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SFARUNS\FY25 Projections\"/>
    </mc:Choice>
  </mc:AlternateContent>
  <xr:revisionPtr revIDLastSave="0" documentId="13_ncr:1_{2E9E69F8-1578-4664-B210-08B1D044CA91}" xr6:coauthVersionLast="47" xr6:coauthVersionMax="47" xr10:uidLastSave="{00000000-0000-0000-0000-000000000000}"/>
  <bookViews>
    <workbookView xWindow="-110" yWindow="-110" windowWidth="19420" windowHeight="10420" xr2:uid="{1A3E139D-B7C4-4CE2-A9CE-0F6262256978}"/>
  </bookViews>
  <sheets>
    <sheet name="Draft SB24-188" sheetId="1" r:id="rId1"/>
    <sheet name="district calc" sheetId="2" state="hidden" r:id="rId2"/>
  </sheets>
  <externalReferences>
    <externalReference r:id="rId3"/>
  </externalReferences>
  <definedNames>
    <definedName name="_Order1" hidden="1">255</definedName>
    <definedName name="DISTRICT" localSheetId="1">#REF!</definedName>
    <definedName name="DISTRICT" localSheetId="0">#REF!</definedName>
    <definedName name="DISTRICT">#REF!</definedName>
    <definedName name="MILL" localSheetId="1">#REF!</definedName>
    <definedName name="MILL" localSheetId="0">#REF!</definedName>
    <definedName name="MILL">#REF!</definedName>
    <definedName name="MOUNTAIN" localSheetId="1">#REF!</definedName>
    <definedName name="MOUNTAIN" localSheetId="0">#REF!</definedName>
    <definedName name="MOUNTAIN">#REF!</definedName>
    <definedName name="OUTLAY" localSheetId="1">#REF!</definedName>
    <definedName name="OUTLAY" localSheetId="0">#REF!</definedName>
    <definedName name="OUTLAY">#REF!</definedName>
    <definedName name="_xlnm.Print_Area" localSheetId="1">'district calc'!$F$1:$I$72</definedName>
    <definedName name="_xlnm.Print_Area" localSheetId="0">'Draft SB24-188'!$A$8:$C$330</definedName>
    <definedName name="RURAL" localSheetId="1">#REF!</definedName>
    <definedName name="RURAL" localSheetId="0">#REF!</definedName>
    <definedName name="RURAL">#REF!</definedName>
    <definedName name="SUMMARY" localSheetId="1">#REF!</definedName>
    <definedName name="SUMMARY" localSheetId="0">'[1]district disk'!#REF!</definedName>
    <definedName name="SUMMARY">#REF!</definedName>
    <definedName name="URBAN" localSheetId="1">#REF!</definedName>
    <definedName name="URBAN" localSheetId="0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B181" i="1" l="1"/>
  <c r="FZ181" i="1"/>
  <c r="FX133" i="1"/>
  <c r="FW133" i="1"/>
  <c r="FV133" i="1"/>
  <c r="FU133" i="1"/>
  <c r="FT133" i="1"/>
  <c r="FS133" i="1"/>
  <c r="FR133" i="1"/>
  <c r="FQ133" i="1"/>
  <c r="FP133" i="1"/>
  <c r="FO133" i="1"/>
  <c r="FN133" i="1"/>
  <c r="FM133" i="1"/>
  <c r="FL133" i="1"/>
  <c r="FK133" i="1"/>
  <c r="FJ133" i="1"/>
  <c r="FI133" i="1"/>
  <c r="FH133" i="1"/>
  <c r="FG133" i="1"/>
  <c r="FF133" i="1"/>
  <c r="FE133" i="1"/>
  <c r="FD133" i="1"/>
  <c r="FC133" i="1"/>
  <c r="FB133" i="1"/>
  <c r="FA133" i="1"/>
  <c r="EZ133" i="1"/>
  <c r="EY133" i="1"/>
  <c r="EX133" i="1"/>
  <c r="EW133" i="1"/>
  <c r="EV133" i="1"/>
  <c r="EU133" i="1"/>
  <c r="ET133" i="1"/>
  <c r="ES133" i="1"/>
  <c r="EQ133" i="1"/>
  <c r="EP133" i="1"/>
  <c r="EO133" i="1"/>
  <c r="EN133" i="1"/>
  <c r="EM133" i="1"/>
  <c r="EL133" i="1"/>
  <c r="EK133" i="1"/>
  <c r="EJ133" i="1"/>
  <c r="EI133" i="1"/>
  <c r="EH133" i="1"/>
  <c r="EG133" i="1"/>
  <c r="EF133" i="1"/>
  <c r="EE133" i="1"/>
  <c r="ED133" i="1"/>
  <c r="EC133" i="1"/>
  <c r="EB133" i="1"/>
  <c r="EA133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CM133" i="1"/>
  <c r="CL133" i="1"/>
  <c r="CK133" i="1"/>
  <c r="CJ133" i="1"/>
  <c r="CI133" i="1"/>
  <c r="CH133" i="1"/>
  <c r="CG133" i="1"/>
  <c r="CF133" i="1"/>
  <c r="CE133" i="1"/>
  <c r="CC133" i="1"/>
  <c r="CB133" i="1"/>
  <c r="CA133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D4" i="2"/>
  <c r="D93" i="2"/>
  <c r="C128" i="2"/>
  <c r="FX181" i="1"/>
  <c r="FW181" i="1"/>
  <c r="FV181" i="1"/>
  <c r="FU181" i="1"/>
  <c r="FT181" i="1"/>
  <c r="FS181" i="1"/>
  <c r="FR181" i="1"/>
  <c r="FQ181" i="1"/>
  <c r="FP181" i="1"/>
  <c r="FO181" i="1"/>
  <c r="FN181" i="1"/>
  <c r="FM181" i="1"/>
  <c r="FL181" i="1"/>
  <c r="FK181" i="1"/>
  <c r="FJ181" i="1"/>
  <c r="FI181" i="1"/>
  <c r="FH181" i="1"/>
  <c r="FG181" i="1"/>
  <c r="FF181" i="1"/>
  <c r="FE181" i="1"/>
  <c r="FD181" i="1"/>
  <c r="FC181" i="1"/>
  <c r="FB181" i="1"/>
  <c r="FA181" i="1"/>
  <c r="EZ181" i="1"/>
  <c r="EY181" i="1"/>
  <c r="EX181" i="1"/>
  <c r="EW181" i="1"/>
  <c r="EV181" i="1"/>
  <c r="EU181" i="1"/>
  <c r="ET181" i="1"/>
  <c r="ES181" i="1"/>
  <c r="ER181" i="1"/>
  <c r="EQ181" i="1"/>
  <c r="EP181" i="1"/>
  <c r="EO181" i="1"/>
  <c r="EN181" i="1"/>
  <c r="EM181" i="1"/>
  <c r="EL181" i="1"/>
  <c r="EK181" i="1"/>
  <c r="EJ181" i="1"/>
  <c r="EI181" i="1"/>
  <c r="EH181" i="1"/>
  <c r="EG181" i="1"/>
  <c r="EF181" i="1"/>
  <c r="EE181" i="1"/>
  <c r="ED181" i="1"/>
  <c r="EC181" i="1"/>
  <c r="EB181" i="1"/>
  <c r="EA181" i="1"/>
  <c r="DZ181" i="1"/>
  <c r="DY181" i="1"/>
  <c r="DX181" i="1"/>
  <c r="DW181" i="1"/>
  <c r="DV181" i="1"/>
  <c r="DU181" i="1"/>
  <c r="DT181" i="1"/>
  <c r="DS181" i="1"/>
  <c r="DR181" i="1"/>
  <c r="DQ181" i="1"/>
  <c r="DP181" i="1"/>
  <c r="DO181" i="1"/>
  <c r="DN181" i="1"/>
  <c r="DM181" i="1"/>
  <c r="DL181" i="1"/>
  <c r="DK181" i="1"/>
  <c r="DJ181" i="1"/>
  <c r="DI181" i="1"/>
  <c r="DH181" i="1"/>
  <c r="DG181" i="1"/>
  <c r="DF181" i="1"/>
  <c r="DE181" i="1"/>
  <c r="DD181" i="1"/>
  <c r="DC181" i="1"/>
  <c r="DB181" i="1"/>
  <c r="DA181" i="1"/>
  <c r="CZ181" i="1"/>
  <c r="CY181" i="1"/>
  <c r="CX181" i="1"/>
  <c r="CW181" i="1"/>
  <c r="CV181" i="1"/>
  <c r="CU181" i="1"/>
  <c r="CT181" i="1"/>
  <c r="CS181" i="1"/>
  <c r="CR181" i="1"/>
  <c r="CQ181" i="1"/>
  <c r="CP181" i="1"/>
  <c r="CO181" i="1"/>
  <c r="CN181" i="1"/>
  <c r="CM181" i="1"/>
  <c r="CL181" i="1"/>
  <c r="CK181" i="1"/>
  <c r="CJ181" i="1"/>
  <c r="CI181" i="1"/>
  <c r="CH181" i="1"/>
  <c r="CG181" i="1"/>
  <c r="CF181" i="1"/>
  <c r="CE181" i="1"/>
  <c r="CD181" i="1"/>
  <c r="CC181" i="1"/>
  <c r="CB181" i="1"/>
  <c r="CA181" i="1"/>
  <c r="BZ181" i="1"/>
  <c r="BY181" i="1"/>
  <c r="BX181" i="1"/>
  <c r="BW181" i="1"/>
  <c r="BV181" i="1"/>
  <c r="BU181" i="1"/>
  <c r="BT181" i="1"/>
  <c r="BS181" i="1"/>
  <c r="BR181" i="1"/>
  <c r="BQ181" i="1"/>
  <c r="BP181" i="1"/>
  <c r="BO181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C320" i="2"/>
  <c r="C318" i="2"/>
  <c r="C316" i="2"/>
  <c r="A287" i="2"/>
  <c r="C280" i="2"/>
  <c r="C293" i="2" s="1"/>
  <c r="C307" i="2" s="1"/>
  <c r="H64" i="2" s="1"/>
  <c r="C267" i="2"/>
  <c r="C268" i="2" s="1"/>
  <c r="C251" i="2"/>
  <c r="C206" i="2"/>
  <c r="C204" i="2"/>
  <c r="C197" i="2"/>
  <c r="C196" i="2"/>
  <c r="C169" i="2"/>
  <c r="C166" i="2"/>
  <c r="C165" i="2"/>
  <c r="C159" i="2"/>
  <c r="H27" i="2" s="1"/>
  <c r="C133" i="2"/>
  <c r="C131" i="2"/>
  <c r="H24" i="2"/>
  <c r="C125" i="2"/>
  <c r="C124" i="2"/>
  <c r="C113" i="2"/>
  <c r="C112" i="2"/>
  <c r="C110" i="2"/>
  <c r="C94" i="2"/>
  <c r="G101" i="2" s="1"/>
  <c r="C93" i="2"/>
  <c r="C92" i="2"/>
  <c r="H17" i="2" s="1"/>
  <c r="C91" i="2"/>
  <c r="H16" i="2" s="1"/>
  <c r="C89" i="2"/>
  <c r="C88" i="2"/>
  <c r="H14" i="2" s="1"/>
  <c r="C87" i="2"/>
  <c r="H13" i="2" s="1"/>
  <c r="C83" i="2"/>
  <c r="H11" i="2" s="1"/>
  <c r="C82" i="2"/>
  <c r="H10" i="2" s="1"/>
  <c r="C81" i="2"/>
  <c r="H9" i="2" s="1"/>
  <c r="C80" i="2"/>
  <c r="H8" i="2" s="1"/>
  <c r="C79" i="2"/>
  <c r="H7" i="2" s="1"/>
  <c r="D76" i="2"/>
  <c r="D75" i="2"/>
  <c r="D74" i="2"/>
  <c r="D73" i="2"/>
  <c r="D72" i="2"/>
  <c r="D67" i="2"/>
  <c r="D62" i="2"/>
  <c r="D61" i="2"/>
  <c r="D197" i="2" s="1"/>
  <c r="D57" i="2"/>
  <c r="D267" i="2" s="1"/>
  <c r="D56" i="2"/>
  <c r="D55" i="2"/>
  <c r="D54" i="2"/>
  <c r="D53" i="2"/>
  <c r="D52" i="2"/>
  <c r="D51" i="2"/>
  <c r="D48" i="2"/>
  <c r="D47" i="2"/>
  <c r="D196" i="2" s="1"/>
  <c r="H46" i="2"/>
  <c r="D44" i="2"/>
  <c r="D43" i="2"/>
  <c r="D251" i="2" s="1"/>
  <c r="D42" i="2"/>
  <c r="I46" i="2" s="1"/>
  <c r="D41" i="2"/>
  <c r="D280" i="2" s="1"/>
  <c r="D38" i="2"/>
  <c r="D37" i="2"/>
  <c r="D133" i="2" s="1"/>
  <c r="D36" i="2"/>
  <c r="D112" i="2" s="1"/>
  <c r="D35" i="2"/>
  <c r="D206" i="2" s="1"/>
  <c r="D34" i="2"/>
  <c r="D204" i="2" s="1"/>
  <c r="D33" i="2"/>
  <c r="D113" i="2" s="1"/>
  <c r="D29" i="2"/>
  <c r="D92" i="2" s="1"/>
  <c r="I17" i="2" s="1"/>
  <c r="D28" i="2"/>
  <c r="D94" i="2" s="1"/>
  <c r="D27" i="2"/>
  <c r="D89" i="2" s="1"/>
  <c r="D26" i="2"/>
  <c r="H25" i="2"/>
  <c r="D25" i="2"/>
  <c r="D88" i="2" s="1"/>
  <c r="D24" i="2"/>
  <c r="D159" i="2" s="1"/>
  <c r="D23" i="2"/>
  <c r="D22" i="2"/>
  <c r="D83" i="2" s="1"/>
  <c r="I11" i="2" s="1"/>
  <c r="D21" i="2"/>
  <c r="D82" i="2" s="1"/>
  <c r="I10" i="2" s="1"/>
  <c r="D20" i="2"/>
  <c r="D81" i="2" s="1"/>
  <c r="I9" i="2" s="1"/>
  <c r="D19" i="2"/>
  <c r="D80" i="2" s="1"/>
  <c r="I8" i="2" s="1"/>
  <c r="D18" i="2"/>
  <c r="D17" i="2"/>
  <c r="D14" i="2"/>
  <c r="D13" i="2"/>
  <c r="D128" i="2" s="1"/>
  <c r="I24" i="2" s="1"/>
  <c r="D12" i="2"/>
  <c r="D124" i="2" s="1"/>
  <c r="D10" i="2"/>
  <c r="D9" i="2"/>
  <c r="D91" i="2" s="1"/>
  <c r="I16" i="2" s="1"/>
  <c r="G6" i="2"/>
  <c r="D6" i="2"/>
  <c r="D87" i="2" s="1"/>
  <c r="I13" i="2" s="1"/>
  <c r="D5" i="2"/>
  <c r="D320" i="2" l="1"/>
  <c r="D316" i="2"/>
  <c r="D7" i="2"/>
  <c r="F1" i="2" s="1"/>
  <c r="D129" i="2" s="1"/>
  <c r="I25" i="2" s="1"/>
  <c r="C126" i="2"/>
  <c r="C170" i="2"/>
  <c r="D169" i="2"/>
  <c r="C301" i="2"/>
  <c r="H60" i="2" s="1"/>
  <c r="D268" i="2"/>
  <c r="C84" i="2"/>
  <c r="H12" i="2" s="1"/>
  <c r="C207" i="2"/>
  <c r="C97" i="2"/>
  <c r="H21" i="2" s="1"/>
  <c r="D318" i="2"/>
  <c r="D97" i="2"/>
  <c r="I21" i="2" s="1"/>
  <c r="I14" i="2"/>
  <c r="D207" i="2"/>
  <c r="I18" i="2"/>
  <c r="D293" i="2"/>
  <c r="D307" i="2" s="1"/>
  <c r="I64" i="2" s="1"/>
  <c r="I49" i="2"/>
  <c r="I27" i="2"/>
  <c r="D110" i="2"/>
  <c r="D165" i="2"/>
  <c r="C182" i="2"/>
  <c r="H18" i="2"/>
  <c r="H49" i="2"/>
  <c r="D166" i="2"/>
  <c r="C167" i="2"/>
  <c r="F6" i="2" l="1"/>
  <c r="D11" i="2"/>
  <c r="D79" i="2" s="1"/>
  <c r="I7" i="2" s="1"/>
  <c r="C127" i="2"/>
  <c r="H23" i="2" s="1"/>
  <c r="C172" i="2"/>
  <c r="C215" i="2" s="1"/>
  <c r="H38" i="2" s="1"/>
  <c r="C90" i="2"/>
  <c r="C95" i="2" s="1"/>
  <c r="D301" i="2"/>
  <c r="I60" i="2" s="1"/>
  <c r="D167" i="2"/>
  <c r="D170" i="2"/>
  <c r="F3" i="2"/>
  <c r="F2" i="2"/>
  <c r="F5" i="2"/>
  <c r="D16" i="2" s="1"/>
  <c r="D131" i="2" s="1"/>
  <c r="F4" i="2"/>
  <c r="D15" i="2" s="1"/>
  <c r="D125" i="2" s="1"/>
  <c r="D126" i="2" s="1"/>
  <c r="D84" i="2" l="1"/>
  <c r="D90" i="2" s="1"/>
  <c r="H15" i="2"/>
  <c r="D127" i="2"/>
  <c r="I23" i="2" s="1"/>
  <c r="C119" i="2"/>
  <c r="C205" i="2"/>
  <c r="C208" i="2" s="1"/>
  <c r="C217" i="2" s="1"/>
  <c r="H40" i="2" s="1"/>
  <c r="D182" i="2"/>
  <c r="C198" i="2"/>
  <c r="C136" i="2"/>
  <c r="C107" i="2"/>
  <c r="C96" i="2"/>
  <c r="H19" i="2"/>
  <c r="C104" i="2"/>
  <c r="C181" i="2"/>
  <c r="C101" i="2"/>
  <c r="C103" i="2" s="1"/>
  <c r="C134" i="2"/>
  <c r="D172" i="2"/>
  <c r="D215" i="2" s="1"/>
  <c r="I38" i="2" s="1"/>
  <c r="I12" i="2" l="1"/>
  <c r="H20" i="2"/>
  <c r="C174" i="2"/>
  <c r="C138" i="2"/>
  <c r="C140" i="2" s="1"/>
  <c r="C114" i="2"/>
  <c r="C111" i="2"/>
  <c r="C105" i="2"/>
  <c r="C115" i="2" s="1"/>
  <c r="C200" i="2"/>
  <c r="C256" i="2"/>
  <c r="C185" i="2"/>
  <c r="C183" i="2"/>
  <c r="C191" i="2"/>
  <c r="I15" i="2"/>
  <c r="D95" i="2"/>
  <c r="D205" i="2"/>
  <c r="D208" i="2" s="1"/>
  <c r="D217" i="2" s="1"/>
  <c r="I40" i="2" s="1"/>
  <c r="D119" i="2"/>
  <c r="C187" i="2" l="1"/>
  <c r="C189" i="2" s="1"/>
  <c r="C192" i="2" s="1"/>
  <c r="C218" i="2" s="1"/>
  <c r="C176" i="2"/>
  <c r="C177" i="2" s="1"/>
  <c r="C178" i="2" s="1"/>
  <c r="H32" i="2" s="1"/>
  <c r="C225" i="2"/>
  <c r="H41" i="2" s="1"/>
  <c r="C116" i="2"/>
  <c r="C144" i="2" s="1"/>
  <c r="D198" i="2"/>
  <c r="D107" i="2"/>
  <c r="D96" i="2"/>
  <c r="I19" i="2"/>
  <c r="D104" i="2"/>
  <c r="D181" i="2"/>
  <c r="D101" i="2"/>
  <c r="D103" i="2" s="1"/>
  <c r="D136" i="2"/>
  <c r="D134" i="2"/>
  <c r="D105" i="2" l="1"/>
  <c r="D115" i="2" s="1"/>
  <c r="D138" i="2"/>
  <c r="D140" i="2" s="1"/>
  <c r="I20" i="2"/>
  <c r="D174" i="2"/>
  <c r="D256" i="2"/>
  <c r="D200" i="2"/>
  <c r="C160" i="2"/>
  <c r="C142" i="2"/>
  <c r="C120" i="2"/>
  <c r="C211" i="2" s="1"/>
  <c r="D185" i="2"/>
  <c r="D191" i="2"/>
  <c r="D114" i="2"/>
  <c r="D111" i="2"/>
  <c r="D176" i="2" l="1"/>
  <c r="D177" i="2" s="1"/>
  <c r="D178" i="2" s="1"/>
  <c r="I32" i="2" s="1"/>
  <c r="H34" i="2"/>
  <c r="C146" i="2"/>
  <c r="C148" i="2" s="1"/>
  <c r="C161" i="2"/>
  <c r="H28" i="2"/>
  <c r="D116" i="2"/>
  <c r="D225" i="2"/>
  <c r="I41" i="2" s="1"/>
  <c r="D144" i="2" l="1"/>
  <c r="D183" i="2"/>
  <c r="D187" i="2" s="1"/>
  <c r="D189" i="2" s="1"/>
  <c r="D160" i="2"/>
  <c r="D142" i="2"/>
  <c r="D120" i="2"/>
  <c r="D211" i="2" s="1"/>
  <c r="H29" i="2"/>
  <c r="C162" i="2"/>
  <c r="C150" i="2"/>
  <c r="C152" i="2" s="1"/>
  <c r="C154" i="2" s="1"/>
  <c r="C212" i="2" s="1"/>
  <c r="H35" i="2" l="1"/>
  <c r="C213" i="2"/>
  <c r="C214" i="2"/>
  <c r="H37" i="2" s="1"/>
  <c r="H30" i="2"/>
  <c r="I34" i="2"/>
  <c r="D146" i="2"/>
  <c r="D148" i="2" s="1"/>
  <c r="D161" i="2"/>
  <c r="I28" i="2"/>
  <c r="I29" i="2" l="1"/>
  <c r="D162" i="2"/>
  <c r="D192" i="2" s="1"/>
  <c r="D218" i="2" s="1"/>
  <c r="D150" i="2"/>
  <c r="D152" i="2" s="1"/>
  <c r="D154" i="2" s="1"/>
  <c r="D212" i="2" s="1"/>
  <c r="C216" i="2"/>
  <c r="H36" i="2"/>
  <c r="I35" i="2" l="1"/>
  <c r="D213" i="2"/>
  <c r="H39" i="2"/>
  <c r="C221" i="2"/>
  <c r="C226" i="2" s="1"/>
  <c r="C246" i="2" s="1"/>
  <c r="D214" i="2"/>
  <c r="I37" i="2" s="1"/>
  <c r="I30" i="2"/>
  <c r="C228" i="2" l="1"/>
  <c r="H42" i="2"/>
  <c r="C237" i="2"/>
  <c r="C236" i="2"/>
  <c r="C234" i="2"/>
  <c r="D216" i="2"/>
  <c r="I36" i="2"/>
  <c r="C238" i="2" l="1"/>
  <c r="C242" i="2" s="1"/>
  <c r="C247" i="2" s="1"/>
  <c r="H43" i="2" s="1"/>
  <c r="I39" i="2"/>
  <c r="D221" i="2"/>
  <c r="D226" i="2" s="1"/>
  <c r="D246" i="2" s="1"/>
  <c r="C248" i="2"/>
  <c r="C253" i="2" l="1"/>
  <c r="C259" i="2" s="1"/>
  <c r="C262" i="2" s="1"/>
  <c r="C278" i="2"/>
  <c r="D228" i="2"/>
  <c r="I42" i="2"/>
  <c r="D236" i="2"/>
  <c r="D237" i="2"/>
  <c r="D234" i="2"/>
  <c r="D238" i="2" l="1"/>
  <c r="D242" i="2" s="1"/>
  <c r="D247" i="2" s="1"/>
  <c r="I43" i="2" s="1"/>
  <c r="C285" i="2"/>
  <c r="H52" i="2" s="1"/>
  <c r="H44" i="2"/>
  <c r="C326" i="2"/>
  <c r="C325" i="2" s="1"/>
  <c r="C314" i="2"/>
  <c r="C270" i="2"/>
  <c r="C274" i="2" s="1"/>
  <c r="C279" i="2"/>
  <c r="H47" i="2"/>
  <c r="D248" i="2" l="1"/>
  <c r="D253" i="2" s="1"/>
  <c r="D259" i="2" s="1"/>
  <c r="D262" i="2" s="1"/>
  <c r="C264" i="2"/>
  <c r="C292" i="2"/>
  <c r="C306" i="2" s="1"/>
  <c r="H63" i="2" s="1"/>
  <c r="H48" i="2"/>
  <c r="C315" i="2"/>
  <c r="C322" i="2" s="1"/>
  <c r="C283" i="2"/>
  <c r="H51" i="2" s="1"/>
  <c r="C281" i="2"/>
  <c r="D278" i="2" l="1"/>
  <c r="D285" i="2" s="1"/>
  <c r="I52" i="2" s="1"/>
  <c r="D314" i="2"/>
  <c r="D279" i="2"/>
  <c r="I47" i="2"/>
  <c r="D270" i="2"/>
  <c r="D274" i="2" s="1"/>
  <c r="H50" i="2"/>
  <c r="C288" i="2"/>
  <c r="C287" i="2"/>
  <c r="D326" i="2" l="1"/>
  <c r="D325" i="2" s="1"/>
  <c r="I44" i="2"/>
  <c r="D283" i="2"/>
  <c r="I51" i="2" s="1"/>
  <c r="D315" i="2"/>
  <c r="D322" i="2" s="1"/>
  <c r="D292" i="2"/>
  <c r="D306" i="2" s="1"/>
  <c r="I63" i="2" s="1"/>
  <c r="I48" i="2"/>
  <c r="D264" i="2"/>
  <c r="D281" i="2"/>
  <c r="D287" i="2" s="1"/>
  <c r="H54" i="2"/>
  <c r="C291" i="2"/>
  <c r="C295" i="2"/>
  <c r="C310" i="2" s="1"/>
  <c r="H55" i="2" s="1"/>
  <c r="C294" i="2" l="1"/>
  <c r="H56" i="2"/>
  <c r="C300" i="2"/>
  <c r="C297" i="2"/>
  <c r="H57" i="2" s="1"/>
  <c r="I50" i="2"/>
  <c r="D288" i="2"/>
  <c r="I54" i="2" l="1"/>
  <c r="D295" i="2"/>
  <c r="D310" i="2" s="1"/>
  <c r="I55" i="2" s="1"/>
  <c r="D291" i="2"/>
  <c r="C303" i="2"/>
  <c r="C308" i="2" s="1"/>
  <c r="H65" i="2" s="1"/>
  <c r="H59" i="2"/>
  <c r="H61" i="2" l="1"/>
  <c r="C305" i="2"/>
  <c r="H62" i="2" s="1"/>
  <c r="I56" i="2"/>
  <c r="D294" i="2"/>
  <c r="D300" i="2"/>
  <c r="D297" i="2"/>
  <c r="I57" i="2" s="1"/>
  <c r="D303" i="2" l="1"/>
  <c r="D308" i="2" s="1"/>
  <c r="I65" i="2" s="1"/>
  <c r="I59" i="2"/>
  <c r="I61" i="2" l="1"/>
  <c r="D305" i="2"/>
  <c r="I62" i="2" s="1"/>
  <c r="FX323" i="1" l="1"/>
  <c r="FW323" i="1"/>
  <c r="FV323" i="1"/>
  <c r="FU323" i="1"/>
  <c r="FT323" i="1"/>
  <c r="FS323" i="1"/>
  <c r="FR323" i="1"/>
  <c r="FQ323" i="1"/>
  <c r="FP323" i="1"/>
  <c r="FO323" i="1"/>
  <c r="FN323" i="1"/>
  <c r="FM323" i="1"/>
  <c r="FL323" i="1"/>
  <c r="FK323" i="1"/>
  <c r="FJ323" i="1"/>
  <c r="FI323" i="1"/>
  <c r="FH323" i="1"/>
  <c r="FG323" i="1"/>
  <c r="FF323" i="1"/>
  <c r="FE323" i="1"/>
  <c r="FD323" i="1"/>
  <c r="FC323" i="1"/>
  <c r="FB323" i="1"/>
  <c r="FA323" i="1"/>
  <c r="EZ323" i="1"/>
  <c r="EY323" i="1"/>
  <c r="EX323" i="1"/>
  <c r="EW323" i="1"/>
  <c r="EV323" i="1"/>
  <c r="EU323" i="1"/>
  <c r="ET323" i="1"/>
  <c r="ES323" i="1"/>
  <c r="ER323" i="1"/>
  <c r="EQ323" i="1"/>
  <c r="EP323" i="1"/>
  <c r="EO323" i="1"/>
  <c r="EN323" i="1"/>
  <c r="EM323" i="1"/>
  <c r="EL323" i="1"/>
  <c r="EK323" i="1"/>
  <c r="EJ323" i="1"/>
  <c r="EI323" i="1"/>
  <c r="EH323" i="1"/>
  <c r="EG323" i="1"/>
  <c r="EF323" i="1"/>
  <c r="EE323" i="1"/>
  <c r="ED323" i="1"/>
  <c r="EC323" i="1"/>
  <c r="EB323" i="1"/>
  <c r="EA323" i="1"/>
  <c r="DZ323" i="1"/>
  <c r="DY323" i="1"/>
  <c r="DX323" i="1"/>
  <c r="DW323" i="1"/>
  <c r="DV323" i="1"/>
  <c r="DU323" i="1"/>
  <c r="DT323" i="1"/>
  <c r="DS323" i="1"/>
  <c r="DR323" i="1"/>
  <c r="DQ323" i="1"/>
  <c r="DP323" i="1"/>
  <c r="DO323" i="1"/>
  <c r="DN323" i="1"/>
  <c r="DM323" i="1"/>
  <c r="DL323" i="1"/>
  <c r="DK323" i="1"/>
  <c r="DJ323" i="1"/>
  <c r="DI323" i="1"/>
  <c r="DH323" i="1"/>
  <c r="DG323" i="1"/>
  <c r="DF323" i="1"/>
  <c r="DE323" i="1"/>
  <c r="DD323" i="1"/>
  <c r="DC323" i="1"/>
  <c r="DB323" i="1"/>
  <c r="DA323" i="1"/>
  <c r="CZ323" i="1"/>
  <c r="CY323" i="1"/>
  <c r="CX323" i="1"/>
  <c r="CW323" i="1"/>
  <c r="CV323" i="1"/>
  <c r="CU323" i="1"/>
  <c r="CT323" i="1"/>
  <c r="CS323" i="1"/>
  <c r="CR323" i="1"/>
  <c r="CQ323" i="1"/>
  <c r="CP323" i="1"/>
  <c r="CO323" i="1"/>
  <c r="CN323" i="1"/>
  <c r="CM323" i="1"/>
  <c r="CL323" i="1"/>
  <c r="CK323" i="1"/>
  <c r="CJ323" i="1"/>
  <c r="CI323" i="1"/>
  <c r="CH323" i="1"/>
  <c r="CG323" i="1"/>
  <c r="CF323" i="1"/>
  <c r="CE323" i="1"/>
  <c r="CD323" i="1"/>
  <c r="CC323" i="1"/>
  <c r="CB323" i="1"/>
  <c r="CA323" i="1"/>
  <c r="BZ323" i="1"/>
  <c r="BY323" i="1"/>
  <c r="BX323" i="1"/>
  <c r="BW323" i="1"/>
  <c r="BV323" i="1"/>
  <c r="BU323" i="1"/>
  <c r="BT323" i="1"/>
  <c r="BS323" i="1"/>
  <c r="BR323" i="1"/>
  <c r="BQ323" i="1"/>
  <c r="BP323" i="1"/>
  <c r="BO323" i="1"/>
  <c r="BN323" i="1"/>
  <c r="BM323" i="1"/>
  <c r="BL323" i="1"/>
  <c r="BK323" i="1"/>
  <c r="BJ323" i="1"/>
  <c r="BI323" i="1"/>
  <c r="BH323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FX321" i="1"/>
  <c r="FW321" i="1"/>
  <c r="FV321" i="1"/>
  <c r="FU321" i="1"/>
  <c r="FT321" i="1"/>
  <c r="FS321" i="1"/>
  <c r="FR321" i="1"/>
  <c r="FQ321" i="1"/>
  <c r="FP321" i="1"/>
  <c r="FO321" i="1"/>
  <c r="FN321" i="1"/>
  <c r="FM321" i="1"/>
  <c r="FL321" i="1"/>
  <c r="FK321" i="1"/>
  <c r="FJ321" i="1"/>
  <c r="FI321" i="1"/>
  <c r="FH321" i="1"/>
  <c r="FG321" i="1"/>
  <c r="FF321" i="1"/>
  <c r="FE321" i="1"/>
  <c r="FD321" i="1"/>
  <c r="FC321" i="1"/>
  <c r="FB321" i="1"/>
  <c r="FA321" i="1"/>
  <c r="EZ321" i="1"/>
  <c r="EY321" i="1"/>
  <c r="EX321" i="1"/>
  <c r="EW321" i="1"/>
  <c r="EV321" i="1"/>
  <c r="EU321" i="1"/>
  <c r="ET321" i="1"/>
  <c r="ES321" i="1"/>
  <c r="ER321" i="1"/>
  <c r="EQ321" i="1"/>
  <c r="EP321" i="1"/>
  <c r="EO321" i="1"/>
  <c r="EN321" i="1"/>
  <c r="EM321" i="1"/>
  <c r="EL321" i="1"/>
  <c r="EK321" i="1"/>
  <c r="EJ321" i="1"/>
  <c r="EI321" i="1"/>
  <c r="EH321" i="1"/>
  <c r="EG321" i="1"/>
  <c r="EF321" i="1"/>
  <c r="EE321" i="1"/>
  <c r="ED321" i="1"/>
  <c r="EC321" i="1"/>
  <c r="EB321" i="1"/>
  <c r="EA321" i="1"/>
  <c r="DZ321" i="1"/>
  <c r="DY321" i="1"/>
  <c r="DX321" i="1"/>
  <c r="DW321" i="1"/>
  <c r="DV321" i="1"/>
  <c r="DU321" i="1"/>
  <c r="DT321" i="1"/>
  <c r="DS321" i="1"/>
  <c r="DR321" i="1"/>
  <c r="DQ321" i="1"/>
  <c r="DP321" i="1"/>
  <c r="DO321" i="1"/>
  <c r="DN321" i="1"/>
  <c r="DM321" i="1"/>
  <c r="DL321" i="1"/>
  <c r="DK321" i="1"/>
  <c r="DJ321" i="1"/>
  <c r="DI321" i="1"/>
  <c r="DH321" i="1"/>
  <c r="DG321" i="1"/>
  <c r="DF321" i="1"/>
  <c r="DE321" i="1"/>
  <c r="DD321" i="1"/>
  <c r="DC321" i="1"/>
  <c r="DB321" i="1"/>
  <c r="DA321" i="1"/>
  <c r="CZ321" i="1"/>
  <c r="CY321" i="1"/>
  <c r="CX321" i="1"/>
  <c r="CW321" i="1"/>
  <c r="CV321" i="1"/>
  <c r="CU321" i="1"/>
  <c r="CT321" i="1"/>
  <c r="CS321" i="1"/>
  <c r="CR321" i="1"/>
  <c r="CQ321" i="1"/>
  <c r="CP321" i="1"/>
  <c r="CO321" i="1"/>
  <c r="CN321" i="1"/>
  <c r="CM321" i="1"/>
  <c r="CL321" i="1"/>
  <c r="CK321" i="1"/>
  <c r="CJ321" i="1"/>
  <c r="CI321" i="1"/>
  <c r="CH321" i="1"/>
  <c r="CG321" i="1"/>
  <c r="CF321" i="1"/>
  <c r="CE321" i="1"/>
  <c r="CD321" i="1"/>
  <c r="CC321" i="1"/>
  <c r="CB321" i="1"/>
  <c r="CA321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FX319" i="1"/>
  <c r="FW319" i="1"/>
  <c r="FV319" i="1"/>
  <c r="FU319" i="1"/>
  <c r="FT319" i="1"/>
  <c r="FS319" i="1"/>
  <c r="FR319" i="1"/>
  <c r="FQ319" i="1"/>
  <c r="FP319" i="1"/>
  <c r="FO319" i="1"/>
  <c r="FN319" i="1"/>
  <c r="FM319" i="1"/>
  <c r="FL319" i="1"/>
  <c r="FK319" i="1"/>
  <c r="FJ319" i="1"/>
  <c r="FI319" i="1"/>
  <c r="FH319" i="1"/>
  <c r="FG319" i="1"/>
  <c r="FF319" i="1"/>
  <c r="FE319" i="1"/>
  <c r="FD319" i="1"/>
  <c r="FC319" i="1"/>
  <c r="FB319" i="1"/>
  <c r="FA319" i="1"/>
  <c r="EZ319" i="1"/>
  <c r="EY319" i="1"/>
  <c r="EX319" i="1"/>
  <c r="EW319" i="1"/>
  <c r="EV319" i="1"/>
  <c r="EU319" i="1"/>
  <c r="ET319" i="1"/>
  <c r="ES319" i="1"/>
  <c r="ER319" i="1"/>
  <c r="EQ319" i="1"/>
  <c r="EP319" i="1"/>
  <c r="EO319" i="1"/>
  <c r="EN319" i="1"/>
  <c r="EM319" i="1"/>
  <c r="EL319" i="1"/>
  <c r="EK319" i="1"/>
  <c r="EJ319" i="1"/>
  <c r="EI319" i="1"/>
  <c r="EH319" i="1"/>
  <c r="EG319" i="1"/>
  <c r="EF319" i="1"/>
  <c r="EE319" i="1"/>
  <c r="ED319" i="1"/>
  <c r="EC319" i="1"/>
  <c r="EB319" i="1"/>
  <c r="EA319" i="1"/>
  <c r="DZ319" i="1"/>
  <c r="DY319" i="1"/>
  <c r="DX319" i="1"/>
  <c r="DW319" i="1"/>
  <c r="DV319" i="1"/>
  <c r="DU319" i="1"/>
  <c r="DT319" i="1"/>
  <c r="DS319" i="1"/>
  <c r="DR319" i="1"/>
  <c r="DQ319" i="1"/>
  <c r="DP319" i="1"/>
  <c r="DO319" i="1"/>
  <c r="DN319" i="1"/>
  <c r="DM319" i="1"/>
  <c r="DL319" i="1"/>
  <c r="DK319" i="1"/>
  <c r="DJ319" i="1"/>
  <c r="DI319" i="1"/>
  <c r="DH319" i="1"/>
  <c r="DG319" i="1"/>
  <c r="DF319" i="1"/>
  <c r="DE319" i="1"/>
  <c r="DD319" i="1"/>
  <c r="DC319" i="1"/>
  <c r="DB319" i="1"/>
  <c r="DA319" i="1"/>
  <c r="CZ319" i="1"/>
  <c r="CY319" i="1"/>
  <c r="CX319" i="1"/>
  <c r="CW319" i="1"/>
  <c r="CV319" i="1"/>
  <c r="CU319" i="1"/>
  <c r="CT319" i="1"/>
  <c r="CS319" i="1"/>
  <c r="CR319" i="1"/>
  <c r="CQ319" i="1"/>
  <c r="CP319" i="1"/>
  <c r="CO319" i="1"/>
  <c r="CN319" i="1"/>
  <c r="CM319" i="1"/>
  <c r="CL319" i="1"/>
  <c r="CK319" i="1"/>
  <c r="CJ319" i="1"/>
  <c r="CI319" i="1"/>
  <c r="CH319" i="1"/>
  <c r="CG319" i="1"/>
  <c r="CF319" i="1"/>
  <c r="CE319" i="1"/>
  <c r="CD319" i="1"/>
  <c r="CC319" i="1"/>
  <c r="CB319" i="1"/>
  <c r="CA319" i="1"/>
  <c r="BZ319" i="1"/>
  <c r="BY319" i="1"/>
  <c r="BX319" i="1"/>
  <c r="BW319" i="1"/>
  <c r="BV319" i="1"/>
  <c r="BU319" i="1"/>
  <c r="BT319" i="1"/>
  <c r="BS319" i="1"/>
  <c r="BR319" i="1"/>
  <c r="BQ319" i="1"/>
  <c r="BP319" i="1"/>
  <c r="BO319" i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FY313" i="1"/>
  <c r="FX313" i="1"/>
  <c r="FW313" i="1"/>
  <c r="FV313" i="1"/>
  <c r="FU313" i="1"/>
  <c r="FT313" i="1"/>
  <c r="FS313" i="1"/>
  <c r="FR313" i="1"/>
  <c r="FQ313" i="1"/>
  <c r="FP313" i="1"/>
  <c r="FO313" i="1"/>
  <c r="FN313" i="1"/>
  <c r="FM313" i="1"/>
  <c r="FL313" i="1"/>
  <c r="FK313" i="1"/>
  <c r="FJ313" i="1"/>
  <c r="FI313" i="1"/>
  <c r="FH313" i="1"/>
  <c r="FG313" i="1"/>
  <c r="FF313" i="1"/>
  <c r="FE313" i="1"/>
  <c r="FD313" i="1"/>
  <c r="FC313" i="1"/>
  <c r="FB313" i="1"/>
  <c r="FA313" i="1"/>
  <c r="EZ313" i="1"/>
  <c r="EY313" i="1"/>
  <c r="EX313" i="1"/>
  <c r="EW313" i="1"/>
  <c r="EV313" i="1"/>
  <c r="EU313" i="1"/>
  <c r="ET313" i="1"/>
  <c r="ES313" i="1"/>
  <c r="ER313" i="1"/>
  <c r="EQ313" i="1"/>
  <c r="EP313" i="1"/>
  <c r="EO313" i="1"/>
  <c r="EN313" i="1"/>
  <c r="EM313" i="1"/>
  <c r="EL313" i="1"/>
  <c r="EK313" i="1"/>
  <c r="EJ313" i="1"/>
  <c r="EI313" i="1"/>
  <c r="EH313" i="1"/>
  <c r="EG313" i="1"/>
  <c r="EF313" i="1"/>
  <c r="EE313" i="1"/>
  <c r="ED313" i="1"/>
  <c r="EC313" i="1"/>
  <c r="EB313" i="1"/>
  <c r="EA313" i="1"/>
  <c r="DZ313" i="1"/>
  <c r="DY313" i="1"/>
  <c r="DX313" i="1"/>
  <c r="DW313" i="1"/>
  <c r="DV313" i="1"/>
  <c r="DU313" i="1"/>
  <c r="DT313" i="1"/>
  <c r="DS313" i="1"/>
  <c r="DR313" i="1"/>
  <c r="DQ313" i="1"/>
  <c r="DP313" i="1"/>
  <c r="DO313" i="1"/>
  <c r="DN313" i="1"/>
  <c r="DM313" i="1"/>
  <c r="DL313" i="1"/>
  <c r="DK313" i="1"/>
  <c r="DJ313" i="1"/>
  <c r="DI313" i="1"/>
  <c r="DH313" i="1"/>
  <c r="DG313" i="1"/>
  <c r="DF313" i="1"/>
  <c r="DE313" i="1"/>
  <c r="DD313" i="1"/>
  <c r="DC313" i="1"/>
  <c r="DB313" i="1"/>
  <c r="DA313" i="1"/>
  <c r="CZ313" i="1"/>
  <c r="CY313" i="1"/>
  <c r="CX313" i="1"/>
  <c r="CW313" i="1"/>
  <c r="CV313" i="1"/>
  <c r="CU313" i="1"/>
  <c r="CT313" i="1"/>
  <c r="CS313" i="1"/>
  <c r="CR313" i="1"/>
  <c r="CQ313" i="1"/>
  <c r="CP313" i="1"/>
  <c r="CO313" i="1"/>
  <c r="CN313" i="1"/>
  <c r="CM313" i="1"/>
  <c r="CL313" i="1"/>
  <c r="CK313" i="1"/>
  <c r="CJ313" i="1"/>
  <c r="CI313" i="1"/>
  <c r="CH313" i="1"/>
  <c r="CG313" i="1"/>
  <c r="CF313" i="1"/>
  <c r="CE313" i="1"/>
  <c r="CD313" i="1"/>
  <c r="CC313" i="1"/>
  <c r="CB313" i="1"/>
  <c r="CA313" i="1"/>
  <c r="BZ313" i="1"/>
  <c r="BY313" i="1"/>
  <c r="BX313" i="1"/>
  <c r="BW313" i="1"/>
  <c r="BV313" i="1"/>
  <c r="BU313" i="1"/>
  <c r="BT313" i="1"/>
  <c r="BS313" i="1"/>
  <c r="BR313" i="1"/>
  <c r="BQ313" i="1"/>
  <c r="BP313" i="1"/>
  <c r="BO313" i="1"/>
  <c r="BN313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FY310" i="1"/>
  <c r="FY309" i="1"/>
  <c r="FB299" i="1"/>
  <c r="FZ298" i="1"/>
  <c r="GB298" i="1" s="1"/>
  <c r="J296" i="1"/>
  <c r="J310" i="1" s="1"/>
  <c r="FY289" i="1"/>
  <c r="GB287" i="1"/>
  <c r="FX283" i="1"/>
  <c r="FX296" i="1" s="1"/>
  <c r="FX310" i="1" s="1"/>
  <c r="FW283" i="1"/>
  <c r="FW296" i="1" s="1"/>
  <c r="FW310" i="1" s="1"/>
  <c r="FV283" i="1"/>
  <c r="FV296" i="1" s="1"/>
  <c r="FV310" i="1" s="1"/>
  <c r="FU283" i="1"/>
  <c r="FU296" i="1" s="1"/>
  <c r="FU310" i="1" s="1"/>
  <c r="FT283" i="1"/>
  <c r="FT296" i="1" s="1"/>
  <c r="FT310" i="1" s="1"/>
  <c r="FS283" i="1"/>
  <c r="FS296" i="1" s="1"/>
  <c r="FS310" i="1" s="1"/>
  <c r="FR283" i="1"/>
  <c r="FR296" i="1" s="1"/>
  <c r="FR310" i="1" s="1"/>
  <c r="FQ283" i="1"/>
  <c r="FQ296" i="1" s="1"/>
  <c r="FQ310" i="1" s="1"/>
  <c r="FP283" i="1"/>
  <c r="FP296" i="1" s="1"/>
  <c r="FP310" i="1" s="1"/>
  <c r="FO283" i="1"/>
  <c r="FO296" i="1" s="1"/>
  <c r="FO310" i="1" s="1"/>
  <c r="FN283" i="1"/>
  <c r="FN296" i="1" s="1"/>
  <c r="FN310" i="1" s="1"/>
  <c r="FM283" i="1"/>
  <c r="FM296" i="1" s="1"/>
  <c r="FM310" i="1" s="1"/>
  <c r="FL283" i="1"/>
  <c r="FL296" i="1" s="1"/>
  <c r="FL310" i="1" s="1"/>
  <c r="FK283" i="1"/>
  <c r="FK296" i="1" s="1"/>
  <c r="FK310" i="1" s="1"/>
  <c r="FJ283" i="1"/>
  <c r="FJ296" i="1" s="1"/>
  <c r="FJ310" i="1" s="1"/>
  <c r="FI283" i="1"/>
  <c r="FI296" i="1" s="1"/>
  <c r="FI310" i="1" s="1"/>
  <c r="FH283" i="1"/>
  <c r="FH296" i="1" s="1"/>
  <c r="FH310" i="1" s="1"/>
  <c r="FG283" i="1"/>
  <c r="FG296" i="1" s="1"/>
  <c r="FG310" i="1" s="1"/>
  <c r="FF283" i="1"/>
  <c r="FF296" i="1" s="1"/>
  <c r="FF310" i="1" s="1"/>
  <c r="FE283" i="1"/>
  <c r="FE296" i="1" s="1"/>
  <c r="FE310" i="1" s="1"/>
  <c r="FD283" i="1"/>
  <c r="FD296" i="1" s="1"/>
  <c r="FD310" i="1" s="1"/>
  <c r="FC283" i="1"/>
  <c r="FC296" i="1" s="1"/>
  <c r="FC310" i="1" s="1"/>
  <c r="FB283" i="1"/>
  <c r="FB296" i="1" s="1"/>
  <c r="FB310" i="1" s="1"/>
  <c r="FA283" i="1"/>
  <c r="FA296" i="1" s="1"/>
  <c r="FA310" i="1" s="1"/>
  <c r="EZ283" i="1"/>
  <c r="EZ296" i="1" s="1"/>
  <c r="EZ310" i="1" s="1"/>
  <c r="EY283" i="1"/>
  <c r="EY296" i="1" s="1"/>
  <c r="EY310" i="1" s="1"/>
  <c r="EX283" i="1"/>
  <c r="EX296" i="1" s="1"/>
  <c r="EX310" i="1" s="1"/>
  <c r="EW283" i="1"/>
  <c r="EW296" i="1" s="1"/>
  <c r="EW310" i="1" s="1"/>
  <c r="EV283" i="1"/>
  <c r="EV296" i="1" s="1"/>
  <c r="EV310" i="1" s="1"/>
  <c r="EU283" i="1"/>
  <c r="EU296" i="1" s="1"/>
  <c r="EU310" i="1" s="1"/>
  <c r="ET283" i="1"/>
  <c r="ET296" i="1" s="1"/>
  <c r="ET310" i="1" s="1"/>
  <c r="ES283" i="1"/>
  <c r="ES296" i="1" s="1"/>
  <c r="ES310" i="1" s="1"/>
  <c r="ER283" i="1"/>
  <c r="ER296" i="1" s="1"/>
  <c r="ER310" i="1" s="1"/>
  <c r="EQ283" i="1"/>
  <c r="EQ296" i="1" s="1"/>
  <c r="EQ310" i="1" s="1"/>
  <c r="EP283" i="1"/>
  <c r="EP296" i="1" s="1"/>
  <c r="EP310" i="1" s="1"/>
  <c r="EO283" i="1"/>
  <c r="EO296" i="1" s="1"/>
  <c r="EO310" i="1" s="1"/>
  <c r="EN283" i="1"/>
  <c r="EN296" i="1" s="1"/>
  <c r="EN310" i="1" s="1"/>
  <c r="EM283" i="1"/>
  <c r="EM296" i="1" s="1"/>
  <c r="EM310" i="1" s="1"/>
  <c r="EL283" i="1"/>
  <c r="EL296" i="1" s="1"/>
  <c r="EL310" i="1" s="1"/>
  <c r="EK283" i="1"/>
  <c r="EK296" i="1" s="1"/>
  <c r="EK310" i="1" s="1"/>
  <c r="EJ283" i="1"/>
  <c r="EJ296" i="1" s="1"/>
  <c r="EJ310" i="1" s="1"/>
  <c r="EI283" i="1"/>
  <c r="EI296" i="1" s="1"/>
  <c r="EI310" i="1" s="1"/>
  <c r="EH283" i="1"/>
  <c r="EH296" i="1" s="1"/>
  <c r="EH310" i="1" s="1"/>
  <c r="EG283" i="1"/>
  <c r="EG296" i="1" s="1"/>
  <c r="EG310" i="1" s="1"/>
  <c r="EF283" i="1"/>
  <c r="EF296" i="1" s="1"/>
  <c r="EF310" i="1" s="1"/>
  <c r="EE283" i="1"/>
  <c r="EE296" i="1" s="1"/>
  <c r="EE310" i="1" s="1"/>
  <c r="ED283" i="1"/>
  <c r="ED296" i="1" s="1"/>
  <c r="ED310" i="1" s="1"/>
  <c r="EC283" i="1"/>
  <c r="EC296" i="1" s="1"/>
  <c r="EC310" i="1" s="1"/>
  <c r="EB283" i="1"/>
  <c r="EB296" i="1" s="1"/>
  <c r="EB310" i="1" s="1"/>
  <c r="EA283" i="1"/>
  <c r="EA296" i="1" s="1"/>
  <c r="EA310" i="1" s="1"/>
  <c r="DZ283" i="1"/>
  <c r="DZ296" i="1" s="1"/>
  <c r="DZ310" i="1" s="1"/>
  <c r="DY283" i="1"/>
  <c r="DY296" i="1" s="1"/>
  <c r="DY310" i="1" s="1"/>
  <c r="DX283" i="1"/>
  <c r="DX296" i="1" s="1"/>
  <c r="DX310" i="1" s="1"/>
  <c r="DW283" i="1"/>
  <c r="DW296" i="1" s="1"/>
  <c r="DW310" i="1" s="1"/>
  <c r="DV283" i="1"/>
  <c r="DV296" i="1" s="1"/>
  <c r="DV310" i="1" s="1"/>
  <c r="DU283" i="1"/>
  <c r="DU296" i="1" s="1"/>
  <c r="DU310" i="1" s="1"/>
  <c r="DT283" i="1"/>
  <c r="DT296" i="1" s="1"/>
  <c r="DT310" i="1" s="1"/>
  <c r="DS283" i="1"/>
  <c r="DS296" i="1" s="1"/>
  <c r="DS310" i="1" s="1"/>
  <c r="DR283" i="1"/>
  <c r="DR296" i="1" s="1"/>
  <c r="DR310" i="1" s="1"/>
  <c r="DQ283" i="1"/>
  <c r="DQ296" i="1" s="1"/>
  <c r="DQ310" i="1" s="1"/>
  <c r="DP283" i="1"/>
  <c r="DP296" i="1" s="1"/>
  <c r="DP310" i="1" s="1"/>
  <c r="DO283" i="1"/>
  <c r="DO296" i="1" s="1"/>
  <c r="DO310" i="1" s="1"/>
  <c r="DN283" i="1"/>
  <c r="DN296" i="1" s="1"/>
  <c r="DN310" i="1" s="1"/>
  <c r="DM283" i="1"/>
  <c r="DM296" i="1" s="1"/>
  <c r="DM310" i="1" s="1"/>
  <c r="DL283" i="1"/>
  <c r="DL296" i="1" s="1"/>
  <c r="DL310" i="1" s="1"/>
  <c r="DK283" i="1"/>
  <c r="DK296" i="1" s="1"/>
  <c r="DK310" i="1" s="1"/>
  <c r="DJ283" i="1"/>
  <c r="DJ296" i="1" s="1"/>
  <c r="DJ310" i="1" s="1"/>
  <c r="DI283" i="1"/>
  <c r="DI296" i="1" s="1"/>
  <c r="DI310" i="1" s="1"/>
  <c r="DH283" i="1"/>
  <c r="DH296" i="1" s="1"/>
  <c r="DH310" i="1" s="1"/>
  <c r="DG283" i="1"/>
  <c r="DG296" i="1" s="1"/>
  <c r="DG310" i="1" s="1"/>
  <c r="DF283" i="1"/>
  <c r="DF296" i="1" s="1"/>
  <c r="DF310" i="1" s="1"/>
  <c r="DE283" i="1"/>
  <c r="DE296" i="1" s="1"/>
  <c r="DE310" i="1" s="1"/>
  <c r="DD283" i="1"/>
  <c r="DD296" i="1" s="1"/>
  <c r="DD310" i="1" s="1"/>
  <c r="DC283" i="1"/>
  <c r="DC296" i="1" s="1"/>
  <c r="DC310" i="1" s="1"/>
  <c r="DB283" i="1"/>
  <c r="DB296" i="1" s="1"/>
  <c r="DB310" i="1" s="1"/>
  <c r="DA283" i="1"/>
  <c r="DA296" i="1" s="1"/>
  <c r="DA310" i="1" s="1"/>
  <c r="CZ283" i="1"/>
  <c r="CZ296" i="1" s="1"/>
  <c r="CZ310" i="1" s="1"/>
  <c r="CY283" i="1"/>
  <c r="CY296" i="1" s="1"/>
  <c r="CY310" i="1" s="1"/>
  <c r="CX283" i="1"/>
  <c r="CX296" i="1" s="1"/>
  <c r="CX310" i="1" s="1"/>
  <c r="CW283" i="1"/>
  <c r="CW296" i="1" s="1"/>
  <c r="CW310" i="1" s="1"/>
  <c r="CV283" i="1"/>
  <c r="CV296" i="1" s="1"/>
  <c r="CV310" i="1" s="1"/>
  <c r="CU283" i="1"/>
  <c r="CU296" i="1" s="1"/>
  <c r="CU310" i="1" s="1"/>
  <c r="CT283" i="1"/>
  <c r="CT296" i="1" s="1"/>
  <c r="CT310" i="1" s="1"/>
  <c r="CS283" i="1"/>
  <c r="CS296" i="1" s="1"/>
  <c r="CS310" i="1" s="1"/>
  <c r="CR283" i="1"/>
  <c r="CR296" i="1" s="1"/>
  <c r="CR310" i="1" s="1"/>
  <c r="CQ283" i="1"/>
  <c r="CQ296" i="1" s="1"/>
  <c r="CQ310" i="1" s="1"/>
  <c r="CP283" i="1"/>
  <c r="CP296" i="1" s="1"/>
  <c r="CP310" i="1" s="1"/>
  <c r="CO283" i="1"/>
  <c r="CO296" i="1" s="1"/>
  <c r="CO310" i="1" s="1"/>
  <c r="CN283" i="1"/>
  <c r="CN296" i="1" s="1"/>
  <c r="CN310" i="1" s="1"/>
  <c r="CM283" i="1"/>
  <c r="CM296" i="1" s="1"/>
  <c r="CM310" i="1" s="1"/>
  <c r="CL283" i="1"/>
  <c r="CL296" i="1" s="1"/>
  <c r="CL310" i="1" s="1"/>
  <c r="CK283" i="1"/>
  <c r="CK296" i="1" s="1"/>
  <c r="CK310" i="1" s="1"/>
  <c r="CJ283" i="1"/>
  <c r="CJ296" i="1" s="1"/>
  <c r="CJ310" i="1" s="1"/>
  <c r="CI283" i="1"/>
  <c r="CI296" i="1" s="1"/>
  <c r="CI310" i="1" s="1"/>
  <c r="CH283" i="1"/>
  <c r="CH296" i="1" s="1"/>
  <c r="CH310" i="1" s="1"/>
  <c r="CG283" i="1"/>
  <c r="CG296" i="1" s="1"/>
  <c r="CG310" i="1" s="1"/>
  <c r="CF283" i="1"/>
  <c r="CF296" i="1" s="1"/>
  <c r="CF310" i="1" s="1"/>
  <c r="CE283" i="1"/>
  <c r="CE296" i="1" s="1"/>
  <c r="CE310" i="1" s="1"/>
  <c r="CD283" i="1"/>
  <c r="CD296" i="1" s="1"/>
  <c r="CD310" i="1" s="1"/>
  <c r="CC283" i="1"/>
  <c r="CC296" i="1" s="1"/>
  <c r="CC310" i="1" s="1"/>
  <c r="CB283" i="1"/>
  <c r="CB296" i="1" s="1"/>
  <c r="CB310" i="1" s="1"/>
  <c r="CA283" i="1"/>
  <c r="CA296" i="1" s="1"/>
  <c r="CA310" i="1" s="1"/>
  <c r="BZ283" i="1"/>
  <c r="BZ296" i="1" s="1"/>
  <c r="BZ310" i="1" s="1"/>
  <c r="BY283" i="1"/>
  <c r="BY296" i="1" s="1"/>
  <c r="BY310" i="1" s="1"/>
  <c r="BX283" i="1"/>
  <c r="BX296" i="1" s="1"/>
  <c r="BX310" i="1" s="1"/>
  <c r="BW283" i="1"/>
  <c r="BW296" i="1" s="1"/>
  <c r="BW310" i="1" s="1"/>
  <c r="BV283" i="1"/>
  <c r="BV296" i="1" s="1"/>
  <c r="BV310" i="1" s="1"/>
  <c r="BU283" i="1"/>
  <c r="BU296" i="1" s="1"/>
  <c r="BU310" i="1" s="1"/>
  <c r="BT283" i="1"/>
  <c r="BT296" i="1" s="1"/>
  <c r="BT310" i="1" s="1"/>
  <c r="BS283" i="1"/>
  <c r="BS296" i="1" s="1"/>
  <c r="BS310" i="1" s="1"/>
  <c r="BR283" i="1"/>
  <c r="BR296" i="1" s="1"/>
  <c r="BR310" i="1" s="1"/>
  <c r="BQ283" i="1"/>
  <c r="BQ296" i="1" s="1"/>
  <c r="BQ310" i="1" s="1"/>
  <c r="BP283" i="1"/>
  <c r="BP296" i="1" s="1"/>
  <c r="BP310" i="1" s="1"/>
  <c r="BO283" i="1"/>
  <c r="BO296" i="1" s="1"/>
  <c r="BO310" i="1" s="1"/>
  <c r="BN283" i="1"/>
  <c r="BN296" i="1" s="1"/>
  <c r="BN310" i="1" s="1"/>
  <c r="BM283" i="1"/>
  <c r="BM296" i="1" s="1"/>
  <c r="BM310" i="1" s="1"/>
  <c r="BL283" i="1"/>
  <c r="BL296" i="1" s="1"/>
  <c r="BL310" i="1" s="1"/>
  <c r="BK283" i="1"/>
  <c r="BK296" i="1" s="1"/>
  <c r="BK310" i="1" s="1"/>
  <c r="BJ283" i="1"/>
  <c r="BJ296" i="1" s="1"/>
  <c r="BJ310" i="1" s="1"/>
  <c r="BI283" i="1"/>
  <c r="BI296" i="1" s="1"/>
  <c r="BI310" i="1" s="1"/>
  <c r="BH283" i="1"/>
  <c r="BH296" i="1" s="1"/>
  <c r="BH310" i="1" s="1"/>
  <c r="BG283" i="1"/>
  <c r="BG296" i="1" s="1"/>
  <c r="BG310" i="1" s="1"/>
  <c r="BF283" i="1"/>
  <c r="BF296" i="1" s="1"/>
  <c r="BF310" i="1" s="1"/>
  <c r="BE283" i="1"/>
  <c r="BE296" i="1" s="1"/>
  <c r="BE310" i="1" s="1"/>
  <c r="BD283" i="1"/>
  <c r="BD296" i="1" s="1"/>
  <c r="BD310" i="1" s="1"/>
  <c r="BC283" i="1"/>
  <c r="BC296" i="1" s="1"/>
  <c r="BC310" i="1" s="1"/>
  <c r="BB283" i="1"/>
  <c r="BB296" i="1" s="1"/>
  <c r="BB310" i="1" s="1"/>
  <c r="BA283" i="1"/>
  <c r="BA296" i="1" s="1"/>
  <c r="BA310" i="1" s="1"/>
  <c r="AZ283" i="1"/>
  <c r="AZ296" i="1" s="1"/>
  <c r="AZ310" i="1" s="1"/>
  <c r="AY283" i="1"/>
  <c r="AY296" i="1" s="1"/>
  <c r="AY310" i="1" s="1"/>
  <c r="AX283" i="1"/>
  <c r="AX296" i="1" s="1"/>
  <c r="AX310" i="1" s="1"/>
  <c r="AW283" i="1"/>
  <c r="AW296" i="1" s="1"/>
  <c r="AW310" i="1" s="1"/>
  <c r="AV283" i="1"/>
  <c r="AV296" i="1" s="1"/>
  <c r="AV310" i="1" s="1"/>
  <c r="AU283" i="1"/>
  <c r="AU296" i="1" s="1"/>
  <c r="AU310" i="1" s="1"/>
  <c r="AT283" i="1"/>
  <c r="AT296" i="1" s="1"/>
  <c r="AT310" i="1" s="1"/>
  <c r="AS283" i="1"/>
  <c r="AS296" i="1" s="1"/>
  <c r="AS310" i="1" s="1"/>
  <c r="AR283" i="1"/>
  <c r="AR296" i="1" s="1"/>
  <c r="AR310" i="1" s="1"/>
  <c r="AQ283" i="1"/>
  <c r="AQ296" i="1" s="1"/>
  <c r="AQ310" i="1" s="1"/>
  <c r="AP283" i="1"/>
  <c r="AP296" i="1" s="1"/>
  <c r="AP310" i="1" s="1"/>
  <c r="AO283" i="1"/>
  <c r="AO296" i="1" s="1"/>
  <c r="AO310" i="1" s="1"/>
  <c r="AN283" i="1"/>
  <c r="AN296" i="1" s="1"/>
  <c r="AN310" i="1" s="1"/>
  <c r="AM283" i="1"/>
  <c r="AM296" i="1" s="1"/>
  <c r="AM310" i="1" s="1"/>
  <c r="AL283" i="1"/>
  <c r="AL296" i="1" s="1"/>
  <c r="AL310" i="1" s="1"/>
  <c r="AK283" i="1"/>
  <c r="AK296" i="1" s="1"/>
  <c r="AK310" i="1" s="1"/>
  <c r="AJ283" i="1"/>
  <c r="AJ296" i="1" s="1"/>
  <c r="AJ310" i="1" s="1"/>
  <c r="AI283" i="1"/>
  <c r="AI296" i="1" s="1"/>
  <c r="AI310" i="1" s="1"/>
  <c r="AH283" i="1"/>
  <c r="AH296" i="1" s="1"/>
  <c r="AH310" i="1" s="1"/>
  <c r="AG283" i="1"/>
  <c r="AG296" i="1" s="1"/>
  <c r="AG310" i="1" s="1"/>
  <c r="AF283" i="1"/>
  <c r="AF296" i="1" s="1"/>
  <c r="AF310" i="1" s="1"/>
  <c r="AE283" i="1"/>
  <c r="AE296" i="1" s="1"/>
  <c r="AE310" i="1" s="1"/>
  <c r="AD283" i="1"/>
  <c r="AD296" i="1" s="1"/>
  <c r="AD310" i="1" s="1"/>
  <c r="AC283" i="1"/>
  <c r="AC296" i="1" s="1"/>
  <c r="AC310" i="1" s="1"/>
  <c r="AB283" i="1"/>
  <c r="AB296" i="1" s="1"/>
  <c r="AB310" i="1" s="1"/>
  <c r="AA283" i="1"/>
  <c r="AA296" i="1" s="1"/>
  <c r="AA310" i="1" s="1"/>
  <c r="Z283" i="1"/>
  <c r="Z296" i="1" s="1"/>
  <c r="Z310" i="1" s="1"/>
  <c r="Y283" i="1"/>
  <c r="Y296" i="1" s="1"/>
  <c r="Y310" i="1" s="1"/>
  <c r="X283" i="1"/>
  <c r="X296" i="1" s="1"/>
  <c r="X310" i="1" s="1"/>
  <c r="W283" i="1"/>
  <c r="W296" i="1" s="1"/>
  <c r="W310" i="1" s="1"/>
  <c r="V283" i="1"/>
  <c r="V296" i="1" s="1"/>
  <c r="V310" i="1" s="1"/>
  <c r="U283" i="1"/>
  <c r="U296" i="1" s="1"/>
  <c r="U310" i="1" s="1"/>
  <c r="T283" i="1"/>
  <c r="T296" i="1" s="1"/>
  <c r="T310" i="1" s="1"/>
  <c r="S283" i="1"/>
  <c r="S296" i="1" s="1"/>
  <c r="S310" i="1" s="1"/>
  <c r="R283" i="1"/>
  <c r="R296" i="1" s="1"/>
  <c r="R310" i="1" s="1"/>
  <c r="Q283" i="1"/>
  <c r="Q296" i="1" s="1"/>
  <c r="Q310" i="1" s="1"/>
  <c r="P283" i="1"/>
  <c r="P296" i="1" s="1"/>
  <c r="P310" i="1" s="1"/>
  <c r="O283" i="1"/>
  <c r="O296" i="1" s="1"/>
  <c r="O310" i="1" s="1"/>
  <c r="N283" i="1"/>
  <c r="N296" i="1" s="1"/>
  <c r="N310" i="1" s="1"/>
  <c r="M283" i="1"/>
  <c r="M296" i="1" s="1"/>
  <c r="M310" i="1" s="1"/>
  <c r="L283" i="1"/>
  <c r="L296" i="1" s="1"/>
  <c r="L310" i="1" s="1"/>
  <c r="K283" i="1"/>
  <c r="K296" i="1" s="1"/>
  <c r="K310" i="1" s="1"/>
  <c r="J283" i="1"/>
  <c r="I283" i="1"/>
  <c r="I296" i="1" s="1"/>
  <c r="I310" i="1" s="1"/>
  <c r="H283" i="1"/>
  <c r="H296" i="1" s="1"/>
  <c r="H310" i="1" s="1"/>
  <c r="G283" i="1"/>
  <c r="G296" i="1" s="1"/>
  <c r="G310" i="1" s="1"/>
  <c r="F283" i="1"/>
  <c r="F296" i="1" s="1"/>
  <c r="F310" i="1" s="1"/>
  <c r="E283" i="1"/>
  <c r="E296" i="1" s="1"/>
  <c r="E310" i="1" s="1"/>
  <c r="D283" i="1"/>
  <c r="D296" i="1" s="1"/>
  <c r="D310" i="1" s="1"/>
  <c r="C283" i="1"/>
  <c r="C296" i="1" s="1"/>
  <c r="GC281" i="1"/>
  <c r="EQ268" i="1"/>
  <c r="FX254" i="1"/>
  <c r="FW254" i="1"/>
  <c r="FV254" i="1"/>
  <c r="FU254" i="1"/>
  <c r="FT254" i="1"/>
  <c r="FS254" i="1"/>
  <c r="FR254" i="1"/>
  <c r="FQ254" i="1"/>
  <c r="FP254" i="1"/>
  <c r="FO254" i="1"/>
  <c r="FN254" i="1"/>
  <c r="FM254" i="1"/>
  <c r="FL254" i="1"/>
  <c r="FK254" i="1"/>
  <c r="FH254" i="1"/>
  <c r="FG254" i="1"/>
  <c r="FF254" i="1"/>
  <c r="FE254" i="1"/>
  <c r="FD254" i="1"/>
  <c r="FC254" i="1"/>
  <c r="FB254" i="1"/>
  <c r="FA254" i="1"/>
  <c r="EZ254" i="1"/>
  <c r="EY254" i="1"/>
  <c r="EX254" i="1"/>
  <c r="EW254" i="1"/>
  <c r="EV254" i="1"/>
  <c r="EU254" i="1"/>
  <c r="ET254" i="1"/>
  <c r="ES254" i="1"/>
  <c r="ER254" i="1"/>
  <c r="EQ254" i="1"/>
  <c r="EP254" i="1"/>
  <c r="EO254" i="1"/>
  <c r="EN254" i="1"/>
  <c r="EM254" i="1"/>
  <c r="EL254" i="1"/>
  <c r="EK254" i="1"/>
  <c r="EJ254" i="1"/>
  <c r="EI254" i="1"/>
  <c r="EH254" i="1"/>
  <c r="EG254" i="1"/>
  <c r="EF254" i="1"/>
  <c r="EE254" i="1"/>
  <c r="ED254" i="1"/>
  <c r="EC254" i="1"/>
  <c r="EB254" i="1"/>
  <c r="EA254" i="1"/>
  <c r="DZ254" i="1"/>
  <c r="DY254" i="1"/>
  <c r="DX254" i="1"/>
  <c r="DW254" i="1"/>
  <c r="DV254" i="1"/>
  <c r="DU254" i="1"/>
  <c r="DT254" i="1"/>
  <c r="DS254" i="1"/>
  <c r="DR254" i="1"/>
  <c r="DP254" i="1"/>
  <c r="DO254" i="1"/>
  <c r="DM254" i="1"/>
  <c r="DL254" i="1"/>
  <c r="DK254" i="1"/>
  <c r="DJ254" i="1"/>
  <c r="DI254" i="1"/>
  <c r="DH254" i="1"/>
  <c r="DG254" i="1"/>
  <c r="DF254" i="1"/>
  <c r="DE254" i="1"/>
  <c r="DD254" i="1"/>
  <c r="DC254" i="1"/>
  <c r="DB254" i="1"/>
  <c r="DA254" i="1"/>
  <c r="CZ254" i="1"/>
  <c r="CY254" i="1"/>
  <c r="CX254" i="1"/>
  <c r="CW254" i="1"/>
  <c r="CV254" i="1"/>
  <c r="CU254" i="1"/>
  <c r="CT254" i="1"/>
  <c r="CS254" i="1"/>
  <c r="CR254" i="1"/>
  <c r="CQ254" i="1"/>
  <c r="CP254" i="1"/>
  <c r="CO254" i="1"/>
  <c r="CN254" i="1"/>
  <c r="CM254" i="1"/>
  <c r="CL254" i="1"/>
  <c r="CK254" i="1"/>
  <c r="CJ254" i="1"/>
  <c r="CI254" i="1"/>
  <c r="CH254" i="1"/>
  <c r="CG254" i="1"/>
  <c r="CF254" i="1"/>
  <c r="CE254" i="1"/>
  <c r="CD254" i="1"/>
  <c r="CC254" i="1"/>
  <c r="CB254" i="1"/>
  <c r="CA254" i="1"/>
  <c r="BZ254" i="1"/>
  <c r="BY254" i="1"/>
  <c r="BX254" i="1"/>
  <c r="BW254" i="1"/>
  <c r="BV254" i="1"/>
  <c r="BU254" i="1"/>
  <c r="BT254" i="1"/>
  <c r="BS254" i="1"/>
  <c r="BR254" i="1"/>
  <c r="BQ254" i="1"/>
  <c r="BP254" i="1"/>
  <c r="BO254" i="1"/>
  <c r="BN254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FZ236" i="1"/>
  <c r="FZ226" i="1"/>
  <c r="C209" i="1"/>
  <c r="C207" i="1"/>
  <c r="FX199" i="1"/>
  <c r="FW199" i="1"/>
  <c r="FV199" i="1"/>
  <c r="FU199" i="1"/>
  <c r="FT199" i="1"/>
  <c r="FS199" i="1"/>
  <c r="FR199" i="1"/>
  <c r="FQ199" i="1"/>
  <c r="FP199" i="1"/>
  <c r="FO199" i="1"/>
  <c r="FN199" i="1"/>
  <c r="FM199" i="1"/>
  <c r="FL199" i="1"/>
  <c r="FK199" i="1"/>
  <c r="FJ199" i="1"/>
  <c r="FI199" i="1"/>
  <c r="FH199" i="1"/>
  <c r="FG199" i="1"/>
  <c r="FF199" i="1"/>
  <c r="FE199" i="1"/>
  <c r="FD199" i="1"/>
  <c r="FC199" i="1"/>
  <c r="FB199" i="1"/>
  <c r="FA199" i="1"/>
  <c r="EZ199" i="1"/>
  <c r="EY199" i="1"/>
  <c r="EX199" i="1"/>
  <c r="EW199" i="1"/>
  <c r="EV199" i="1"/>
  <c r="EU199" i="1"/>
  <c r="ET199" i="1"/>
  <c r="ES199" i="1"/>
  <c r="ER199" i="1"/>
  <c r="EQ199" i="1"/>
  <c r="EP199" i="1"/>
  <c r="EO199" i="1"/>
  <c r="EN199" i="1"/>
  <c r="EM199" i="1"/>
  <c r="EL199" i="1"/>
  <c r="EK199" i="1"/>
  <c r="EJ199" i="1"/>
  <c r="EI199" i="1"/>
  <c r="EH199" i="1"/>
  <c r="EG199" i="1"/>
  <c r="EF199" i="1"/>
  <c r="EE199" i="1"/>
  <c r="ED199" i="1"/>
  <c r="EC199" i="1"/>
  <c r="EB199" i="1"/>
  <c r="EA199" i="1"/>
  <c r="DZ199" i="1"/>
  <c r="DY199" i="1"/>
  <c r="DX199" i="1"/>
  <c r="DW199" i="1"/>
  <c r="DV199" i="1"/>
  <c r="DU199" i="1"/>
  <c r="DT199" i="1"/>
  <c r="DS199" i="1"/>
  <c r="DR199" i="1"/>
  <c r="DQ199" i="1"/>
  <c r="DP199" i="1"/>
  <c r="DO199" i="1"/>
  <c r="DN199" i="1"/>
  <c r="DM199" i="1"/>
  <c r="DL199" i="1"/>
  <c r="DK199" i="1"/>
  <c r="DJ199" i="1"/>
  <c r="DI199" i="1"/>
  <c r="DH199" i="1"/>
  <c r="DG199" i="1"/>
  <c r="DF199" i="1"/>
  <c r="DE199" i="1"/>
  <c r="DD199" i="1"/>
  <c r="DC199" i="1"/>
  <c r="DB199" i="1"/>
  <c r="DA199" i="1"/>
  <c r="CZ199" i="1"/>
  <c r="CY199" i="1"/>
  <c r="CX199" i="1"/>
  <c r="CW199" i="1"/>
  <c r="CV199" i="1"/>
  <c r="CU199" i="1"/>
  <c r="CT199" i="1"/>
  <c r="CS199" i="1"/>
  <c r="CR199" i="1"/>
  <c r="CQ199" i="1"/>
  <c r="CP199" i="1"/>
  <c r="CO199" i="1"/>
  <c r="CN199" i="1"/>
  <c r="CM199" i="1"/>
  <c r="CL199" i="1"/>
  <c r="CK199" i="1"/>
  <c r="CJ199" i="1"/>
  <c r="CI199" i="1"/>
  <c r="CH199" i="1"/>
  <c r="CG199" i="1"/>
  <c r="CF199" i="1"/>
  <c r="CE199" i="1"/>
  <c r="CD199" i="1"/>
  <c r="CC199" i="1"/>
  <c r="CB199" i="1"/>
  <c r="CA199" i="1"/>
  <c r="BZ199" i="1"/>
  <c r="BY199" i="1"/>
  <c r="BX199" i="1"/>
  <c r="BW199" i="1"/>
  <c r="BV199" i="1"/>
  <c r="BU199" i="1"/>
  <c r="BT199" i="1"/>
  <c r="BS199" i="1"/>
  <c r="BR199" i="1"/>
  <c r="BQ199" i="1"/>
  <c r="BP199" i="1"/>
  <c r="BO199" i="1"/>
  <c r="BN199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FX172" i="1"/>
  <c r="FW172" i="1"/>
  <c r="FV172" i="1"/>
  <c r="FU172" i="1"/>
  <c r="FT172" i="1"/>
  <c r="FS172" i="1"/>
  <c r="FR172" i="1"/>
  <c r="FQ172" i="1"/>
  <c r="FP172" i="1"/>
  <c r="FO172" i="1"/>
  <c r="FN172" i="1"/>
  <c r="FM172" i="1"/>
  <c r="FL172" i="1"/>
  <c r="FK172" i="1"/>
  <c r="FJ172" i="1"/>
  <c r="FI172" i="1"/>
  <c r="FH172" i="1"/>
  <c r="FG172" i="1"/>
  <c r="FF172" i="1"/>
  <c r="FE172" i="1"/>
  <c r="FD172" i="1"/>
  <c r="FC172" i="1"/>
  <c r="FB172" i="1"/>
  <c r="FA172" i="1"/>
  <c r="EZ172" i="1"/>
  <c r="EY172" i="1"/>
  <c r="EX172" i="1"/>
  <c r="EW172" i="1"/>
  <c r="EV172" i="1"/>
  <c r="EU172" i="1"/>
  <c r="ET172" i="1"/>
  <c r="ES172" i="1"/>
  <c r="ER172" i="1"/>
  <c r="EQ172" i="1"/>
  <c r="EP172" i="1"/>
  <c r="EO172" i="1"/>
  <c r="EN172" i="1"/>
  <c r="EM172" i="1"/>
  <c r="EL172" i="1"/>
  <c r="EK172" i="1"/>
  <c r="EJ172" i="1"/>
  <c r="EI172" i="1"/>
  <c r="EH172" i="1"/>
  <c r="EG172" i="1"/>
  <c r="EF172" i="1"/>
  <c r="EE172" i="1"/>
  <c r="ED172" i="1"/>
  <c r="EC172" i="1"/>
  <c r="EB172" i="1"/>
  <c r="EA172" i="1"/>
  <c r="DZ172" i="1"/>
  <c r="DY172" i="1"/>
  <c r="DX172" i="1"/>
  <c r="DW172" i="1"/>
  <c r="DV172" i="1"/>
  <c r="DU172" i="1"/>
  <c r="DT172" i="1"/>
  <c r="DS172" i="1"/>
  <c r="DR172" i="1"/>
  <c r="DQ172" i="1"/>
  <c r="DP172" i="1"/>
  <c r="DO172" i="1"/>
  <c r="DN172" i="1"/>
  <c r="DM172" i="1"/>
  <c r="DL172" i="1"/>
  <c r="DK172" i="1"/>
  <c r="DJ172" i="1"/>
  <c r="DI172" i="1"/>
  <c r="DH172" i="1"/>
  <c r="DG172" i="1"/>
  <c r="DF172" i="1"/>
  <c r="DE172" i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CR172" i="1"/>
  <c r="CQ172" i="1"/>
  <c r="CP172" i="1"/>
  <c r="CO172" i="1"/>
  <c r="CN172" i="1"/>
  <c r="CM172" i="1"/>
  <c r="CL172" i="1"/>
  <c r="CK172" i="1"/>
  <c r="CJ172" i="1"/>
  <c r="CI172" i="1"/>
  <c r="CH172" i="1"/>
  <c r="CG172" i="1"/>
  <c r="CF172" i="1"/>
  <c r="CE172" i="1"/>
  <c r="CD172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C169" i="1"/>
  <c r="FX168" i="1"/>
  <c r="FW168" i="1"/>
  <c r="FV168" i="1"/>
  <c r="FU168" i="1"/>
  <c r="FT168" i="1"/>
  <c r="FS168" i="1"/>
  <c r="FR168" i="1"/>
  <c r="FQ168" i="1"/>
  <c r="FP168" i="1"/>
  <c r="FO168" i="1"/>
  <c r="FN168" i="1"/>
  <c r="FM168" i="1"/>
  <c r="FL168" i="1"/>
  <c r="FK168" i="1"/>
  <c r="FJ168" i="1"/>
  <c r="FI168" i="1"/>
  <c r="FH168" i="1"/>
  <c r="FG168" i="1"/>
  <c r="FF168" i="1"/>
  <c r="FE168" i="1"/>
  <c r="FD168" i="1"/>
  <c r="FC168" i="1"/>
  <c r="FB168" i="1"/>
  <c r="FA168" i="1"/>
  <c r="EZ168" i="1"/>
  <c r="EY168" i="1"/>
  <c r="EX168" i="1"/>
  <c r="EW168" i="1"/>
  <c r="EV168" i="1"/>
  <c r="EU168" i="1"/>
  <c r="ET168" i="1"/>
  <c r="ES168" i="1"/>
  <c r="ER168" i="1"/>
  <c r="EQ168" i="1"/>
  <c r="EP168" i="1"/>
  <c r="EO168" i="1"/>
  <c r="EN168" i="1"/>
  <c r="EM168" i="1"/>
  <c r="EL168" i="1"/>
  <c r="EK168" i="1"/>
  <c r="EJ168" i="1"/>
  <c r="EI168" i="1"/>
  <c r="EH168" i="1"/>
  <c r="EG168" i="1"/>
  <c r="EF168" i="1"/>
  <c r="EE168" i="1"/>
  <c r="ED168" i="1"/>
  <c r="EC168" i="1"/>
  <c r="EB168" i="1"/>
  <c r="EA168" i="1"/>
  <c r="DZ168" i="1"/>
  <c r="DY168" i="1"/>
  <c r="DX168" i="1"/>
  <c r="DW168" i="1"/>
  <c r="DV168" i="1"/>
  <c r="DU168" i="1"/>
  <c r="DT168" i="1"/>
  <c r="DS168" i="1"/>
  <c r="DR168" i="1"/>
  <c r="DQ168" i="1"/>
  <c r="DP168" i="1"/>
  <c r="DO168" i="1"/>
  <c r="DN168" i="1"/>
  <c r="DM168" i="1"/>
  <c r="DL168" i="1"/>
  <c r="DK168" i="1"/>
  <c r="DJ168" i="1"/>
  <c r="DI168" i="1"/>
  <c r="DH168" i="1"/>
  <c r="DG168" i="1"/>
  <c r="DF168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CR168" i="1"/>
  <c r="CQ168" i="1"/>
  <c r="CP168" i="1"/>
  <c r="CO168" i="1"/>
  <c r="CN168" i="1"/>
  <c r="CM168" i="1"/>
  <c r="CL168" i="1"/>
  <c r="CK168" i="1"/>
  <c r="CJ168" i="1"/>
  <c r="CI168" i="1"/>
  <c r="CH168" i="1"/>
  <c r="CG168" i="1"/>
  <c r="CF168" i="1"/>
  <c r="CE168" i="1"/>
  <c r="CD168" i="1"/>
  <c r="CC168" i="1"/>
  <c r="CB168" i="1"/>
  <c r="CA168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FX162" i="1"/>
  <c r="FW162" i="1"/>
  <c r="FV162" i="1"/>
  <c r="FU162" i="1"/>
  <c r="FT162" i="1"/>
  <c r="FS162" i="1"/>
  <c r="FR162" i="1"/>
  <c r="FQ162" i="1"/>
  <c r="FP162" i="1"/>
  <c r="FO162" i="1"/>
  <c r="FN162" i="1"/>
  <c r="FM162" i="1"/>
  <c r="FL162" i="1"/>
  <c r="FK162" i="1"/>
  <c r="FJ162" i="1"/>
  <c r="FI162" i="1"/>
  <c r="FH162" i="1"/>
  <c r="FG162" i="1"/>
  <c r="FF162" i="1"/>
  <c r="FE162" i="1"/>
  <c r="FD162" i="1"/>
  <c r="FC162" i="1"/>
  <c r="FB162" i="1"/>
  <c r="FA162" i="1"/>
  <c r="EZ162" i="1"/>
  <c r="EY162" i="1"/>
  <c r="EX162" i="1"/>
  <c r="EW162" i="1"/>
  <c r="EV162" i="1"/>
  <c r="EU162" i="1"/>
  <c r="ET162" i="1"/>
  <c r="ES162" i="1"/>
  <c r="ER162" i="1"/>
  <c r="EQ162" i="1"/>
  <c r="EP162" i="1"/>
  <c r="EO162" i="1"/>
  <c r="EN162" i="1"/>
  <c r="EM162" i="1"/>
  <c r="EL162" i="1"/>
  <c r="EK162" i="1"/>
  <c r="EJ162" i="1"/>
  <c r="EI162" i="1"/>
  <c r="EH162" i="1"/>
  <c r="EG162" i="1"/>
  <c r="EF162" i="1"/>
  <c r="EE162" i="1"/>
  <c r="ED162" i="1"/>
  <c r="EC162" i="1"/>
  <c r="EB162" i="1"/>
  <c r="EA162" i="1"/>
  <c r="DZ162" i="1"/>
  <c r="DY162" i="1"/>
  <c r="DX162" i="1"/>
  <c r="DW162" i="1"/>
  <c r="DV162" i="1"/>
  <c r="DU162" i="1"/>
  <c r="DT162" i="1"/>
  <c r="DS162" i="1"/>
  <c r="DR162" i="1"/>
  <c r="DQ162" i="1"/>
  <c r="DP162" i="1"/>
  <c r="DO162" i="1"/>
  <c r="DN162" i="1"/>
  <c r="DM162" i="1"/>
  <c r="DL162" i="1"/>
  <c r="DK162" i="1"/>
  <c r="DJ162" i="1"/>
  <c r="DI162" i="1"/>
  <c r="DH162" i="1"/>
  <c r="DG162" i="1"/>
  <c r="DF162" i="1"/>
  <c r="DE162" i="1"/>
  <c r="DD162" i="1"/>
  <c r="DC162" i="1"/>
  <c r="DB162" i="1"/>
  <c r="DA162" i="1"/>
  <c r="CZ162" i="1"/>
  <c r="CY162" i="1"/>
  <c r="CX162" i="1"/>
  <c r="CW162" i="1"/>
  <c r="CV162" i="1"/>
  <c r="CU162" i="1"/>
  <c r="CT162" i="1"/>
  <c r="CS162" i="1"/>
  <c r="CR162" i="1"/>
  <c r="CQ162" i="1"/>
  <c r="CP162" i="1"/>
  <c r="CO162" i="1"/>
  <c r="CN162" i="1"/>
  <c r="CM162" i="1"/>
  <c r="CL162" i="1"/>
  <c r="CK162" i="1"/>
  <c r="CJ162" i="1"/>
  <c r="CI162" i="1"/>
  <c r="CH162" i="1"/>
  <c r="CG162" i="1"/>
  <c r="CF162" i="1"/>
  <c r="CE162" i="1"/>
  <c r="CD162" i="1"/>
  <c r="CC162" i="1"/>
  <c r="CB162" i="1"/>
  <c r="CA162" i="1"/>
  <c r="BZ162" i="1"/>
  <c r="BY162" i="1"/>
  <c r="BX162" i="1"/>
  <c r="BW162" i="1"/>
  <c r="BV162" i="1"/>
  <c r="BU162" i="1"/>
  <c r="BT162" i="1"/>
  <c r="BS162" i="1"/>
  <c r="BR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FX137" i="1"/>
  <c r="FW137" i="1"/>
  <c r="FV137" i="1"/>
  <c r="FU137" i="1"/>
  <c r="FT137" i="1"/>
  <c r="FS137" i="1"/>
  <c r="FR137" i="1"/>
  <c r="FQ137" i="1"/>
  <c r="FP137" i="1"/>
  <c r="FO137" i="1"/>
  <c r="FN137" i="1"/>
  <c r="FM137" i="1"/>
  <c r="FL137" i="1"/>
  <c r="FK137" i="1"/>
  <c r="FJ137" i="1"/>
  <c r="FI137" i="1"/>
  <c r="FH137" i="1"/>
  <c r="FG137" i="1"/>
  <c r="FF137" i="1"/>
  <c r="FE137" i="1"/>
  <c r="FD137" i="1"/>
  <c r="FC137" i="1"/>
  <c r="FB137" i="1"/>
  <c r="FA137" i="1"/>
  <c r="EZ137" i="1"/>
  <c r="EY137" i="1"/>
  <c r="EX137" i="1"/>
  <c r="EW137" i="1"/>
  <c r="EV137" i="1"/>
  <c r="EU137" i="1"/>
  <c r="ET137" i="1"/>
  <c r="ES137" i="1"/>
  <c r="ER137" i="1"/>
  <c r="EQ137" i="1"/>
  <c r="EP137" i="1"/>
  <c r="EO137" i="1"/>
  <c r="EN137" i="1"/>
  <c r="EM137" i="1"/>
  <c r="EL137" i="1"/>
  <c r="EK137" i="1"/>
  <c r="EJ137" i="1"/>
  <c r="EI137" i="1"/>
  <c r="EH137" i="1"/>
  <c r="EG137" i="1"/>
  <c r="EF137" i="1"/>
  <c r="EE137" i="1"/>
  <c r="ED137" i="1"/>
  <c r="EC137" i="1"/>
  <c r="EB137" i="1"/>
  <c r="EA137" i="1"/>
  <c r="DZ137" i="1"/>
  <c r="DY137" i="1"/>
  <c r="DX137" i="1"/>
  <c r="DW137" i="1"/>
  <c r="DV137" i="1"/>
  <c r="DU137" i="1"/>
  <c r="DT137" i="1"/>
  <c r="DS137" i="1"/>
  <c r="DR137" i="1"/>
  <c r="DQ137" i="1"/>
  <c r="DP137" i="1"/>
  <c r="DO137" i="1"/>
  <c r="DN137" i="1"/>
  <c r="DM137" i="1"/>
  <c r="DL137" i="1"/>
  <c r="DK137" i="1"/>
  <c r="DJ137" i="1"/>
  <c r="DI137" i="1"/>
  <c r="DH137" i="1"/>
  <c r="DG137" i="1"/>
  <c r="DF137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CR137" i="1"/>
  <c r="CQ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FX135" i="1"/>
  <c r="FX185" i="1" s="1"/>
  <c r="FW135" i="1"/>
  <c r="FW185" i="1" s="1"/>
  <c r="FV135" i="1"/>
  <c r="FV185" i="1" s="1"/>
  <c r="FU135" i="1"/>
  <c r="FU185" i="1" s="1"/>
  <c r="FT135" i="1"/>
  <c r="FT185" i="1" s="1"/>
  <c r="FS135" i="1"/>
  <c r="FS185" i="1" s="1"/>
  <c r="FR135" i="1"/>
  <c r="FR185" i="1" s="1"/>
  <c r="FQ135" i="1"/>
  <c r="FP135" i="1"/>
  <c r="FO135" i="1"/>
  <c r="FN135" i="1"/>
  <c r="FM135" i="1"/>
  <c r="FL135" i="1"/>
  <c r="FL185" i="1" s="1"/>
  <c r="FK135" i="1"/>
  <c r="FK185" i="1" s="1"/>
  <c r="FJ135" i="1"/>
  <c r="FJ185" i="1" s="1"/>
  <c r="FI135" i="1"/>
  <c r="FI185" i="1" s="1"/>
  <c r="FH135" i="1"/>
  <c r="FH185" i="1" s="1"/>
  <c r="FG135" i="1"/>
  <c r="FG185" i="1" s="1"/>
  <c r="FF135" i="1"/>
  <c r="FF185" i="1" s="1"/>
  <c r="FE135" i="1"/>
  <c r="FD135" i="1"/>
  <c r="FC135" i="1"/>
  <c r="FB135" i="1"/>
  <c r="FA135" i="1"/>
  <c r="EZ135" i="1"/>
  <c r="EZ185" i="1" s="1"/>
  <c r="EY135" i="1"/>
  <c r="EY185" i="1" s="1"/>
  <c r="EX135" i="1"/>
  <c r="EX185" i="1" s="1"/>
  <c r="EW135" i="1"/>
  <c r="EW185" i="1" s="1"/>
  <c r="EV135" i="1"/>
  <c r="EV185" i="1" s="1"/>
  <c r="EU135" i="1"/>
  <c r="EU185" i="1" s="1"/>
  <c r="ET135" i="1"/>
  <c r="ET185" i="1" s="1"/>
  <c r="ES135" i="1"/>
  <c r="ER135" i="1"/>
  <c r="ER138" i="1" s="1"/>
  <c r="EQ135" i="1"/>
  <c r="EP135" i="1"/>
  <c r="EO135" i="1"/>
  <c r="EN135" i="1"/>
  <c r="EN185" i="1" s="1"/>
  <c r="EM135" i="1"/>
  <c r="EM185" i="1" s="1"/>
  <c r="EL135" i="1"/>
  <c r="EL185" i="1" s="1"/>
  <c r="EK135" i="1"/>
  <c r="EK140" i="1" s="1"/>
  <c r="EJ135" i="1"/>
  <c r="EJ185" i="1" s="1"/>
  <c r="EI135" i="1"/>
  <c r="EI185" i="1" s="1"/>
  <c r="EH135" i="1"/>
  <c r="EH185" i="1" s="1"/>
  <c r="EG135" i="1"/>
  <c r="EF135" i="1"/>
  <c r="EE135" i="1"/>
  <c r="ED135" i="1"/>
  <c r="EC135" i="1"/>
  <c r="EB135" i="1"/>
  <c r="EB185" i="1" s="1"/>
  <c r="EA135" i="1"/>
  <c r="EA185" i="1" s="1"/>
  <c r="DZ135" i="1"/>
  <c r="DZ185" i="1" s="1"/>
  <c r="DY135" i="1"/>
  <c r="DX135" i="1"/>
  <c r="DX185" i="1" s="1"/>
  <c r="DW135" i="1"/>
  <c r="DW185" i="1" s="1"/>
  <c r="DV135" i="1"/>
  <c r="DV185" i="1" s="1"/>
  <c r="DU135" i="1"/>
  <c r="DT135" i="1"/>
  <c r="DS135" i="1"/>
  <c r="DR135" i="1"/>
  <c r="DQ135" i="1"/>
  <c r="DQ138" i="1" s="1"/>
  <c r="DP135" i="1"/>
  <c r="DP185" i="1" s="1"/>
  <c r="DO135" i="1"/>
  <c r="DO185" i="1" s="1"/>
  <c r="DN135" i="1"/>
  <c r="DN185" i="1" s="1"/>
  <c r="DM135" i="1"/>
  <c r="DL135" i="1"/>
  <c r="DL185" i="1" s="1"/>
  <c r="DK135" i="1"/>
  <c r="DK185" i="1" s="1"/>
  <c r="DJ135" i="1"/>
  <c r="DJ185" i="1" s="1"/>
  <c r="DI135" i="1"/>
  <c r="DH135" i="1"/>
  <c r="DG135" i="1"/>
  <c r="DF135" i="1"/>
  <c r="DE135" i="1"/>
  <c r="DD135" i="1"/>
  <c r="DD185" i="1" s="1"/>
  <c r="DC135" i="1"/>
  <c r="DC185" i="1" s="1"/>
  <c r="DB135" i="1"/>
  <c r="DB185" i="1" s="1"/>
  <c r="DA135" i="1"/>
  <c r="CZ135" i="1"/>
  <c r="CZ185" i="1" s="1"/>
  <c r="CY135" i="1"/>
  <c r="CY185" i="1" s="1"/>
  <c r="CX135" i="1"/>
  <c r="CX185" i="1" s="1"/>
  <c r="CW135" i="1"/>
  <c r="CV135" i="1"/>
  <c r="CU135" i="1"/>
  <c r="CT135" i="1"/>
  <c r="CS135" i="1"/>
  <c r="CS138" i="1" s="1"/>
  <c r="CR135" i="1"/>
  <c r="CR185" i="1" s="1"/>
  <c r="CQ135" i="1"/>
  <c r="CQ185" i="1" s="1"/>
  <c r="CP135" i="1"/>
  <c r="CP185" i="1" s="1"/>
  <c r="CO135" i="1"/>
  <c r="CO140" i="1" s="1"/>
  <c r="CN135" i="1"/>
  <c r="CN185" i="1" s="1"/>
  <c r="CM135" i="1"/>
  <c r="CM185" i="1" s="1"/>
  <c r="CL135" i="1"/>
  <c r="CL185" i="1" s="1"/>
  <c r="CK135" i="1"/>
  <c r="CJ135" i="1"/>
  <c r="CI135" i="1"/>
  <c r="CH135" i="1"/>
  <c r="CG135" i="1"/>
  <c r="CF135" i="1"/>
  <c r="CF185" i="1" s="1"/>
  <c r="CE135" i="1"/>
  <c r="CE185" i="1" s="1"/>
  <c r="CC135" i="1"/>
  <c r="CB135" i="1"/>
  <c r="CB185" i="1" s="1"/>
  <c r="CA135" i="1"/>
  <c r="CA185" i="1" s="1"/>
  <c r="BZ135" i="1"/>
  <c r="BZ185" i="1" s="1"/>
  <c r="BY135" i="1"/>
  <c r="BX135" i="1"/>
  <c r="BW135" i="1"/>
  <c r="BV135" i="1"/>
  <c r="BU135" i="1"/>
  <c r="BU138" i="1" s="1"/>
  <c r="BT135" i="1"/>
  <c r="BT185" i="1" s="1"/>
  <c r="BS135" i="1"/>
  <c r="BS185" i="1" s="1"/>
  <c r="BR135" i="1"/>
  <c r="BR185" i="1" s="1"/>
  <c r="BQ135" i="1"/>
  <c r="BP135" i="1"/>
  <c r="BP185" i="1" s="1"/>
  <c r="BO135" i="1"/>
  <c r="BO185" i="1" s="1"/>
  <c r="BN135" i="1"/>
  <c r="BN185" i="1" s="1"/>
  <c r="BM135" i="1"/>
  <c r="BL135" i="1"/>
  <c r="BK135" i="1"/>
  <c r="BJ135" i="1"/>
  <c r="BI135" i="1"/>
  <c r="BH135" i="1"/>
  <c r="BH185" i="1" s="1"/>
  <c r="BG135" i="1"/>
  <c r="BG185" i="1" s="1"/>
  <c r="BF135" i="1"/>
  <c r="BF185" i="1" s="1"/>
  <c r="BE135" i="1"/>
  <c r="BD135" i="1"/>
  <c r="BD185" i="1" s="1"/>
  <c r="BC135" i="1"/>
  <c r="BC185" i="1" s="1"/>
  <c r="BB135" i="1"/>
  <c r="BB185" i="1" s="1"/>
  <c r="BA135" i="1"/>
  <c r="AZ135" i="1"/>
  <c r="AY135" i="1"/>
  <c r="AX135" i="1"/>
  <c r="AW135" i="1"/>
  <c r="AW138" i="1" s="1"/>
  <c r="AV135" i="1"/>
  <c r="AV185" i="1" s="1"/>
  <c r="AU135" i="1"/>
  <c r="AU185" i="1" s="1"/>
  <c r="AT135" i="1"/>
  <c r="AT185" i="1" s="1"/>
  <c r="AS135" i="1"/>
  <c r="AS140" i="1" s="1"/>
  <c r="AR135" i="1"/>
  <c r="AR185" i="1" s="1"/>
  <c r="AQ135" i="1"/>
  <c r="AQ185" i="1" s="1"/>
  <c r="AP135" i="1"/>
  <c r="AP185" i="1" s="1"/>
  <c r="AO135" i="1"/>
  <c r="AN135" i="1"/>
  <c r="AM135" i="1"/>
  <c r="AL135" i="1"/>
  <c r="AK135" i="1"/>
  <c r="AJ135" i="1"/>
  <c r="AJ185" i="1" s="1"/>
  <c r="AI135" i="1"/>
  <c r="AI185" i="1" s="1"/>
  <c r="AH135" i="1"/>
  <c r="AH185" i="1" s="1"/>
  <c r="AG135" i="1"/>
  <c r="AF135" i="1"/>
  <c r="AF185" i="1" s="1"/>
  <c r="AE135" i="1"/>
  <c r="AE185" i="1" s="1"/>
  <c r="AD135" i="1"/>
  <c r="AD185" i="1" s="1"/>
  <c r="AC135" i="1"/>
  <c r="AC138" i="1" s="1"/>
  <c r="AB135" i="1"/>
  <c r="AB138" i="1" s="1"/>
  <c r="AA135" i="1"/>
  <c r="Z135" i="1"/>
  <c r="Y135" i="1"/>
  <c r="X135" i="1"/>
  <c r="X185" i="1" s="1"/>
  <c r="V135" i="1"/>
  <c r="V185" i="1" s="1"/>
  <c r="U135" i="1"/>
  <c r="T135" i="1"/>
  <c r="T185" i="1" s="1"/>
  <c r="S135" i="1"/>
  <c r="S185" i="1" s="1"/>
  <c r="R135" i="1"/>
  <c r="R185" i="1" s="1"/>
  <c r="Q135" i="1"/>
  <c r="P135" i="1"/>
  <c r="O135" i="1"/>
  <c r="N135" i="1"/>
  <c r="M135" i="1"/>
  <c r="L135" i="1"/>
  <c r="L185" i="1" s="1"/>
  <c r="K135" i="1"/>
  <c r="K185" i="1" s="1"/>
  <c r="J135" i="1"/>
  <c r="J185" i="1" s="1"/>
  <c r="I135" i="1"/>
  <c r="H135" i="1"/>
  <c r="H185" i="1" s="1"/>
  <c r="G135" i="1"/>
  <c r="G185" i="1" s="1"/>
  <c r="F135" i="1"/>
  <c r="F185" i="1" s="1"/>
  <c r="E135" i="1"/>
  <c r="D135" i="1"/>
  <c r="FX132" i="1"/>
  <c r="FW132" i="1"/>
  <c r="FV132" i="1"/>
  <c r="FU132" i="1"/>
  <c r="FT132" i="1"/>
  <c r="FS132" i="1"/>
  <c r="FR132" i="1"/>
  <c r="FQ132" i="1"/>
  <c r="FP132" i="1"/>
  <c r="FO132" i="1"/>
  <c r="FN132" i="1"/>
  <c r="FM132" i="1"/>
  <c r="FL132" i="1"/>
  <c r="FK132" i="1"/>
  <c r="FJ132" i="1"/>
  <c r="FI132" i="1"/>
  <c r="FH132" i="1"/>
  <c r="FG132" i="1"/>
  <c r="FF132" i="1"/>
  <c r="FE132" i="1"/>
  <c r="FD132" i="1"/>
  <c r="FC132" i="1"/>
  <c r="FB132" i="1"/>
  <c r="FA132" i="1"/>
  <c r="EZ132" i="1"/>
  <c r="EY132" i="1"/>
  <c r="EX132" i="1"/>
  <c r="EW132" i="1"/>
  <c r="EV132" i="1"/>
  <c r="EU132" i="1"/>
  <c r="ET132" i="1"/>
  <c r="ES132" i="1"/>
  <c r="ER132" i="1"/>
  <c r="EQ132" i="1"/>
  <c r="EP132" i="1"/>
  <c r="EO132" i="1"/>
  <c r="EN132" i="1"/>
  <c r="EM132" i="1"/>
  <c r="EL132" i="1"/>
  <c r="EK132" i="1"/>
  <c r="EJ132" i="1"/>
  <c r="EI132" i="1"/>
  <c r="EH132" i="1"/>
  <c r="EG132" i="1"/>
  <c r="EF132" i="1"/>
  <c r="EE132" i="1"/>
  <c r="ED132" i="1"/>
  <c r="EC132" i="1"/>
  <c r="EB132" i="1"/>
  <c r="EA132" i="1"/>
  <c r="DZ132" i="1"/>
  <c r="DY132" i="1"/>
  <c r="DX132" i="1"/>
  <c r="DW132" i="1"/>
  <c r="DV132" i="1"/>
  <c r="DU132" i="1"/>
  <c r="DT132" i="1"/>
  <c r="DS132" i="1"/>
  <c r="DR132" i="1"/>
  <c r="DQ132" i="1"/>
  <c r="DP132" i="1"/>
  <c r="DO132" i="1"/>
  <c r="DN132" i="1"/>
  <c r="DM132" i="1"/>
  <c r="DL132" i="1"/>
  <c r="DK132" i="1"/>
  <c r="DJ132" i="1"/>
  <c r="DI132" i="1"/>
  <c r="DH132" i="1"/>
  <c r="DG132" i="1"/>
  <c r="DF132" i="1"/>
  <c r="DE132" i="1"/>
  <c r="DD132" i="1"/>
  <c r="DC132" i="1"/>
  <c r="DB132" i="1"/>
  <c r="DA132" i="1"/>
  <c r="CZ132" i="1"/>
  <c r="CY132" i="1"/>
  <c r="CX132" i="1"/>
  <c r="CW132" i="1"/>
  <c r="CV132" i="1"/>
  <c r="CU132" i="1"/>
  <c r="CT132" i="1"/>
  <c r="CS132" i="1"/>
  <c r="CR132" i="1"/>
  <c r="CQ132" i="1"/>
  <c r="CP132" i="1"/>
  <c r="CO132" i="1"/>
  <c r="CN132" i="1"/>
  <c r="CM132" i="1"/>
  <c r="CL132" i="1"/>
  <c r="CK132" i="1"/>
  <c r="CJ132" i="1"/>
  <c r="CI132" i="1"/>
  <c r="CH132" i="1"/>
  <c r="CG132" i="1"/>
  <c r="CF132" i="1"/>
  <c r="CE132" i="1"/>
  <c r="CD132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C133" i="1" s="1"/>
  <c r="CV130" i="1"/>
  <c r="CV131" i="1" s="1"/>
  <c r="BT130" i="1"/>
  <c r="BT131" i="1" s="1"/>
  <c r="FX129" i="1"/>
  <c r="FW129" i="1"/>
  <c r="FV129" i="1"/>
  <c r="FU129" i="1"/>
  <c r="FT129" i="1"/>
  <c r="FS129" i="1"/>
  <c r="FR129" i="1"/>
  <c r="FQ129" i="1"/>
  <c r="FP129" i="1"/>
  <c r="FO129" i="1"/>
  <c r="FN129" i="1"/>
  <c r="FM129" i="1"/>
  <c r="FL129" i="1"/>
  <c r="FK129" i="1"/>
  <c r="FJ129" i="1"/>
  <c r="FI129" i="1"/>
  <c r="FH129" i="1"/>
  <c r="FG129" i="1"/>
  <c r="FF129" i="1"/>
  <c r="FE129" i="1"/>
  <c r="FD129" i="1"/>
  <c r="FC129" i="1"/>
  <c r="FB129" i="1"/>
  <c r="FA129" i="1"/>
  <c r="EZ129" i="1"/>
  <c r="EY129" i="1"/>
  <c r="EX129" i="1"/>
  <c r="EW129" i="1"/>
  <c r="EV129" i="1"/>
  <c r="EU129" i="1"/>
  <c r="ET129" i="1"/>
  <c r="ES129" i="1"/>
  <c r="ER129" i="1"/>
  <c r="EQ129" i="1"/>
  <c r="EP129" i="1"/>
  <c r="EO129" i="1"/>
  <c r="EN129" i="1"/>
  <c r="EM129" i="1"/>
  <c r="EL129" i="1"/>
  <c r="EK129" i="1"/>
  <c r="EJ129" i="1"/>
  <c r="EI129" i="1"/>
  <c r="EH129" i="1"/>
  <c r="EG129" i="1"/>
  <c r="EF129" i="1"/>
  <c r="EE129" i="1"/>
  <c r="ED129" i="1"/>
  <c r="EC129" i="1"/>
  <c r="EB129" i="1"/>
  <c r="EA129" i="1"/>
  <c r="DZ129" i="1"/>
  <c r="DY129" i="1"/>
  <c r="DX129" i="1"/>
  <c r="DW129" i="1"/>
  <c r="DV129" i="1"/>
  <c r="DU129" i="1"/>
  <c r="DT129" i="1"/>
  <c r="DS129" i="1"/>
  <c r="DR129" i="1"/>
  <c r="DQ129" i="1"/>
  <c r="DP129" i="1"/>
  <c r="DO129" i="1"/>
  <c r="DN129" i="1"/>
  <c r="DM129" i="1"/>
  <c r="DL129" i="1"/>
  <c r="DK129" i="1"/>
  <c r="DJ129" i="1"/>
  <c r="DI129" i="1"/>
  <c r="DH129" i="1"/>
  <c r="DG129" i="1"/>
  <c r="DF129" i="1"/>
  <c r="DE129" i="1"/>
  <c r="DD129" i="1"/>
  <c r="DC129" i="1"/>
  <c r="DB129" i="1"/>
  <c r="DA129" i="1"/>
  <c r="CZ129" i="1"/>
  <c r="CY129" i="1"/>
  <c r="CX129" i="1"/>
  <c r="CW129" i="1"/>
  <c r="CV129" i="1"/>
  <c r="CU129" i="1"/>
  <c r="CT129" i="1"/>
  <c r="CS129" i="1"/>
  <c r="CR129" i="1"/>
  <c r="CQ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CB129" i="1"/>
  <c r="CA129" i="1"/>
  <c r="BZ129" i="1"/>
  <c r="BY129" i="1"/>
  <c r="BX129" i="1"/>
  <c r="BW129" i="1"/>
  <c r="BV129" i="1"/>
  <c r="BU129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FX128" i="1"/>
  <c r="FW128" i="1"/>
  <c r="FV128" i="1"/>
  <c r="FU128" i="1"/>
  <c r="FU130" i="1" s="1"/>
  <c r="FU131" i="1" s="1"/>
  <c r="FT128" i="1"/>
  <c r="FT130" i="1" s="1"/>
  <c r="FT131" i="1" s="1"/>
  <c r="FS128" i="1"/>
  <c r="FR128" i="1"/>
  <c r="FR130" i="1" s="1"/>
  <c r="FR131" i="1" s="1"/>
  <c r="FQ128" i="1"/>
  <c r="FP128" i="1"/>
  <c r="FO128" i="1"/>
  <c r="FN128" i="1"/>
  <c r="FN130" i="1" s="1"/>
  <c r="FN131" i="1" s="1"/>
  <c r="FM128" i="1"/>
  <c r="FM130" i="1" s="1"/>
  <c r="FM131" i="1" s="1"/>
  <c r="FL128" i="1"/>
  <c r="FK128" i="1"/>
  <c r="FK130" i="1" s="1"/>
  <c r="FK131" i="1" s="1"/>
  <c r="FJ128" i="1"/>
  <c r="FJ130" i="1" s="1"/>
  <c r="FJ131" i="1" s="1"/>
  <c r="FI128" i="1"/>
  <c r="FI130" i="1" s="1"/>
  <c r="FI131" i="1" s="1"/>
  <c r="FH128" i="1"/>
  <c r="FH130" i="1" s="1"/>
  <c r="FH131" i="1" s="1"/>
  <c r="FG128" i="1"/>
  <c r="FF128" i="1"/>
  <c r="FF130" i="1" s="1"/>
  <c r="FF131" i="1" s="1"/>
  <c r="FE128" i="1"/>
  <c r="FD128" i="1"/>
  <c r="FC128" i="1"/>
  <c r="FB128" i="1"/>
  <c r="FB130" i="1" s="1"/>
  <c r="FB131" i="1" s="1"/>
  <c r="FA128" i="1"/>
  <c r="FA130" i="1" s="1"/>
  <c r="FA131" i="1" s="1"/>
  <c r="EZ128" i="1"/>
  <c r="EY128" i="1"/>
  <c r="EY130" i="1" s="1"/>
  <c r="EY131" i="1" s="1"/>
  <c r="EX128" i="1"/>
  <c r="EX130" i="1" s="1"/>
  <c r="EX131" i="1" s="1"/>
  <c r="EW128" i="1"/>
  <c r="EW130" i="1" s="1"/>
  <c r="EW131" i="1" s="1"/>
  <c r="EV128" i="1"/>
  <c r="EV130" i="1" s="1"/>
  <c r="EV131" i="1" s="1"/>
  <c r="EU128" i="1"/>
  <c r="ET128" i="1"/>
  <c r="ET130" i="1" s="1"/>
  <c r="ET131" i="1" s="1"/>
  <c r="ES128" i="1"/>
  <c r="ER128" i="1"/>
  <c r="ER130" i="1" s="1"/>
  <c r="ER131" i="1" s="1"/>
  <c r="ER133" i="1" s="1"/>
  <c r="EQ128" i="1"/>
  <c r="EP128" i="1"/>
  <c r="EP130" i="1" s="1"/>
  <c r="EP131" i="1" s="1"/>
  <c r="EO128" i="1"/>
  <c r="EN128" i="1"/>
  <c r="EM128" i="1"/>
  <c r="EM130" i="1" s="1"/>
  <c r="EM131" i="1" s="1"/>
  <c r="EL128" i="1"/>
  <c r="EL130" i="1" s="1"/>
  <c r="EL131" i="1" s="1"/>
  <c r="EK128" i="1"/>
  <c r="EJ128" i="1"/>
  <c r="EJ130" i="1" s="1"/>
  <c r="EJ131" i="1" s="1"/>
  <c r="EI128" i="1"/>
  <c r="EH128" i="1"/>
  <c r="EH130" i="1" s="1"/>
  <c r="EH131" i="1" s="1"/>
  <c r="EG128" i="1"/>
  <c r="EF128" i="1"/>
  <c r="EE128" i="1"/>
  <c r="ED128" i="1"/>
  <c r="EC128" i="1"/>
  <c r="EB128" i="1"/>
  <c r="EA128" i="1"/>
  <c r="DZ128" i="1"/>
  <c r="DZ130" i="1" s="1"/>
  <c r="DZ131" i="1" s="1"/>
  <c r="DY128" i="1"/>
  <c r="DX128" i="1"/>
  <c r="DX130" i="1" s="1"/>
  <c r="DX131" i="1" s="1"/>
  <c r="DW128" i="1"/>
  <c r="DV128" i="1"/>
  <c r="DV130" i="1" s="1"/>
  <c r="DV131" i="1" s="1"/>
  <c r="DU128" i="1"/>
  <c r="DT128" i="1"/>
  <c r="DS128" i="1"/>
  <c r="DR128" i="1"/>
  <c r="DR130" i="1" s="1"/>
  <c r="DR131" i="1" s="1"/>
  <c r="DQ128" i="1"/>
  <c r="DQ130" i="1" s="1"/>
  <c r="DQ131" i="1" s="1"/>
  <c r="DP128" i="1"/>
  <c r="DO128" i="1"/>
  <c r="DN128" i="1"/>
  <c r="DN130" i="1" s="1"/>
  <c r="DN131" i="1" s="1"/>
  <c r="DM128" i="1"/>
  <c r="DM130" i="1" s="1"/>
  <c r="DM131" i="1" s="1"/>
  <c r="DL128" i="1"/>
  <c r="DL130" i="1" s="1"/>
  <c r="DL131" i="1" s="1"/>
  <c r="DK128" i="1"/>
  <c r="DK130" i="1" s="1"/>
  <c r="DK131" i="1" s="1"/>
  <c r="DJ128" i="1"/>
  <c r="DJ130" i="1" s="1"/>
  <c r="DJ131" i="1" s="1"/>
  <c r="DI128" i="1"/>
  <c r="DH128" i="1"/>
  <c r="DG128" i="1"/>
  <c r="DF128" i="1"/>
  <c r="DF130" i="1" s="1"/>
  <c r="DF131" i="1" s="1"/>
  <c r="DE128" i="1"/>
  <c r="DE130" i="1" s="1"/>
  <c r="DE131" i="1" s="1"/>
  <c r="DD128" i="1"/>
  <c r="DC128" i="1"/>
  <c r="DB128" i="1"/>
  <c r="DA128" i="1"/>
  <c r="DA130" i="1" s="1"/>
  <c r="DA131" i="1" s="1"/>
  <c r="CZ128" i="1"/>
  <c r="CZ130" i="1" s="1"/>
  <c r="CZ131" i="1" s="1"/>
  <c r="CY128" i="1"/>
  <c r="CX128" i="1"/>
  <c r="CX130" i="1" s="1"/>
  <c r="CX131" i="1" s="1"/>
  <c r="CW128" i="1"/>
  <c r="CV128" i="1"/>
  <c r="CU128" i="1"/>
  <c r="CT128" i="1"/>
  <c r="CT130" i="1" s="1"/>
  <c r="CT131" i="1" s="1"/>
  <c r="CS128" i="1"/>
  <c r="CS130" i="1" s="1"/>
  <c r="CS131" i="1" s="1"/>
  <c r="CR128" i="1"/>
  <c r="CQ128" i="1"/>
  <c r="CQ130" i="1" s="1"/>
  <c r="CQ131" i="1" s="1"/>
  <c r="CP128" i="1"/>
  <c r="CP130" i="1" s="1"/>
  <c r="CP131" i="1" s="1"/>
  <c r="CO128" i="1"/>
  <c r="CO130" i="1" s="1"/>
  <c r="CO131" i="1" s="1"/>
  <c r="CN128" i="1"/>
  <c r="CN130" i="1" s="1"/>
  <c r="CN131" i="1" s="1"/>
  <c r="CM128" i="1"/>
  <c r="CL128" i="1"/>
  <c r="CL130" i="1" s="1"/>
  <c r="CL131" i="1" s="1"/>
  <c r="CK128" i="1"/>
  <c r="CJ128" i="1"/>
  <c r="CI128" i="1"/>
  <c r="CH128" i="1"/>
  <c r="CH130" i="1" s="1"/>
  <c r="CH131" i="1" s="1"/>
  <c r="CG128" i="1"/>
  <c r="CG130" i="1" s="1"/>
  <c r="CG131" i="1" s="1"/>
  <c r="CF128" i="1"/>
  <c r="CE128" i="1"/>
  <c r="CE130" i="1" s="1"/>
  <c r="CE131" i="1" s="1"/>
  <c r="CD128" i="1"/>
  <c r="CD130" i="1" s="1"/>
  <c r="CD131" i="1" s="1"/>
  <c r="CD133" i="1" s="1"/>
  <c r="CD135" i="1" s="1"/>
  <c r="CD185" i="1" s="1"/>
  <c r="CC128" i="1"/>
  <c r="CC130" i="1" s="1"/>
  <c r="CC131" i="1" s="1"/>
  <c r="CB128" i="1"/>
  <c r="CB130" i="1" s="1"/>
  <c r="CB131" i="1" s="1"/>
  <c r="CA128" i="1"/>
  <c r="BZ128" i="1"/>
  <c r="BZ130" i="1" s="1"/>
  <c r="BZ131" i="1" s="1"/>
  <c r="BY128" i="1"/>
  <c r="BX128" i="1"/>
  <c r="BW128" i="1"/>
  <c r="BV128" i="1"/>
  <c r="BV130" i="1" s="1"/>
  <c r="BV131" i="1" s="1"/>
  <c r="BU128" i="1"/>
  <c r="BT128" i="1"/>
  <c r="BS128" i="1"/>
  <c r="BS130" i="1" s="1"/>
  <c r="BS131" i="1" s="1"/>
  <c r="BR128" i="1"/>
  <c r="BR130" i="1" s="1"/>
  <c r="BR131" i="1" s="1"/>
  <c r="BQ128" i="1"/>
  <c r="BP128" i="1"/>
  <c r="BP130" i="1" s="1"/>
  <c r="BP131" i="1" s="1"/>
  <c r="BO128" i="1"/>
  <c r="BN128" i="1"/>
  <c r="BN130" i="1" s="1"/>
  <c r="BN131" i="1" s="1"/>
  <c r="BM128" i="1"/>
  <c r="BL128" i="1"/>
  <c r="BK128" i="1"/>
  <c r="BJ128" i="1"/>
  <c r="BI128" i="1"/>
  <c r="BH128" i="1"/>
  <c r="BG128" i="1"/>
  <c r="BF128" i="1"/>
  <c r="BF130" i="1" s="1"/>
  <c r="BF131" i="1" s="1"/>
  <c r="BE128" i="1"/>
  <c r="BD128" i="1"/>
  <c r="BD130" i="1" s="1"/>
  <c r="BD131" i="1" s="1"/>
  <c r="BC128" i="1"/>
  <c r="BB128" i="1"/>
  <c r="BB130" i="1" s="1"/>
  <c r="BB131" i="1" s="1"/>
  <c r="BA128" i="1"/>
  <c r="AZ128" i="1"/>
  <c r="AY128" i="1"/>
  <c r="AX128" i="1"/>
  <c r="AX130" i="1" s="1"/>
  <c r="AX131" i="1" s="1"/>
  <c r="AW128" i="1"/>
  <c r="AW130" i="1" s="1"/>
  <c r="AW131" i="1" s="1"/>
  <c r="AV128" i="1"/>
  <c r="AU128" i="1"/>
  <c r="AT128" i="1"/>
  <c r="AT130" i="1" s="1"/>
  <c r="AT131" i="1" s="1"/>
  <c r="AS128" i="1"/>
  <c r="AS130" i="1" s="1"/>
  <c r="AS131" i="1" s="1"/>
  <c r="AR128" i="1"/>
  <c r="AR130" i="1" s="1"/>
  <c r="AR131" i="1" s="1"/>
  <c r="AQ128" i="1"/>
  <c r="AQ130" i="1" s="1"/>
  <c r="AQ131" i="1" s="1"/>
  <c r="AP128" i="1"/>
  <c r="AP130" i="1" s="1"/>
  <c r="AP131" i="1" s="1"/>
  <c r="AO128" i="1"/>
  <c r="AN128" i="1"/>
  <c r="AM128" i="1"/>
  <c r="AL128" i="1"/>
  <c r="AL130" i="1" s="1"/>
  <c r="AL131" i="1" s="1"/>
  <c r="AK128" i="1"/>
  <c r="AK130" i="1" s="1"/>
  <c r="AK131" i="1" s="1"/>
  <c r="AJ128" i="1"/>
  <c r="AI128" i="1"/>
  <c r="AH128" i="1"/>
  <c r="AG128" i="1"/>
  <c r="AG130" i="1" s="1"/>
  <c r="AG131" i="1" s="1"/>
  <c r="AF128" i="1"/>
  <c r="AF130" i="1" s="1"/>
  <c r="AF131" i="1" s="1"/>
  <c r="AE128" i="1"/>
  <c r="AD128" i="1"/>
  <c r="AD130" i="1" s="1"/>
  <c r="AD131" i="1" s="1"/>
  <c r="AC128" i="1"/>
  <c r="AB128" i="1"/>
  <c r="AA128" i="1"/>
  <c r="Z128" i="1"/>
  <c r="Z130" i="1" s="1"/>
  <c r="Z131" i="1" s="1"/>
  <c r="Y128" i="1"/>
  <c r="Y130" i="1" s="1"/>
  <c r="Y131" i="1" s="1"/>
  <c r="X128" i="1"/>
  <c r="W128" i="1"/>
  <c r="W130" i="1" s="1"/>
  <c r="W131" i="1" s="1"/>
  <c r="W133" i="1" s="1"/>
  <c r="V128" i="1"/>
  <c r="V130" i="1" s="1"/>
  <c r="V131" i="1" s="1"/>
  <c r="U128" i="1"/>
  <c r="U130" i="1" s="1"/>
  <c r="U131" i="1" s="1"/>
  <c r="T128" i="1"/>
  <c r="T130" i="1" s="1"/>
  <c r="T131" i="1" s="1"/>
  <c r="S128" i="1"/>
  <c r="R128" i="1"/>
  <c r="R130" i="1" s="1"/>
  <c r="R131" i="1" s="1"/>
  <c r="Q128" i="1"/>
  <c r="P128" i="1"/>
  <c r="O128" i="1"/>
  <c r="N128" i="1"/>
  <c r="N130" i="1" s="1"/>
  <c r="N131" i="1" s="1"/>
  <c r="M128" i="1"/>
  <c r="M130" i="1" s="1"/>
  <c r="M131" i="1" s="1"/>
  <c r="L128" i="1"/>
  <c r="K128" i="1"/>
  <c r="K130" i="1" s="1"/>
  <c r="K131" i="1" s="1"/>
  <c r="J128" i="1"/>
  <c r="J130" i="1" s="1"/>
  <c r="J131" i="1" s="1"/>
  <c r="I128" i="1"/>
  <c r="I130" i="1" s="1"/>
  <c r="I131" i="1" s="1"/>
  <c r="H128" i="1"/>
  <c r="H130" i="1" s="1"/>
  <c r="H131" i="1" s="1"/>
  <c r="G128" i="1"/>
  <c r="F128" i="1"/>
  <c r="F130" i="1" s="1"/>
  <c r="F131" i="1" s="1"/>
  <c r="E128" i="1"/>
  <c r="D128" i="1"/>
  <c r="C128" i="1"/>
  <c r="FX116" i="1"/>
  <c r="FW116" i="1"/>
  <c r="FV116" i="1"/>
  <c r="FU116" i="1"/>
  <c r="FT116" i="1"/>
  <c r="FS116" i="1"/>
  <c r="FR116" i="1"/>
  <c r="FQ116" i="1"/>
  <c r="FP116" i="1"/>
  <c r="FO116" i="1"/>
  <c r="FN116" i="1"/>
  <c r="FM116" i="1"/>
  <c r="FL116" i="1"/>
  <c r="FK116" i="1"/>
  <c r="FJ116" i="1"/>
  <c r="FI116" i="1"/>
  <c r="FH116" i="1"/>
  <c r="FG116" i="1"/>
  <c r="FF116" i="1"/>
  <c r="FE116" i="1"/>
  <c r="FD116" i="1"/>
  <c r="FC116" i="1"/>
  <c r="FB116" i="1"/>
  <c r="FA116" i="1"/>
  <c r="EZ116" i="1"/>
  <c r="EY116" i="1"/>
  <c r="EX116" i="1"/>
  <c r="EW116" i="1"/>
  <c r="EV116" i="1"/>
  <c r="EU116" i="1"/>
  <c r="ET116" i="1"/>
  <c r="ES116" i="1"/>
  <c r="ER116" i="1"/>
  <c r="EQ116" i="1"/>
  <c r="EP116" i="1"/>
  <c r="EO116" i="1"/>
  <c r="EN116" i="1"/>
  <c r="EM116" i="1"/>
  <c r="EL116" i="1"/>
  <c r="EK116" i="1"/>
  <c r="EJ116" i="1"/>
  <c r="EI116" i="1"/>
  <c r="EH116" i="1"/>
  <c r="EG116" i="1"/>
  <c r="EF116" i="1"/>
  <c r="EE116" i="1"/>
  <c r="ED116" i="1"/>
  <c r="EC116" i="1"/>
  <c r="EB116" i="1"/>
  <c r="EA116" i="1"/>
  <c r="DZ116" i="1"/>
  <c r="DY116" i="1"/>
  <c r="DX116" i="1"/>
  <c r="DW116" i="1"/>
  <c r="DV116" i="1"/>
  <c r="DU116" i="1"/>
  <c r="DT116" i="1"/>
  <c r="DS116" i="1"/>
  <c r="DR116" i="1"/>
  <c r="DQ116" i="1"/>
  <c r="DP116" i="1"/>
  <c r="DO116" i="1"/>
  <c r="DN116" i="1"/>
  <c r="DM116" i="1"/>
  <c r="DL116" i="1"/>
  <c r="DK116" i="1"/>
  <c r="DJ116" i="1"/>
  <c r="DI116" i="1"/>
  <c r="DH116" i="1"/>
  <c r="DG116" i="1"/>
  <c r="DF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FX98" i="1"/>
  <c r="FW98" i="1"/>
  <c r="FV98" i="1"/>
  <c r="FU98" i="1"/>
  <c r="FT98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FG98" i="1"/>
  <c r="FF98" i="1"/>
  <c r="FE98" i="1"/>
  <c r="FD98" i="1"/>
  <c r="FC98" i="1"/>
  <c r="FB98" i="1"/>
  <c r="FA98" i="1"/>
  <c r="EZ98" i="1"/>
  <c r="EY98" i="1"/>
  <c r="EX98" i="1"/>
  <c r="EW98" i="1"/>
  <c r="EV98" i="1"/>
  <c r="EU98" i="1"/>
  <c r="ET98" i="1"/>
  <c r="ES98" i="1"/>
  <c r="ER98" i="1"/>
  <c r="EQ98" i="1"/>
  <c r="EP98" i="1"/>
  <c r="EO98" i="1"/>
  <c r="EN98" i="1"/>
  <c r="EM98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FX95" i="1"/>
  <c r="FW95" i="1"/>
  <c r="FV95" i="1"/>
  <c r="FU95" i="1"/>
  <c r="FT95" i="1"/>
  <c r="FS95" i="1"/>
  <c r="FR95" i="1"/>
  <c r="FQ95" i="1"/>
  <c r="FP95" i="1"/>
  <c r="FO95" i="1"/>
  <c r="FN95" i="1"/>
  <c r="FM95" i="1"/>
  <c r="FL95" i="1"/>
  <c r="FK95" i="1"/>
  <c r="FJ95" i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FX92" i="1"/>
  <c r="FW92" i="1"/>
  <c r="FW101" i="1" s="1"/>
  <c r="FV92" i="1"/>
  <c r="FV101" i="1" s="1"/>
  <c r="FU92" i="1"/>
  <c r="FT92" i="1"/>
  <c r="FT101" i="1" s="1"/>
  <c r="FS92" i="1"/>
  <c r="FS101" i="1" s="1"/>
  <c r="FR92" i="1"/>
  <c r="FQ92" i="1"/>
  <c r="FP92" i="1"/>
  <c r="FO92" i="1"/>
  <c r="FO101" i="1" s="1"/>
  <c r="FN92" i="1"/>
  <c r="FM92" i="1"/>
  <c r="FL92" i="1"/>
  <c r="FK92" i="1"/>
  <c r="FK101" i="1" s="1"/>
  <c r="FJ92" i="1"/>
  <c r="FI92" i="1"/>
  <c r="FH92" i="1"/>
  <c r="FH101" i="1" s="1"/>
  <c r="FG92" i="1"/>
  <c r="FG101" i="1" s="1"/>
  <c r="FF92" i="1"/>
  <c r="FE92" i="1"/>
  <c r="FD92" i="1"/>
  <c r="FC92" i="1"/>
  <c r="FC101" i="1" s="1"/>
  <c r="FB92" i="1"/>
  <c r="FA92" i="1"/>
  <c r="EZ92" i="1"/>
  <c r="EY92" i="1"/>
  <c r="EY101" i="1" s="1"/>
  <c r="EX92" i="1"/>
  <c r="EX101" i="1" s="1"/>
  <c r="EW92" i="1"/>
  <c r="EV92" i="1"/>
  <c r="EV101" i="1" s="1"/>
  <c r="EU92" i="1"/>
  <c r="ET92" i="1"/>
  <c r="ES92" i="1"/>
  <c r="ER92" i="1"/>
  <c r="EQ92" i="1"/>
  <c r="EQ101" i="1" s="1"/>
  <c r="EP92" i="1"/>
  <c r="EO92" i="1"/>
  <c r="EN92" i="1"/>
  <c r="EM92" i="1"/>
  <c r="EM101" i="1" s="1"/>
  <c r="EL92" i="1"/>
  <c r="EL101" i="1" s="1"/>
  <c r="EK92" i="1"/>
  <c r="EJ92" i="1"/>
  <c r="EJ101" i="1" s="1"/>
  <c r="EI92" i="1"/>
  <c r="EI101" i="1" s="1"/>
  <c r="EH92" i="1"/>
  <c r="EG92" i="1"/>
  <c r="EF92" i="1"/>
  <c r="EE92" i="1"/>
  <c r="EE101" i="1" s="1"/>
  <c r="ED92" i="1"/>
  <c r="EC92" i="1"/>
  <c r="EB92" i="1"/>
  <c r="EA92" i="1"/>
  <c r="EA101" i="1" s="1"/>
  <c r="DZ92" i="1"/>
  <c r="DZ101" i="1" s="1"/>
  <c r="DY92" i="1"/>
  <c r="DX92" i="1"/>
  <c r="DX101" i="1" s="1"/>
  <c r="DW92" i="1"/>
  <c r="DW101" i="1" s="1"/>
  <c r="DV92" i="1"/>
  <c r="DU92" i="1"/>
  <c r="DT92" i="1"/>
  <c r="DS92" i="1"/>
  <c r="DS101" i="1" s="1"/>
  <c r="DR92" i="1"/>
  <c r="DQ92" i="1"/>
  <c r="DP92" i="1"/>
  <c r="DO92" i="1"/>
  <c r="DO101" i="1" s="1"/>
  <c r="DN92" i="1"/>
  <c r="DM92" i="1"/>
  <c r="DL92" i="1"/>
  <c r="DL101" i="1" s="1"/>
  <c r="DK92" i="1"/>
  <c r="DK101" i="1" s="1"/>
  <c r="DJ92" i="1"/>
  <c r="DI92" i="1"/>
  <c r="DH92" i="1"/>
  <c r="DG92" i="1"/>
  <c r="DG101" i="1" s="1"/>
  <c r="DF92" i="1"/>
  <c r="DE92" i="1"/>
  <c r="DD92" i="1"/>
  <c r="DC92" i="1"/>
  <c r="DC101" i="1" s="1"/>
  <c r="DB92" i="1"/>
  <c r="DB101" i="1" s="1"/>
  <c r="DA92" i="1"/>
  <c r="CZ92" i="1"/>
  <c r="CZ101" i="1" s="1"/>
  <c r="CY92" i="1"/>
  <c r="CX92" i="1"/>
  <c r="CW92" i="1"/>
  <c r="CV92" i="1"/>
  <c r="CU92" i="1"/>
  <c r="CU101" i="1" s="1"/>
  <c r="CT92" i="1"/>
  <c r="CS92" i="1"/>
  <c r="CR92" i="1"/>
  <c r="CQ92" i="1"/>
  <c r="CQ101" i="1" s="1"/>
  <c r="CP92" i="1"/>
  <c r="CP101" i="1" s="1"/>
  <c r="CO92" i="1"/>
  <c r="CN92" i="1"/>
  <c r="CN101" i="1" s="1"/>
  <c r="CM92" i="1"/>
  <c r="CM101" i="1" s="1"/>
  <c r="CL92" i="1"/>
  <c r="CK92" i="1"/>
  <c r="CJ92" i="1"/>
  <c r="CI92" i="1"/>
  <c r="CI101" i="1" s="1"/>
  <c r="CH92" i="1"/>
  <c r="CG92" i="1"/>
  <c r="CF92" i="1"/>
  <c r="CE92" i="1"/>
  <c r="CE101" i="1" s="1"/>
  <c r="CD92" i="1"/>
  <c r="CD101" i="1" s="1"/>
  <c r="CC92" i="1"/>
  <c r="CB92" i="1"/>
  <c r="CA92" i="1"/>
  <c r="CA101" i="1" s="1"/>
  <c r="BZ92" i="1"/>
  <c r="BY92" i="1"/>
  <c r="BX92" i="1"/>
  <c r="BW92" i="1"/>
  <c r="BW101" i="1" s="1"/>
  <c r="BV92" i="1"/>
  <c r="BU92" i="1"/>
  <c r="BT92" i="1"/>
  <c r="BS92" i="1"/>
  <c r="BS101" i="1" s="1"/>
  <c r="BR92" i="1"/>
  <c r="BR101" i="1" s="1"/>
  <c r="BQ92" i="1"/>
  <c r="BP92" i="1"/>
  <c r="BO92" i="1"/>
  <c r="BO101" i="1" s="1"/>
  <c r="BN92" i="1"/>
  <c r="BM92" i="1"/>
  <c r="BL92" i="1"/>
  <c r="BK92" i="1"/>
  <c r="BK101" i="1" s="1"/>
  <c r="BJ92" i="1"/>
  <c r="BI92" i="1"/>
  <c r="BH92" i="1"/>
  <c r="BG92" i="1"/>
  <c r="BG101" i="1" s="1"/>
  <c r="BF92" i="1"/>
  <c r="BF101" i="1" s="1"/>
  <c r="BE92" i="1"/>
  <c r="BD92" i="1"/>
  <c r="BC92" i="1"/>
  <c r="BB92" i="1"/>
  <c r="BA92" i="1"/>
  <c r="AZ92" i="1"/>
  <c r="AY92" i="1"/>
  <c r="AY101" i="1" s="1"/>
  <c r="AX92" i="1"/>
  <c r="AW92" i="1"/>
  <c r="AV92" i="1"/>
  <c r="AU92" i="1"/>
  <c r="AU101" i="1" s="1"/>
  <c r="AT92" i="1"/>
  <c r="AT101" i="1" s="1"/>
  <c r="AS92" i="1"/>
  <c r="AR92" i="1"/>
  <c r="AQ92" i="1"/>
  <c r="AQ101" i="1" s="1"/>
  <c r="AP92" i="1"/>
  <c r="AO92" i="1"/>
  <c r="AN92" i="1"/>
  <c r="AM92" i="1"/>
  <c r="AM101" i="1" s="1"/>
  <c r="AL92" i="1"/>
  <c r="AK92" i="1"/>
  <c r="AJ92" i="1"/>
  <c r="AI92" i="1"/>
  <c r="AI101" i="1" s="1"/>
  <c r="AH92" i="1"/>
  <c r="AH101" i="1" s="1"/>
  <c r="AG92" i="1"/>
  <c r="AF92" i="1"/>
  <c r="AE92" i="1"/>
  <c r="AE101" i="1" s="1"/>
  <c r="AD92" i="1"/>
  <c r="AC92" i="1"/>
  <c r="AB92" i="1"/>
  <c r="AA92" i="1"/>
  <c r="AA101" i="1" s="1"/>
  <c r="Z92" i="1"/>
  <c r="Y92" i="1"/>
  <c r="X92" i="1"/>
  <c r="W92" i="1"/>
  <c r="W101" i="1" s="1"/>
  <c r="V92" i="1"/>
  <c r="V101" i="1" s="1"/>
  <c r="U92" i="1"/>
  <c r="T92" i="1"/>
  <c r="S92" i="1"/>
  <c r="S101" i="1" s="1"/>
  <c r="R92" i="1"/>
  <c r="Q92" i="1"/>
  <c r="P92" i="1"/>
  <c r="O92" i="1"/>
  <c r="O101" i="1" s="1"/>
  <c r="N92" i="1"/>
  <c r="M92" i="1"/>
  <c r="L92" i="1"/>
  <c r="K92" i="1"/>
  <c r="K101" i="1" s="1"/>
  <c r="J92" i="1"/>
  <c r="J101" i="1" s="1"/>
  <c r="I92" i="1"/>
  <c r="H92" i="1"/>
  <c r="G92" i="1"/>
  <c r="F92" i="1"/>
  <c r="E92" i="1"/>
  <c r="D92" i="1"/>
  <c r="C92" i="1"/>
  <c r="C101" i="1" s="1"/>
  <c r="FX91" i="1"/>
  <c r="FW91" i="1"/>
  <c r="FV91" i="1"/>
  <c r="FU91" i="1"/>
  <c r="FT91" i="1"/>
  <c r="FS91" i="1"/>
  <c r="FR91" i="1"/>
  <c r="FQ91" i="1"/>
  <c r="FP91" i="1"/>
  <c r="FO91" i="1"/>
  <c r="FN91" i="1"/>
  <c r="FM91" i="1"/>
  <c r="FL91" i="1"/>
  <c r="FK91" i="1"/>
  <c r="FJ91" i="1"/>
  <c r="FI91" i="1"/>
  <c r="FH91" i="1"/>
  <c r="FG91" i="1"/>
  <c r="FF91" i="1"/>
  <c r="FE91" i="1"/>
  <c r="FD91" i="1"/>
  <c r="FC91" i="1"/>
  <c r="FB91" i="1"/>
  <c r="FA91" i="1"/>
  <c r="EZ91" i="1"/>
  <c r="EY91" i="1"/>
  <c r="EX91" i="1"/>
  <c r="EW91" i="1"/>
  <c r="EV91" i="1"/>
  <c r="EU91" i="1"/>
  <c r="ET91" i="1"/>
  <c r="ES91" i="1"/>
  <c r="ER91" i="1"/>
  <c r="EQ91" i="1"/>
  <c r="EP91" i="1"/>
  <c r="EO91" i="1"/>
  <c r="EN91" i="1"/>
  <c r="EM91" i="1"/>
  <c r="EL91" i="1"/>
  <c r="EK91" i="1"/>
  <c r="EJ91" i="1"/>
  <c r="EI91" i="1"/>
  <c r="EH91" i="1"/>
  <c r="EG91" i="1"/>
  <c r="EF91" i="1"/>
  <c r="EE91" i="1"/>
  <c r="ED91" i="1"/>
  <c r="EC91" i="1"/>
  <c r="EB91" i="1"/>
  <c r="EA91" i="1"/>
  <c r="DZ91" i="1"/>
  <c r="DY91" i="1"/>
  <c r="DX91" i="1"/>
  <c r="DW91" i="1"/>
  <c r="DV91" i="1"/>
  <c r="DU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FX85" i="1"/>
  <c r="FW85" i="1"/>
  <c r="FV85" i="1"/>
  <c r="FU85" i="1"/>
  <c r="FT85" i="1"/>
  <c r="FS85" i="1"/>
  <c r="FR85" i="1"/>
  <c r="FQ85" i="1"/>
  <c r="FP85" i="1"/>
  <c r="FO85" i="1"/>
  <c r="FN85" i="1"/>
  <c r="FM85" i="1"/>
  <c r="FL85" i="1"/>
  <c r="FK85" i="1"/>
  <c r="FJ85" i="1"/>
  <c r="FI85" i="1"/>
  <c r="FH85" i="1"/>
  <c r="FG85" i="1"/>
  <c r="FF85" i="1"/>
  <c r="FE85" i="1"/>
  <c r="FD85" i="1"/>
  <c r="FC85" i="1"/>
  <c r="FB85" i="1"/>
  <c r="FA85" i="1"/>
  <c r="EZ85" i="1"/>
  <c r="EY85" i="1"/>
  <c r="EX85" i="1"/>
  <c r="EW85" i="1"/>
  <c r="EV85" i="1"/>
  <c r="EU85" i="1"/>
  <c r="ET85" i="1"/>
  <c r="ES85" i="1"/>
  <c r="ER85" i="1"/>
  <c r="EQ85" i="1"/>
  <c r="EP85" i="1"/>
  <c r="EO85" i="1"/>
  <c r="EN85" i="1"/>
  <c r="EM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FX84" i="1"/>
  <c r="FW84" i="1"/>
  <c r="FV84" i="1"/>
  <c r="FU84" i="1"/>
  <c r="FT84" i="1"/>
  <c r="FS84" i="1"/>
  <c r="FR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K84" i="1"/>
  <c r="EJ84" i="1"/>
  <c r="EI84" i="1"/>
  <c r="EH84" i="1"/>
  <c r="EG84" i="1"/>
  <c r="EF84" i="1"/>
  <c r="EE84" i="1"/>
  <c r="ED84" i="1"/>
  <c r="EC84" i="1"/>
  <c r="EB84" i="1"/>
  <c r="EA84" i="1"/>
  <c r="DZ84" i="1"/>
  <c r="DY84" i="1"/>
  <c r="DX84" i="1"/>
  <c r="DW84" i="1"/>
  <c r="DV84" i="1"/>
  <c r="DU84" i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CG79" i="1"/>
  <c r="FZ79" i="1" s="1"/>
  <c r="FZ78" i="1"/>
  <c r="FZ77" i="1"/>
  <c r="FZ76" i="1"/>
  <c r="FZ71" i="1"/>
  <c r="FZ66" i="1"/>
  <c r="FX65" i="1"/>
  <c r="FX200" i="1" s="1"/>
  <c r="FW65" i="1"/>
  <c r="FW200" i="1" s="1"/>
  <c r="FV65" i="1"/>
  <c r="FV200" i="1" s="1"/>
  <c r="FU65" i="1"/>
  <c r="FU200" i="1" s="1"/>
  <c r="FT65" i="1"/>
  <c r="FT200" i="1" s="1"/>
  <c r="FS65" i="1"/>
  <c r="FS200" i="1" s="1"/>
  <c r="FR65" i="1"/>
  <c r="FR200" i="1" s="1"/>
  <c r="FQ65" i="1"/>
  <c r="FQ200" i="1" s="1"/>
  <c r="FP65" i="1"/>
  <c r="FP200" i="1" s="1"/>
  <c r="FO65" i="1"/>
  <c r="FO200" i="1" s="1"/>
  <c r="FN65" i="1"/>
  <c r="FN200" i="1" s="1"/>
  <c r="FM65" i="1"/>
  <c r="FM200" i="1" s="1"/>
  <c r="FL65" i="1"/>
  <c r="FL200" i="1" s="1"/>
  <c r="FK65" i="1"/>
  <c r="FK200" i="1" s="1"/>
  <c r="FJ65" i="1"/>
  <c r="FJ200" i="1" s="1"/>
  <c r="FI65" i="1"/>
  <c r="FI200" i="1" s="1"/>
  <c r="FH65" i="1"/>
  <c r="FH200" i="1" s="1"/>
  <c r="FG65" i="1"/>
  <c r="FG200" i="1" s="1"/>
  <c r="FF65" i="1"/>
  <c r="FF200" i="1" s="1"/>
  <c r="FE65" i="1"/>
  <c r="FE200" i="1" s="1"/>
  <c r="FD65" i="1"/>
  <c r="FD200" i="1" s="1"/>
  <c r="FC65" i="1"/>
  <c r="FC200" i="1" s="1"/>
  <c r="FB65" i="1"/>
  <c r="FB200" i="1" s="1"/>
  <c r="FA65" i="1"/>
  <c r="FA200" i="1" s="1"/>
  <c r="EZ65" i="1"/>
  <c r="EZ200" i="1" s="1"/>
  <c r="EY65" i="1"/>
  <c r="EY200" i="1" s="1"/>
  <c r="EX65" i="1"/>
  <c r="EX200" i="1" s="1"/>
  <c r="EW65" i="1"/>
  <c r="EW200" i="1" s="1"/>
  <c r="EV65" i="1"/>
  <c r="EV200" i="1" s="1"/>
  <c r="EU65" i="1"/>
  <c r="EU200" i="1" s="1"/>
  <c r="ET65" i="1"/>
  <c r="ET200" i="1" s="1"/>
  <c r="ES65" i="1"/>
  <c r="ES200" i="1" s="1"/>
  <c r="ER65" i="1"/>
  <c r="ER200" i="1" s="1"/>
  <c r="EQ65" i="1"/>
  <c r="EQ200" i="1" s="1"/>
  <c r="EP65" i="1"/>
  <c r="EP200" i="1" s="1"/>
  <c r="EO65" i="1"/>
  <c r="EO200" i="1" s="1"/>
  <c r="EN65" i="1"/>
  <c r="EN200" i="1" s="1"/>
  <c r="EM65" i="1"/>
  <c r="EM200" i="1" s="1"/>
  <c r="EL65" i="1"/>
  <c r="EL200" i="1" s="1"/>
  <c r="EK65" i="1"/>
  <c r="EK200" i="1" s="1"/>
  <c r="EJ65" i="1"/>
  <c r="EJ200" i="1" s="1"/>
  <c r="EI65" i="1"/>
  <c r="EI200" i="1" s="1"/>
  <c r="EH65" i="1"/>
  <c r="EH200" i="1" s="1"/>
  <c r="EG65" i="1"/>
  <c r="EG200" i="1" s="1"/>
  <c r="EF65" i="1"/>
  <c r="EF200" i="1" s="1"/>
  <c r="EE65" i="1"/>
  <c r="EE200" i="1" s="1"/>
  <c r="ED65" i="1"/>
  <c r="ED200" i="1" s="1"/>
  <c r="EC65" i="1"/>
  <c r="EC200" i="1" s="1"/>
  <c r="EB65" i="1"/>
  <c r="EB200" i="1" s="1"/>
  <c r="EA65" i="1"/>
  <c r="EA200" i="1" s="1"/>
  <c r="DZ65" i="1"/>
  <c r="DZ200" i="1" s="1"/>
  <c r="DY65" i="1"/>
  <c r="DY200" i="1" s="1"/>
  <c r="DX65" i="1"/>
  <c r="DX200" i="1" s="1"/>
  <c r="DW65" i="1"/>
  <c r="DW200" i="1" s="1"/>
  <c r="DV65" i="1"/>
  <c r="DV200" i="1" s="1"/>
  <c r="DU65" i="1"/>
  <c r="DU200" i="1" s="1"/>
  <c r="DT65" i="1"/>
  <c r="DT200" i="1" s="1"/>
  <c r="DS65" i="1"/>
  <c r="DS200" i="1" s="1"/>
  <c r="DR65" i="1"/>
  <c r="DR200" i="1" s="1"/>
  <c r="DQ65" i="1"/>
  <c r="DQ200" i="1" s="1"/>
  <c r="DP65" i="1"/>
  <c r="DP200" i="1" s="1"/>
  <c r="DO65" i="1"/>
  <c r="DO200" i="1" s="1"/>
  <c r="DN65" i="1"/>
  <c r="DN200" i="1" s="1"/>
  <c r="DM65" i="1"/>
  <c r="DM200" i="1" s="1"/>
  <c r="DL65" i="1"/>
  <c r="DL200" i="1" s="1"/>
  <c r="DK65" i="1"/>
  <c r="DK200" i="1" s="1"/>
  <c r="DJ65" i="1"/>
  <c r="DJ200" i="1" s="1"/>
  <c r="DI65" i="1"/>
  <c r="DI200" i="1" s="1"/>
  <c r="DH65" i="1"/>
  <c r="DH200" i="1" s="1"/>
  <c r="DG65" i="1"/>
  <c r="DG200" i="1" s="1"/>
  <c r="DF65" i="1"/>
  <c r="DF200" i="1" s="1"/>
  <c r="DE65" i="1"/>
  <c r="DE200" i="1" s="1"/>
  <c r="DD65" i="1"/>
  <c r="DD200" i="1" s="1"/>
  <c r="DC65" i="1"/>
  <c r="DC200" i="1" s="1"/>
  <c r="DB65" i="1"/>
  <c r="DB200" i="1" s="1"/>
  <c r="DA65" i="1"/>
  <c r="DA200" i="1" s="1"/>
  <c r="CZ65" i="1"/>
  <c r="CZ200" i="1" s="1"/>
  <c r="CY65" i="1"/>
  <c r="CY200" i="1" s="1"/>
  <c r="CX65" i="1"/>
  <c r="CX200" i="1" s="1"/>
  <c r="CW65" i="1"/>
  <c r="CW200" i="1" s="1"/>
  <c r="CV65" i="1"/>
  <c r="CV200" i="1" s="1"/>
  <c r="CU65" i="1"/>
  <c r="CU200" i="1" s="1"/>
  <c r="CT65" i="1"/>
  <c r="CT200" i="1" s="1"/>
  <c r="CS65" i="1"/>
  <c r="CS200" i="1" s="1"/>
  <c r="CR65" i="1"/>
  <c r="CR200" i="1" s="1"/>
  <c r="CQ65" i="1"/>
  <c r="CQ200" i="1" s="1"/>
  <c r="CP65" i="1"/>
  <c r="CP200" i="1" s="1"/>
  <c r="CO65" i="1"/>
  <c r="CO200" i="1" s="1"/>
  <c r="CN65" i="1"/>
  <c r="CN200" i="1" s="1"/>
  <c r="CM65" i="1"/>
  <c r="CM200" i="1" s="1"/>
  <c r="CL65" i="1"/>
  <c r="CL200" i="1" s="1"/>
  <c r="CK65" i="1"/>
  <c r="CK200" i="1" s="1"/>
  <c r="CJ65" i="1"/>
  <c r="CJ200" i="1" s="1"/>
  <c r="CI65" i="1"/>
  <c r="CI200" i="1" s="1"/>
  <c r="CH65" i="1"/>
  <c r="CH200" i="1" s="1"/>
  <c r="CG65" i="1"/>
  <c r="CG200" i="1" s="1"/>
  <c r="CF65" i="1"/>
  <c r="CF200" i="1" s="1"/>
  <c r="CE65" i="1"/>
  <c r="CE200" i="1" s="1"/>
  <c r="CD65" i="1"/>
  <c r="CD200" i="1" s="1"/>
  <c r="CC65" i="1"/>
  <c r="CC200" i="1" s="1"/>
  <c r="CB65" i="1"/>
  <c r="CB200" i="1" s="1"/>
  <c r="CA65" i="1"/>
  <c r="CA200" i="1" s="1"/>
  <c r="BZ65" i="1"/>
  <c r="BZ200" i="1" s="1"/>
  <c r="BY65" i="1"/>
  <c r="BY200" i="1" s="1"/>
  <c r="BX65" i="1"/>
  <c r="BX200" i="1" s="1"/>
  <c r="BW65" i="1"/>
  <c r="BW200" i="1" s="1"/>
  <c r="BV65" i="1"/>
  <c r="BV200" i="1" s="1"/>
  <c r="BU65" i="1"/>
  <c r="BU200" i="1" s="1"/>
  <c r="BT65" i="1"/>
  <c r="BT200" i="1" s="1"/>
  <c r="BS65" i="1"/>
  <c r="BS200" i="1" s="1"/>
  <c r="BR65" i="1"/>
  <c r="BR200" i="1" s="1"/>
  <c r="BQ65" i="1"/>
  <c r="BQ200" i="1" s="1"/>
  <c r="BP65" i="1"/>
  <c r="BP200" i="1" s="1"/>
  <c r="BO65" i="1"/>
  <c r="BO200" i="1" s="1"/>
  <c r="BN65" i="1"/>
  <c r="BN200" i="1" s="1"/>
  <c r="BM65" i="1"/>
  <c r="BM200" i="1" s="1"/>
  <c r="BL65" i="1"/>
  <c r="BL200" i="1" s="1"/>
  <c r="BK65" i="1"/>
  <c r="BK200" i="1" s="1"/>
  <c r="BJ65" i="1"/>
  <c r="BJ200" i="1" s="1"/>
  <c r="BI65" i="1"/>
  <c r="BI200" i="1" s="1"/>
  <c r="BH65" i="1"/>
  <c r="BH200" i="1" s="1"/>
  <c r="BG65" i="1"/>
  <c r="BG200" i="1" s="1"/>
  <c r="BF65" i="1"/>
  <c r="BF200" i="1" s="1"/>
  <c r="BE65" i="1"/>
  <c r="BE200" i="1" s="1"/>
  <c r="BD65" i="1"/>
  <c r="BD200" i="1" s="1"/>
  <c r="BC65" i="1"/>
  <c r="BC200" i="1" s="1"/>
  <c r="BB65" i="1"/>
  <c r="BB200" i="1" s="1"/>
  <c r="BA65" i="1"/>
  <c r="BA200" i="1" s="1"/>
  <c r="AZ65" i="1"/>
  <c r="AZ200" i="1" s="1"/>
  <c r="AY65" i="1"/>
  <c r="AY200" i="1" s="1"/>
  <c r="AX65" i="1"/>
  <c r="AX200" i="1" s="1"/>
  <c r="AW65" i="1"/>
  <c r="AW200" i="1" s="1"/>
  <c r="AV65" i="1"/>
  <c r="AV200" i="1" s="1"/>
  <c r="AU65" i="1"/>
  <c r="AU200" i="1" s="1"/>
  <c r="AT65" i="1"/>
  <c r="AT200" i="1" s="1"/>
  <c r="AS65" i="1"/>
  <c r="AS200" i="1" s="1"/>
  <c r="AR65" i="1"/>
  <c r="AR200" i="1" s="1"/>
  <c r="AQ65" i="1"/>
  <c r="AQ200" i="1" s="1"/>
  <c r="AP65" i="1"/>
  <c r="AP200" i="1" s="1"/>
  <c r="AO65" i="1"/>
  <c r="AO200" i="1" s="1"/>
  <c r="AN65" i="1"/>
  <c r="AN200" i="1" s="1"/>
  <c r="AM65" i="1"/>
  <c r="AM200" i="1" s="1"/>
  <c r="AL65" i="1"/>
  <c r="AL200" i="1" s="1"/>
  <c r="AK65" i="1"/>
  <c r="AK200" i="1" s="1"/>
  <c r="AJ65" i="1"/>
  <c r="AJ200" i="1" s="1"/>
  <c r="AI65" i="1"/>
  <c r="AI200" i="1" s="1"/>
  <c r="AH65" i="1"/>
  <c r="AH200" i="1" s="1"/>
  <c r="AG65" i="1"/>
  <c r="AG200" i="1" s="1"/>
  <c r="AF65" i="1"/>
  <c r="AF200" i="1" s="1"/>
  <c r="AE65" i="1"/>
  <c r="AE200" i="1" s="1"/>
  <c r="AD65" i="1"/>
  <c r="AD200" i="1" s="1"/>
  <c r="AC65" i="1"/>
  <c r="AC200" i="1" s="1"/>
  <c r="AB65" i="1"/>
  <c r="AB200" i="1" s="1"/>
  <c r="AA65" i="1"/>
  <c r="AA200" i="1" s="1"/>
  <c r="Z65" i="1"/>
  <c r="Z200" i="1" s="1"/>
  <c r="Y65" i="1"/>
  <c r="Y200" i="1" s="1"/>
  <c r="X65" i="1"/>
  <c r="X200" i="1" s="1"/>
  <c r="W65" i="1"/>
  <c r="W200" i="1" s="1"/>
  <c r="V65" i="1"/>
  <c r="V200" i="1" s="1"/>
  <c r="U65" i="1"/>
  <c r="U200" i="1" s="1"/>
  <c r="T65" i="1"/>
  <c r="T200" i="1" s="1"/>
  <c r="S65" i="1"/>
  <c r="S200" i="1" s="1"/>
  <c r="R65" i="1"/>
  <c r="R200" i="1" s="1"/>
  <c r="Q65" i="1"/>
  <c r="Q200" i="1" s="1"/>
  <c r="P65" i="1"/>
  <c r="P200" i="1" s="1"/>
  <c r="O65" i="1"/>
  <c r="O200" i="1" s="1"/>
  <c r="N65" i="1"/>
  <c r="N200" i="1" s="1"/>
  <c r="M65" i="1"/>
  <c r="M200" i="1" s="1"/>
  <c r="L65" i="1"/>
  <c r="L200" i="1" s="1"/>
  <c r="K65" i="1"/>
  <c r="K200" i="1" s="1"/>
  <c r="J65" i="1"/>
  <c r="J200" i="1" s="1"/>
  <c r="I65" i="1"/>
  <c r="I200" i="1" s="1"/>
  <c r="H65" i="1"/>
  <c r="H200" i="1" s="1"/>
  <c r="G65" i="1"/>
  <c r="G200" i="1" s="1"/>
  <c r="F65" i="1"/>
  <c r="F200" i="1" s="1"/>
  <c r="E65" i="1"/>
  <c r="E200" i="1" s="1"/>
  <c r="D65" i="1"/>
  <c r="D200" i="1" s="1"/>
  <c r="C65" i="1"/>
  <c r="C200" i="1" s="1"/>
  <c r="FY61" i="1"/>
  <c r="FX61" i="1"/>
  <c r="FX270" i="1" s="1"/>
  <c r="FX271" i="1" s="1"/>
  <c r="FW61" i="1"/>
  <c r="FW270" i="1" s="1"/>
  <c r="FW271" i="1" s="1"/>
  <c r="FV61" i="1"/>
  <c r="FV270" i="1" s="1"/>
  <c r="FV271" i="1" s="1"/>
  <c r="FU61" i="1"/>
  <c r="FU270" i="1" s="1"/>
  <c r="FU271" i="1" s="1"/>
  <c r="FT61" i="1"/>
  <c r="FT270" i="1" s="1"/>
  <c r="FT271" i="1" s="1"/>
  <c r="FS61" i="1"/>
  <c r="FS270" i="1" s="1"/>
  <c r="FS271" i="1" s="1"/>
  <c r="FR61" i="1"/>
  <c r="FR270" i="1" s="1"/>
  <c r="FR271" i="1" s="1"/>
  <c r="FQ61" i="1"/>
  <c r="FQ270" i="1" s="1"/>
  <c r="FQ271" i="1" s="1"/>
  <c r="FP61" i="1"/>
  <c r="FP270" i="1" s="1"/>
  <c r="FP271" i="1" s="1"/>
  <c r="FO61" i="1"/>
  <c r="FO270" i="1" s="1"/>
  <c r="FO271" i="1" s="1"/>
  <c r="FN61" i="1"/>
  <c r="FN270" i="1" s="1"/>
  <c r="FN271" i="1" s="1"/>
  <c r="FM61" i="1"/>
  <c r="FM270" i="1" s="1"/>
  <c r="FM271" i="1" s="1"/>
  <c r="FL61" i="1"/>
  <c r="FL270" i="1" s="1"/>
  <c r="FL271" i="1" s="1"/>
  <c r="FK61" i="1"/>
  <c r="FK270" i="1" s="1"/>
  <c r="FK271" i="1" s="1"/>
  <c r="FJ61" i="1"/>
  <c r="FJ270" i="1" s="1"/>
  <c r="FJ271" i="1" s="1"/>
  <c r="FI61" i="1"/>
  <c r="FI270" i="1" s="1"/>
  <c r="FI271" i="1" s="1"/>
  <c r="FH61" i="1"/>
  <c r="FH270" i="1" s="1"/>
  <c r="FH271" i="1" s="1"/>
  <c r="FG61" i="1"/>
  <c r="FG270" i="1" s="1"/>
  <c r="FG271" i="1" s="1"/>
  <c r="FF61" i="1"/>
  <c r="FF270" i="1" s="1"/>
  <c r="FF271" i="1" s="1"/>
  <c r="FE61" i="1"/>
  <c r="FE270" i="1" s="1"/>
  <c r="FE271" i="1" s="1"/>
  <c r="FD61" i="1"/>
  <c r="FD270" i="1" s="1"/>
  <c r="FD271" i="1" s="1"/>
  <c r="FC61" i="1"/>
  <c r="FC270" i="1" s="1"/>
  <c r="FC271" i="1" s="1"/>
  <c r="FB61" i="1"/>
  <c r="FB270" i="1" s="1"/>
  <c r="FB271" i="1" s="1"/>
  <c r="FA61" i="1"/>
  <c r="FA270" i="1" s="1"/>
  <c r="FA271" i="1" s="1"/>
  <c r="EZ61" i="1"/>
  <c r="EZ270" i="1" s="1"/>
  <c r="EZ271" i="1" s="1"/>
  <c r="EY61" i="1"/>
  <c r="EY270" i="1" s="1"/>
  <c r="EY271" i="1" s="1"/>
  <c r="EX61" i="1"/>
  <c r="EX270" i="1" s="1"/>
  <c r="EX271" i="1" s="1"/>
  <c r="EW61" i="1"/>
  <c r="EW270" i="1" s="1"/>
  <c r="EW271" i="1" s="1"/>
  <c r="EV61" i="1"/>
  <c r="EV270" i="1" s="1"/>
  <c r="EV271" i="1" s="1"/>
  <c r="EU61" i="1"/>
  <c r="EU270" i="1" s="1"/>
  <c r="EU271" i="1" s="1"/>
  <c r="ET61" i="1"/>
  <c r="ET270" i="1" s="1"/>
  <c r="ET271" i="1" s="1"/>
  <c r="ES61" i="1"/>
  <c r="ES270" i="1" s="1"/>
  <c r="ES271" i="1" s="1"/>
  <c r="ER61" i="1"/>
  <c r="ER270" i="1" s="1"/>
  <c r="ER271" i="1" s="1"/>
  <c r="EQ61" i="1"/>
  <c r="EQ270" i="1" s="1"/>
  <c r="EQ271" i="1" s="1"/>
  <c r="EP61" i="1"/>
  <c r="EP270" i="1" s="1"/>
  <c r="EP271" i="1" s="1"/>
  <c r="EO61" i="1"/>
  <c r="EO270" i="1" s="1"/>
  <c r="EO271" i="1" s="1"/>
  <c r="EN61" i="1"/>
  <c r="EN270" i="1" s="1"/>
  <c r="EN271" i="1" s="1"/>
  <c r="EM61" i="1"/>
  <c r="EM270" i="1" s="1"/>
  <c r="EM271" i="1" s="1"/>
  <c r="EL61" i="1"/>
  <c r="EL270" i="1" s="1"/>
  <c r="EL271" i="1" s="1"/>
  <c r="EK61" i="1"/>
  <c r="EK270" i="1" s="1"/>
  <c r="EK271" i="1" s="1"/>
  <c r="EJ61" i="1"/>
  <c r="EJ270" i="1" s="1"/>
  <c r="EJ271" i="1" s="1"/>
  <c r="EI61" i="1"/>
  <c r="EI270" i="1" s="1"/>
  <c r="EI271" i="1" s="1"/>
  <c r="EH61" i="1"/>
  <c r="EH270" i="1" s="1"/>
  <c r="EH271" i="1" s="1"/>
  <c r="EG61" i="1"/>
  <c r="EG270" i="1" s="1"/>
  <c r="EG271" i="1" s="1"/>
  <c r="EF61" i="1"/>
  <c r="EF270" i="1" s="1"/>
  <c r="EF271" i="1" s="1"/>
  <c r="EE61" i="1"/>
  <c r="EE270" i="1" s="1"/>
  <c r="EE271" i="1" s="1"/>
  <c r="ED61" i="1"/>
  <c r="ED270" i="1" s="1"/>
  <c r="ED271" i="1" s="1"/>
  <c r="EC61" i="1"/>
  <c r="EC270" i="1" s="1"/>
  <c r="EC271" i="1" s="1"/>
  <c r="EB61" i="1"/>
  <c r="EB270" i="1" s="1"/>
  <c r="EB271" i="1" s="1"/>
  <c r="EA61" i="1"/>
  <c r="EA270" i="1" s="1"/>
  <c r="EA271" i="1" s="1"/>
  <c r="DZ61" i="1"/>
  <c r="DZ270" i="1" s="1"/>
  <c r="DZ271" i="1" s="1"/>
  <c r="DY61" i="1"/>
  <c r="DY270" i="1" s="1"/>
  <c r="DY271" i="1" s="1"/>
  <c r="DX61" i="1"/>
  <c r="DX270" i="1" s="1"/>
  <c r="DX271" i="1" s="1"/>
  <c r="DW61" i="1"/>
  <c r="DW270" i="1" s="1"/>
  <c r="DW271" i="1" s="1"/>
  <c r="DV61" i="1"/>
  <c r="DV270" i="1" s="1"/>
  <c r="DV271" i="1" s="1"/>
  <c r="DU61" i="1"/>
  <c r="DU270" i="1" s="1"/>
  <c r="DU271" i="1" s="1"/>
  <c r="DT61" i="1"/>
  <c r="DT270" i="1" s="1"/>
  <c r="DT271" i="1" s="1"/>
  <c r="DS61" i="1"/>
  <c r="DS270" i="1" s="1"/>
  <c r="DS271" i="1" s="1"/>
  <c r="DR61" i="1"/>
  <c r="DR270" i="1" s="1"/>
  <c r="DR271" i="1" s="1"/>
  <c r="DQ61" i="1"/>
  <c r="DQ270" i="1" s="1"/>
  <c r="DQ271" i="1" s="1"/>
  <c r="DP61" i="1"/>
  <c r="DP270" i="1" s="1"/>
  <c r="DP271" i="1" s="1"/>
  <c r="DO61" i="1"/>
  <c r="DO270" i="1" s="1"/>
  <c r="DO271" i="1" s="1"/>
  <c r="DN61" i="1"/>
  <c r="DN270" i="1" s="1"/>
  <c r="DN271" i="1" s="1"/>
  <c r="DM61" i="1"/>
  <c r="DM270" i="1" s="1"/>
  <c r="DM271" i="1" s="1"/>
  <c r="DL61" i="1"/>
  <c r="DL270" i="1" s="1"/>
  <c r="DL271" i="1" s="1"/>
  <c r="DK61" i="1"/>
  <c r="DK270" i="1" s="1"/>
  <c r="DK271" i="1" s="1"/>
  <c r="DJ61" i="1"/>
  <c r="DJ270" i="1" s="1"/>
  <c r="DJ271" i="1" s="1"/>
  <c r="DI61" i="1"/>
  <c r="DI270" i="1" s="1"/>
  <c r="DI271" i="1" s="1"/>
  <c r="DH61" i="1"/>
  <c r="DH270" i="1" s="1"/>
  <c r="DH271" i="1" s="1"/>
  <c r="DG61" i="1"/>
  <c r="DG270" i="1" s="1"/>
  <c r="DG271" i="1" s="1"/>
  <c r="DF61" i="1"/>
  <c r="DF270" i="1" s="1"/>
  <c r="DF271" i="1" s="1"/>
  <c r="DE61" i="1"/>
  <c r="DE270" i="1" s="1"/>
  <c r="DE271" i="1" s="1"/>
  <c r="DD61" i="1"/>
  <c r="DD270" i="1" s="1"/>
  <c r="DD271" i="1" s="1"/>
  <c r="DC61" i="1"/>
  <c r="DC270" i="1" s="1"/>
  <c r="DC271" i="1" s="1"/>
  <c r="DB61" i="1"/>
  <c r="DB270" i="1" s="1"/>
  <c r="DB271" i="1" s="1"/>
  <c r="DA61" i="1"/>
  <c r="DA270" i="1" s="1"/>
  <c r="DA271" i="1" s="1"/>
  <c r="CZ61" i="1"/>
  <c r="CZ270" i="1" s="1"/>
  <c r="CZ271" i="1" s="1"/>
  <c r="CY61" i="1"/>
  <c r="CY270" i="1" s="1"/>
  <c r="CY271" i="1" s="1"/>
  <c r="CX61" i="1"/>
  <c r="CX270" i="1" s="1"/>
  <c r="CX271" i="1" s="1"/>
  <c r="CW61" i="1"/>
  <c r="CW270" i="1" s="1"/>
  <c r="CW271" i="1" s="1"/>
  <c r="CV61" i="1"/>
  <c r="CV270" i="1" s="1"/>
  <c r="CV271" i="1" s="1"/>
  <c r="CU61" i="1"/>
  <c r="CU270" i="1" s="1"/>
  <c r="CU271" i="1" s="1"/>
  <c r="CT61" i="1"/>
  <c r="CT270" i="1" s="1"/>
  <c r="CT271" i="1" s="1"/>
  <c r="CS61" i="1"/>
  <c r="CS270" i="1" s="1"/>
  <c r="CS271" i="1" s="1"/>
  <c r="CR61" i="1"/>
  <c r="CR270" i="1" s="1"/>
  <c r="CR271" i="1" s="1"/>
  <c r="CQ61" i="1"/>
  <c r="CQ270" i="1" s="1"/>
  <c r="CQ271" i="1" s="1"/>
  <c r="CP61" i="1"/>
  <c r="CP270" i="1" s="1"/>
  <c r="CP271" i="1" s="1"/>
  <c r="CO61" i="1"/>
  <c r="CO270" i="1" s="1"/>
  <c r="CO271" i="1" s="1"/>
  <c r="CN61" i="1"/>
  <c r="CN270" i="1" s="1"/>
  <c r="CN271" i="1" s="1"/>
  <c r="CM61" i="1"/>
  <c r="CM270" i="1" s="1"/>
  <c r="CM271" i="1" s="1"/>
  <c r="CL61" i="1"/>
  <c r="CL270" i="1" s="1"/>
  <c r="CL271" i="1" s="1"/>
  <c r="CK61" i="1"/>
  <c r="CK270" i="1" s="1"/>
  <c r="CK271" i="1" s="1"/>
  <c r="CJ61" i="1"/>
  <c r="CJ270" i="1" s="1"/>
  <c r="CJ271" i="1" s="1"/>
  <c r="CI61" i="1"/>
  <c r="CI270" i="1" s="1"/>
  <c r="CI271" i="1" s="1"/>
  <c r="CH61" i="1"/>
  <c r="CH270" i="1" s="1"/>
  <c r="CH271" i="1" s="1"/>
  <c r="CG61" i="1"/>
  <c r="CG270" i="1" s="1"/>
  <c r="CG271" i="1" s="1"/>
  <c r="CF61" i="1"/>
  <c r="CF270" i="1" s="1"/>
  <c r="CF271" i="1" s="1"/>
  <c r="CE61" i="1"/>
  <c r="CE270" i="1" s="1"/>
  <c r="CE271" i="1" s="1"/>
  <c r="CD61" i="1"/>
  <c r="CD270" i="1" s="1"/>
  <c r="CD271" i="1" s="1"/>
  <c r="CC61" i="1"/>
  <c r="CC270" i="1" s="1"/>
  <c r="CC271" i="1" s="1"/>
  <c r="CB61" i="1"/>
  <c r="CB270" i="1" s="1"/>
  <c r="CB271" i="1" s="1"/>
  <c r="CA61" i="1"/>
  <c r="CA270" i="1" s="1"/>
  <c r="CA271" i="1" s="1"/>
  <c r="BZ61" i="1"/>
  <c r="BZ270" i="1" s="1"/>
  <c r="BZ271" i="1" s="1"/>
  <c r="BY61" i="1"/>
  <c r="BY270" i="1" s="1"/>
  <c r="BY271" i="1" s="1"/>
  <c r="BX61" i="1"/>
  <c r="BX270" i="1" s="1"/>
  <c r="BX271" i="1" s="1"/>
  <c r="BW61" i="1"/>
  <c r="BW270" i="1" s="1"/>
  <c r="BW271" i="1" s="1"/>
  <c r="BV61" i="1"/>
  <c r="BV270" i="1" s="1"/>
  <c r="BV271" i="1" s="1"/>
  <c r="BU61" i="1"/>
  <c r="BU270" i="1" s="1"/>
  <c r="BU271" i="1" s="1"/>
  <c r="BT61" i="1"/>
  <c r="BT270" i="1" s="1"/>
  <c r="BT271" i="1" s="1"/>
  <c r="BS61" i="1"/>
  <c r="BS270" i="1" s="1"/>
  <c r="BS271" i="1" s="1"/>
  <c r="BR61" i="1"/>
  <c r="BR270" i="1" s="1"/>
  <c r="BR271" i="1" s="1"/>
  <c r="BQ61" i="1"/>
  <c r="BQ270" i="1" s="1"/>
  <c r="BQ271" i="1" s="1"/>
  <c r="BP61" i="1"/>
  <c r="BP270" i="1" s="1"/>
  <c r="BP271" i="1" s="1"/>
  <c r="BO61" i="1"/>
  <c r="BO270" i="1" s="1"/>
  <c r="BO271" i="1" s="1"/>
  <c r="BN61" i="1"/>
  <c r="BN270" i="1" s="1"/>
  <c r="BN271" i="1" s="1"/>
  <c r="BM61" i="1"/>
  <c r="BM270" i="1" s="1"/>
  <c r="BM271" i="1" s="1"/>
  <c r="BL61" i="1"/>
  <c r="BL270" i="1" s="1"/>
  <c r="BL271" i="1" s="1"/>
  <c r="BK61" i="1"/>
  <c r="BK270" i="1" s="1"/>
  <c r="BK271" i="1" s="1"/>
  <c r="BJ61" i="1"/>
  <c r="BJ270" i="1" s="1"/>
  <c r="BJ271" i="1" s="1"/>
  <c r="BI61" i="1"/>
  <c r="BI270" i="1" s="1"/>
  <c r="BI271" i="1" s="1"/>
  <c r="BH61" i="1"/>
  <c r="BH270" i="1" s="1"/>
  <c r="BH271" i="1" s="1"/>
  <c r="BG61" i="1"/>
  <c r="BG270" i="1" s="1"/>
  <c r="BG271" i="1" s="1"/>
  <c r="BF61" i="1"/>
  <c r="BF270" i="1" s="1"/>
  <c r="BF271" i="1" s="1"/>
  <c r="BE61" i="1"/>
  <c r="BE270" i="1" s="1"/>
  <c r="BE271" i="1" s="1"/>
  <c r="BD61" i="1"/>
  <c r="BD270" i="1" s="1"/>
  <c r="BD271" i="1" s="1"/>
  <c r="BC61" i="1"/>
  <c r="BC270" i="1" s="1"/>
  <c r="BC271" i="1" s="1"/>
  <c r="BB61" i="1"/>
  <c r="BB270" i="1" s="1"/>
  <c r="BB271" i="1" s="1"/>
  <c r="BA61" i="1"/>
  <c r="BA270" i="1" s="1"/>
  <c r="BA271" i="1" s="1"/>
  <c r="AZ61" i="1"/>
  <c r="AZ270" i="1" s="1"/>
  <c r="AZ271" i="1" s="1"/>
  <c r="AY61" i="1"/>
  <c r="AY270" i="1" s="1"/>
  <c r="AY271" i="1" s="1"/>
  <c r="AX61" i="1"/>
  <c r="AX270" i="1" s="1"/>
  <c r="AX271" i="1" s="1"/>
  <c r="AW61" i="1"/>
  <c r="AW270" i="1" s="1"/>
  <c r="AW271" i="1" s="1"/>
  <c r="AV61" i="1"/>
  <c r="AV270" i="1" s="1"/>
  <c r="AV271" i="1" s="1"/>
  <c r="AU61" i="1"/>
  <c r="AU270" i="1" s="1"/>
  <c r="AU271" i="1" s="1"/>
  <c r="AT61" i="1"/>
  <c r="AT270" i="1" s="1"/>
  <c r="AT271" i="1" s="1"/>
  <c r="AS61" i="1"/>
  <c r="AS270" i="1" s="1"/>
  <c r="AS271" i="1" s="1"/>
  <c r="AR61" i="1"/>
  <c r="AR270" i="1" s="1"/>
  <c r="AR271" i="1" s="1"/>
  <c r="AQ61" i="1"/>
  <c r="AQ270" i="1" s="1"/>
  <c r="AQ271" i="1" s="1"/>
  <c r="AP61" i="1"/>
  <c r="AP270" i="1" s="1"/>
  <c r="AP271" i="1" s="1"/>
  <c r="AO61" i="1"/>
  <c r="AO270" i="1" s="1"/>
  <c r="AO271" i="1" s="1"/>
  <c r="AN61" i="1"/>
  <c r="AN270" i="1" s="1"/>
  <c r="AN271" i="1" s="1"/>
  <c r="AM61" i="1"/>
  <c r="AM270" i="1" s="1"/>
  <c r="AM271" i="1" s="1"/>
  <c r="AL61" i="1"/>
  <c r="AL270" i="1" s="1"/>
  <c r="AL271" i="1" s="1"/>
  <c r="AK61" i="1"/>
  <c r="AK270" i="1" s="1"/>
  <c r="AK271" i="1" s="1"/>
  <c r="AJ61" i="1"/>
  <c r="AJ270" i="1" s="1"/>
  <c r="AJ271" i="1" s="1"/>
  <c r="AI61" i="1"/>
  <c r="AI270" i="1" s="1"/>
  <c r="AI271" i="1" s="1"/>
  <c r="AH61" i="1"/>
  <c r="AH270" i="1" s="1"/>
  <c r="AH271" i="1" s="1"/>
  <c r="AG61" i="1"/>
  <c r="AG270" i="1" s="1"/>
  <c r="AG271" i="1" s="1"/>
  <c r="AF61" i="1"/>
  <c r="AF270" i="1" s="1"/>
  <c r="AF271" i="1" s="1"/>
  <c r="AE61" i="1"/>
  <c r="AE270" i="1" s="1"/>
  <c r="AE271" i="1" s="1"/>
  <c r="AD61" i="1"/>
  <c r="AD270" i="1" s="1"/>
  <c r="AD271" i="1" s="1"/>
  <c r="AC61" i="1"/>
  <c r="AC270" i="1" s="1"/>
  <c r="AC271" i="1" s="1"/>
  <c r="AB61" i="1"/>
  <c r="AB270" i="1" s="1"/>
  <c r="AB271" i="1" s="1"/>
  <c r="AA61" i="1"/>
  <c r="AA270" i="1" s="1"/>
  <c r="AA271" i="1" s="1"/>
  <c r="Z61" i="1"/>
  <c r="Z270" i="1" s="1"/>
  <c r="Z271" i="1" s="1"/>
  <c r="Y61" i="1"/>
  <c r="Y270" i="1" s="1"/>
  <c r="Y271" i="1" s="1"/>
  <c r="X61" i="1"/>
  <c r="X270" i="1" s="1"/>
  <c r="X271" i="1" s="1"/>
  <c r="W61" i="1"/>
  <c r="W270" i="1" s="1"/>
  <c r="W271" i="1" s="1"/>
  <c r="V61" i="1"/>
  <c r="V270" i="1" s="1"/>
  <c r="V271" i="1" s="1"/>
  <c r="U61" i="1"/>
  <c r="U270" i="1" s="1"/>
  <c r="U271" i="1" s="1"/>
  <c r="T61" i="1"/>
  <c r="T270" i="1" s="1"/>
  <c r="T271" i="1" s="1"/>
  <c r="S61" i="1"/>
  <c r="S270" i="1" s="1"/>
  <c r="S271" i="1" s="1"/>
  <c r="R61" i="1"/>
  <c r="R270" i="1" s="1"/>
  <c r="R271" i="1" s="1"/>
  <c r="Q61" i="1"/>
  <c r="Q270" i="1" s="1"/>
  <c r="Q271" i="1" s="1"/>
  <c r="P61" i="1"/>
  <c r="P270" i="1" s="1"/>
  <c r="P271" i="1" s="1"/>
  <c r="O61" i="1"/>
  <c r="O270" i="1" s="1"/>
  <c r="O271" i="1" s="1"/>
  <c r="N61" i="1"/>
  <c r="N270" i="1" s="1"/>
  <c r="N271" i="1" s="1"/>
  <c r="M61" i="1"/>
  <c r="M270" i="1" s="1"/>
  <c r="M271" i="1" s="1"/>
  <c r="L61" i="1"/>
  <c r="L270" i="1" s="1"/>
  <c r="L271" i="1" s="1"/>
  <c r="K61" i="1"/>
  <c r="K270" i="1" s="1"/>
  <c r="K271" i="1" s="1"/>
  <c r="J61" i="1"/>
  <c r="J270" i="1" s="1"/>
  <c r="J271" i="1" s="1"/>
  <c r="I61" i="1"/>
  <c r="I270" i="1" s="1"/>
  <c r="I271" i="1" s="1"/>
  <c r="H61" i="1"/>
  <c r="H270" i="1" s="1"/>
  <c r="H271" i="1" s="1"/>
  <c r="G61" i="1"/>
  <c r="G270" i="1" s="1"/>
  <c r="G271" i="1" s="1"/>
  <c r="F61" i="1"/>
  <c r="F270" i="1" s="1"/>
  <c r="F271" i="1" s="1"/>
  <c r="E61" i="1"/>
  <c r="E270" i="1" s="1"/>
  <c r="E271" i="1" s="1"/>
  <c r="D61" i="1"/>
  <c r="D270" i="1" s="1"/>
  <c r="D271" i="1" s="1"/>
  <c r="C61" i="1"/>
  <c r="C270" i="1" s="1"/>
  <c r="C271" i="1" s="1"/>
  <c r="FZ60" i="1"/>
  <c r="FZ59" i="1"/>
  <c r="FZ58" i="1"/>
  <c r="FZ57" i="1"/>
  <c r="FZ56" i="1"/>
  <c r="FZ55" i="1"/>
  <c r="FZ51" i="1"/>
  <c r="FZ48" i="1"/>
  <c r="FZ47" i="1"/>
  <c r="FZ46" i="1"/>
  <c r="FZ45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M209" i="1" s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FX38" i="1"/>
  <c r="FX207" i="1" s="1"/>
  <c r="FW38" i="1"/>
  <c r="FW207" i="1" s="1"/>
  <c r="FV38" i="1"/>
  <c r="FV207" i="1" s="1"/>
  <c r="FU38" i="1"/>
  <c r="FU207" i="1" s="1"/>
  <c r="FT38" i="1"/>
  <c r="FT207" i="1" s="1"/>
  <c r="FS38" i="1"/>
  <c r="FS207" i="1" s="1"/>
  <c r="FR38" i="1"/>
  <c r="FR207" i="1" s="1"/>
  <c r="FQ38" i="1"/>
  <c r="FQ207" i="1" s="1"/>
  <c r="FP38" i="1"/>
  <c r="FP207" i="1" s="1"/>
  <c r="FO38" i="1"/>
  <c r="FO207" i="1" s="1"/>
  <c r="FN38" i="1"/>
  <c r="FN207" i="1" s="1"/>
  <c r="FM38" i="1"/>
  <c r="FM207" i="1" s="1"/>
  <c r="FL38" i="1"/>
  <c r="FL207" i="1" s="1"/>
  <c r="FK38" i="1"/>
  <c r="FK207" i="1" s="1"/>
  <c r="FJ38" i="1"/>
  <c r="FJ207" i="1" s="1"/>
  <c r="FI38" i="1"/>
  <c r="FI207" i="1" s="1"/>
  <c r="FH38" i="1"/>
  <c r="FH207" i="1" s="1"/>
  <c r="FG38" i="1"/>
  <c r="FG207" i="1" s="1"/>
  <c r="FF38" i="1"/>
  <c r="FF207" i="1" s="1"/>
  <c r="FE38" i="1"/>
  <c r="FE207" i="1" s="1"/>
  <c r="FD38" i="1"/>
  <c r="FD207" i="1" s="1"/>
  <c r="FC38" i="1"/>
  <c r="FC207" i="1" s="1"/>
  <c r="FB38" i="1"/>
  <c r="FB207" i="1" s="1"/>
  <c r="FA38" i="1"/>
  <c r="FA207" i="1" s="1"/>
  <c r="EZ38" i="1"/>
  <c r="EZ207" i="1" s="1"/>
  <c r="EY38" i="1"/>
  <c r="EY207" i="1" s="1"/>
  <c r="EX38" i="1"/>
  <c r="EX207" i="1" s="1"/>
  <c r="EW38" i="1"/>
  <c r="EW207" i="1" s="1"/>
  <c r="EV38" i="1"/>
  <c r="EV207" i="1" s="1"/>
  <c r="EU38" i="1"/>
  <c r="EU207" i="1" s="1"/>
  <c r="ET38" i="1"/>
  <c r="ET207" i="1" s="1"/>
  <c r="ES38" i="1"/>
  <c r="ES207" i="1" s="1"/>
  <c r="ER38" i="1"/>
  <c r="ER207" i="1" s="1"/>
  <c r="EQ38" i="1"/>
  <c r="EQ207" i="1" s="1"/>
  <c r="EP38" i="1"/>
  <c r="EP207" i="1" s="1"/>
  <c r="EO38" i="1"/>
  <c r="EO207" i="1" s="1"/>
  <c r="EN38" i="1"/>
  <c r="EN207" i="1" s="1"/>
  <c r="EM38" i="1"/>
  <c r="EM207" i="1" s="1"/>
  <c r="EL38" i="1"/>
  <c r="EL207" i="1" s="1"/>
  <c r="EK38" i="1"/>
  <c r="EK207" i="1" s="1"/>
  <c r="EJ38" i="1"/>
  <c r="EJ207" i="1" s="1"/>
  <c r="EI38" i="1"/>
  <c r="EI207" i="1" s="1"/>
  <c r="EH38" i="1"/>
  <c r="EH207" i="1" s="1"/>
  <c r="EG38" i="1"/>
  <c r="EG207" i="1" s="1"/>
  <c r="EF38" i="1"/>
  <c r="EF207" i="1" s="1"/>
  <c r="EE38" i="1"/>
  <c r="EE207" i="1" s="1"/>
  <c r="ED38" i="1"/>
  <c r="ED207" i="1" s="1"/>
  <c r="EC38" i="1"/>
  <c r="EC207" i="1" s="1"/>
  <c r="EB38" i="1"/>
  <c r="EB207" i="1" s="1"/>
  <c r="EA38" i="1"/>
  <c r="EA207" i="1" s="1"/>
  <c r="DZ38" i="1"/>
  <c r="DZ207" i="1" s="1"/>
  <c r="DY38" i="1"/>
  <c r="DY207" i="1" s="1"/>
  <c r="DX38" i="1"/>
  <c r="DX207" i="1" s="1"/>
  <c r="DW38" i="1"/>
  <c r="DW207" i="1" s="1"/>
  <c r="DV38" i="1"/>
  <c r="DV207" i="1" s="1"/>
  <c r="DU38" i="1"/>
  <c r="DU207" i="1" s="1"/>
  <c r="DT38" i="1"/>
  <c r="DT207" i="1" s="1"/>
  <c r="DS38" i="1"/>
  <c r="DS207" i="1" s="1"/>
  <c r="DR38" i="1"/>
  <c r="DR207" i="1" s="1"/>
  <c r="DQ38" i="1"/>
  <c r="DQ207" i="1" s="1"/>
  <c r="DP38" i="1"/>
  <c r="DP207" i="1" s="1"/>
  <c r="DO38" i="1"/>
  <c r="DO207" i="1" s="1"/>
  <c r="DN38" i="1"/>
  <c r="DN207" i="1" s="1"/>
  <c r="DM38" i="1"/>
  <c r="DM207" i="1" s="1"/>
  <c r="DL38" i="1"/>
  <c r="DL207" i="1" s="1"/>
  <c r="DK38" i="1"/>
  <c r="DK207" i="1" s="1"/>
  <c r="DJ38" i="1"/>
  <c r="DJ207" i="1" s="1"/>
  <c r="DI38" i="1"/>
  <c r="DI207" i="1" s="1"/>
  <c r="DH38" i="1"/>
  <c r="DH207" i="1" s="1"/>
  <c r="DG38" i="1"/>
  <c r="DG207" i="1" s="1"/>
  <c r="DF38" i="1"/>
  <c r="DF207" i="1" s="1"/>
  <c r="DE38" i="1"/>
  <c r="DE207" i="1" s="1"/>
  <c r="DD38" i="1"/>
  <c r="DD207" i="1" s="1"/>
  <c r="DC38" i="1"/>
  <c r="DC207" i="1" s="1"/>
  <c r="DB38" i="1"/>
  <c r="DB207" i="1" s="1"/>
  <c r="DA38" i="1"/>
  <c r="DA207" i="1" s="1"/>
  <c r="CZ38" i="1"/>
  <c r="CZ207" i="1" s="1"/>
  <c r="CY38" i="1"/>
  <c r="CY207" i="1" s="1"/>
  <c r="CX38" i="1"/>
  <c r="CX207" i="1" s="1"/>
  <c r="CW38" i="1"/>
  <c r="CW207" i="1" s="1"/>
  <c r="CV38" i="1"/>
  <c r="CV207" i="1" s="1"/>
  <c r="CU38" i="1"/>
  <c r="CU207" i="1" s="1"/>
  <c r="CT38" i="1"/>
  <c r="CT207" i="1" s="1"/>
  <c r="CS38" i="1"/>
  <c r="CS207" i="1" s="1"/>
  <c r="CR38" i="1"/>
  <c r="CR207" i="1" s="1"/>
  <c r="CQ38" i="1"/>
  <c r="CQ207" i="1" s="1"/>
  <c r="CP38" i="1"/>
  <c r="CP207" i="1" s="1"/>
  <c r="CO38" i="1"/>
  <c r="CO207" i="1" s="1"/>
  <c r="CN38" i="1"/>
  <c r="CN207" i="1" s="1"/>
  <c r="CM38" i="1"/>
  <c r="CM207" i="1" s="1"/>
  <c r="CL38" i="1"/>
  <c r="CL207" i="1" s="1"/>
  <c r="CK38" i="1"/>
  <c r="CK207" i="1" s="1"/>
  <c r="CJ38" i="1"/>
  <c r="CJ207" i="1" s="1"/>
  <c r="CI38" i="1"/>
  <c r="CI207" i="1" s="1"/>
  <c r="CH38" i="1"/>
  <c r="CH207" i="1" s="1"/>
  <c r="CG38" i="1"/>
  <c r="CG207" i="1" s="1"/>
  <c r="CF38" i="1"/>
  <c r="CF207" i="1" s="1"/>
  <c r="CE38" i="1"/>
  <c r="CE207" i="1" s="1"/>
  <c r="CD38" i="1"/>
  <c r="CD207" i="1" s="1"/>
  <c r="CC38" i="1"/>
  <c r="CC207" i="1" s="1"/>
  <c r="CB38" i="1"/>
  <c r="CB207" i="1" s="1"/>
  <c r="CA38" i="1"/>
  <c r="CA207" i="1" s="1"/>
  <c r="BZ38" i="1"/>
  <c r="BZ207" i="1" s="1"/>
  <c r="BY38" i="1"/>
  <c r="BY207" i="1" s="1"/>
  <c r="BX38" i="1"/>
  <c r="BX207" i="1" s="1"/>
  <c r="BW38" i="1"/>
  <c r="BW207" i="1" s="1"/>
  <c r="BV38" i="1"/>
  <c r="BV207" i="1" s="1"/>
  <c r="BU38" i="1"/>
  <c r="BU207" i="1" s="1"/>
  <c r="BT38" i="1"/>
  <c r="BT207" i="1" s="1"/>
  <c r="BS38" i="1"/>
  <c r="BS207" i="1" s="1"/>
  <c r="BR38" i="1"/>
  <c r="BR207" i="1" s="1"/>
  <c r="BQ38" i="1"/>
  <c r="BQ207" i="1" s="1"/>
  <c r="BP38" i="1"/>
  <c r="BP207" i="1" s="1"/>
  <c r="BO38" i="1"/>
  <c r="BO207" i="1" s="1"/>
  <c r="BN38" i="1"/>
  <c r="BN207" i="1" s="1"/>
  <c r="BM38" i="1"/>
  <c r="BM207" i="1" s="1"/>
  <c r="BL38" i="1"/>
  <c r="BL207" i="1" s="1"/>
  <c r="BK38" i="1"/>
  <c r="BK207" i="1" s="1"/>
  <c r="BJ38" i="1"/>
  <c r="BJ207" i="1" s="1"/>
  <c r="BI38" i="1"/>
  <c r="BI207" i="1" s="1"/>
  <c r="BH38" i="1"/>
  <c r="BH207" i="1" s="1"/>
  <c r="BG38" i="1"/>
  <c r="BG207" i="1" s="1"/>
  <c r="BF38" i="1"/>
  <c r="BF207" i="1" s="1"/>
  <c r="BE38" i="1"/>
  <c r="BE207" i="1" s="1"/>
  <c r="BD38" i="1"/>
  <c r="BD207" i="1" s="1"/>
  <c r="BC38" i="1"/>
  <c r="BC207" i="1" s="1"/>
  <c r="BB38" i="1"/>
  <c r="BB207" i="1" s="1"/>
  <c r="BA38" i="1"/>
  <c r="BA207" i="1" s="1"/>
  <c r="AZ38" i="1"/>
  <c r="AZ207" i="1" s="1"/>
  <c r="AY38" i="1"/>
  <c r="AY207" i="1" s="1"/>
  <c r="AX38" i="1"/>
  <c r="AX207" i="1" s="1"/>
  <c r="AW38" i="1"/>
  <c r="AW207" i="1" s="1"/>
  <c r="AV38" i="1"/>
  <c r="AV207" i="1" s="1"/>
  <c r="AU38" i="1"/>
  <c r="AU207" i="1" s="1"/>
  <c r="AT38" i="1"/>
  <c r="AT207" i="1" s="1"/>
  <c r="AS38" i="1"/>
  <c r="AS207" i="1" s="1"/>
  <c r="AR38" i="1"/>
  <c r="AR207" i="1" s="1"/>
  <c r="AQ38" i="1"/>
  <c r="AQ207" i="1" s="1"/>
  <c r="AP38" i="1"/>
  <c r="AP207" i="1" s="1"/>
  <c r="AO38" i="1"/>
  <c r="AO207" i="1" s="1"/>
  <c r="AN38" i="1"/>
  <c r="AN207" i="1" s="1"/>
  <c r="AM38" i="1"/>
  <c r="AM207" i="1" s="1"/>
  <c r="AL38" i="1"/>
  <c r="AL207" i="1" s="1"/>
  <c r="AK38" i="1"/>
  <c r="AK207" i="1" s="1"/>
  <c r="AJ38" i="1"/>
  <c r="AJ207" i="1" s="1"/>
  <c r="AI38" i="1"/>
  <c r="AI207" i="1" s="1"/>
  <c r="AH38" i="1"/>
  <c r="AH207" i="1" s="1"/>
  <c r="AG38" i="1"/>
  <c r="AG207" i="1" s="1"/>
  <c r="AF38" i="1"/>
  <c r="AF207" i="1" s="1"/>
  <c r="AE38" i="1"/>
  <c r="AE207" i="1" s="1"/>
  <c r="AD38" i="1"/>
  <c r="AD207" i="1" s="1"/>
  <c r="AC38" i="1"/>
  <c r="AC207" i="1" s="1"/>
  <c r="AB38" i="1"/>
  <c r="AB207" i="1" s="1"/>
  <c r="AA38" i="1"/>
  <c r="AA207" i="1" s="1"/>
  <c r="Z38" i="1"/>
  <c r="Z207" i="1" s="1"/>
  <c r="Y38" i="1"/>
  <c r="Y207" i="1" s="1"/>
  <c r="X38" i="1"/>
  <c r="X207" i="1" s="1"/>
  <c r="W38" i="1"/>
  <c r="W207" i="1" s="1"/>
  <c r="V38" i="1"/>
  <c r="V207" i="1" s="1"/>
  <c r="U38" i="1"/>
  <c r="U207" i="1" s="1"/>
  <c r="T38" i="1"/>
  <c r="T207" i="1" s="1"/>
  <c r="S38" i="1"/>
  <c r="S207" i="1" s="1"/>
  <c r="R38" i="1"/>
  <c r="R207" i="1" s="1"/>
  <c r="Q38" i="1"/>
  <c r="Q207" i="1" s="1"/>
  <c r="P38" i="1"/>
  <c r="P207" i="1" s="1"/>
  <c r="O38" i="1"/>
  <c r="O207" i="1" s="1"/>
  <c r="N38" i="1"/>
  <c r="N207" i="1" s="1"/>
  <c r="M38" i="1"/>
  <c r="M207" i="1" s="1"/>
  <c r="L38" i="1"/>
  <c r="L207" i="1" s="1"/>
  <c r="K38" i="1"/>
  <c r="K207" i="1" s="1"/>
  <c r="J38" i="1"/>
  <c r="J207" i="1" s="1"/>
  <c r="I38" i="1"/>
  <c r="I207" i="1" s="1"/>
  <c r="H38" i="1"/>
  <c r="H207" i="1" s="1"/>
  <c r="G38" i="1"/>
  <c r="G207" i="1" s="1"/>
  <c r="F38" i="1"/>
  <c r="F207" i="1" s="1"/>
  <c r="E38" i="1"/>
  <c r="E207" i="1" s="1"/>
  <c r="D38" i="1"/>
  <c r="D207" i="1" s="1"/>
  <c r="FZ34" i="1"/>
  <c r="FZ33" i="1"/>
  <c r="FZ32" i="1"/>
  <c r="FZ31" i="1"/>
  <c r="FZ30" i="1"/>
  <c r="FZ29" i="1"/>
  <c r="FZ28" i="1"/>
  <c r="FZ27" i="1"/>
  <c r="FZ26" i="1"/>
  <c r="FZ25" i="1"/>
  <c r="FZ24" i="1"/>
  <c r="FZ23" i="1"/>
  <c r="FZ22" i="1"/>
  <c r="FZ21" i="1"/>
  <c r="FZ20" i="1"/>
  <c r="FZ19" i="1"/>
  <c r="FZ18" i="1"/>
  <c r="FZ17" i="1"/>
  <c r="FZ16" i="1"/>
  <c r="FU15" i="1"/>
  <c r="FU83" i="1" s="1"/>
  <c r="FU88" i="1" s="1"/>
  <c r="FU94" i="1" s="1"/>
  <c r="FI15" i="1"/>
  <c r="FI83" i="1" s="1"/>
  <c r="FI88" i="1" s="1"/>
  <c r="FI94" i="1" s="1"/>
  <c r="EW15" i="1"/>
  <c r="EW83" i="1" s="1"/>
  <c r="EW88" i="1" s="1"/>
  <c r="EW94" i="1" s="1"/>
  <c r="EL15" i="1"/>
  <c r="EL83" i="1" s="1"/>
  <c r="EL88" i="1" s="1"/>
  <c r="EL94" i="1" s="1"/>
  <c r="EK15" i="1"/>
  <c r="EK83" i="1" s="1"/>
  <c r="EK88" i="1" s="1"/>
  <c r="EK94" i="1" s="1"/>
  <c r="EF15" i="1"/>
  <c r="EF83" i="1" s="1"/>
  <c r="DY15" i="1"/>
  <c r="DY83" i="1" s="1"/>
  <c r="DY88" i="1" s="1"/>
  <c r="DY94" i="1" s="1"/>
  <c r="DM15" i="1"/>
  <c r="DM83" i="1" s="1"/>
  <c r="DM88" i="1" s="1"/>
  <c r="DM94" i="1" s="1"/>
  <c r="DA15" i="1"/>
  <c r="DA83" i="1" s="1"/>
  <c r="DA88" i="1" s="1"/>
  <c r="DA94" i="1" s="1"/>
  <c r="CP15" i="1"/>
  <c r="CP83" i="1" s="1"/>
  <c r="CP88" i="1" s="1"/>
  <c r="CP94" i="1" s="1"/>
  <c r="CO15" i="1"/>
  <c r="CO83" i="1" s="1"/>
  <c r="CO88" i="1" s="1"/>
  <c r="CO94" i="1" s="1"/>
  <c r="CJ15" i="1"/>
  <c r="CJ83" i="1" s="1"/>
  <c r="CC15" i="1"/>
  <c r="CC83" i="1" s="1"/>
  <c r="CC88" i="1" s="1"/>
  <c r="CC94" i="1" s="1"/>
  <c r="BQ15" i="1"/>
  <c r="BQ83" i="1" s="1"/>
  <c r="BQ88" i="1" s="1"/>
  <c r="BQ94" i="1" s="1"/>
  <c r="BE15" i="1"/>
  <c r="BE83" i="1" s="1"/>
  <c r="BE88" i="1" s="1"/>
  <c r="BE94" i="1" s="1"/>
  <c r="AT15" i="1"/>
  <c r="AT83" i="1" s="1"/>
  <c r="AT88" i="1" s="1"/>
  <c r="AT94" i="1" s="1"/>
  <c r="AS15" i="1"/>
  <c r="AS83" i="1" s="1"/>
  <c r="AS88" i="1" s="1"/>
  <c r="AS94" i="1" s="1"/>
  <c r="AN15" i="1"/>
  <c r="AN83" i="1" s="1"/>
  <c r="AG15" i="1"/>
  <c r="AG83" i="1" s="1"/>
  <c r="AG88" i="1" s="1"/>
  <c r="AG94" i="1" s="1"/>
  <c r="U15" i="1"/>
  <c r="U83" i="1" s="1"/>
  <c r="U88" i="1" s="1"/>
  <c r="U94" i="1" s="1"/>
  <c r="I15" i="1"/>
  <c r="I83" i="1" s="1"/>
  <c r="I88" i="1" s="1"/>
  <c r="I94" i="1" s="1"/>
  <c r="FZ14" i="1"/>
  <c r="FZ13" i="1"/>
  <c r="FZ12" i="1"/>
  <c r="FX11" i="1"/>
  <c r="FX15" i="1" s="1"/>
  <c r="FX83" i="1" s="1"/>
  <c r="FW11" i="1"/>
  <c r="FW15" i="1" s="1"/>
  <c r="FW83" i="1" s="1"/>
  <c r="FV11" i="1"/>
  <c r="FV15" i="1" s="1"/>
  <c r="FV83" i="1" s="1"/>
  <c r="FV88" i="1" s="1"/>
  <c r="FU11" i="1"/>
  <c r="FT11" i="1"/>
  <c r="FT15" i="1" s="1"/>
  <c r="FT83" i="1" s="1"/>
  <c r="FT88" i="1" s="1"/>
  <c r="FT94" i="1" s="1"/>
  <c r="FS11" i="1"/>
  <c r="FS15" i="1" s="1"/>
  <c r="FS83" i="1" s="1"/>
  <c r="FS88" i="1" s="1"/>
  <c r="FR11" i="1"/>
  <c r="FR15" i="1" s="1"/>
  <c r="FR83" i="1" s="1"/>
  <c r="FQ11" i="1"/>
  <c r="FQ15" i="1" s="1"/>
  <c r="FQ83" i="1" s="1"/>
  <c r="FQ88" i="1" s="1"/>
  <c r="FQ94" i="1" s="1"/>
  <c r="FP11" i="1"/>
  <c r="FP15" i="1" s="1"/>
  <c r="FP83" i="1" s="1"/>
  <c r="FO11" i="1"/>
  <c r="FO15" i="1" s="1"/>
  <c r="FO83" i="1" s="1"/>
  <c r="FN11" i="1"/>
  <c r="FN15" i="1" s="1"/>
  <c r="FN83" i="1" s="1"/>
  <c r="FN88" i="1" s="1"/>
  <c r="FN94" i="1" s="1"/>
  <c r="FM11" i="1"/>
  <c r="FM15" i="1" s="1"/>
  <c r="FM83" i="1" s="1"/>
  <c r="FL11" i="1"/>
  <c r="FL15" i="1" s="1"/>
  <c r="FL83" i="1" s="1"/>
  <c r="FK11" i="1"/>
  <c r="FK15" i="1" s="1"/>
  <c r="FK83" i="1" s="1"/>
  <c r="FJ11" i="1"/>
  <c r="FJ15" i="1" s="1"/>
  <c r="FJ83" i="1" s="1"/>
  <c r="FJ88" i="1" s="1"/>
  <c r="FJ94" i="1" s="1"/>
  <c r="FI11" i="1"/>
  <c r="FH11" i="1"/>
  <c r="FH15" i="1" s="1"/>
  <c r="FH83" i="1" s="1"/>
  <c r="FH88" i="1" s="1"/>
  <c r="FH94" i="1" s="1"/>
  <c r="FG11" i="1"/>
  <c r="FG15" i="1" s="1"/>
  <c r="FG83" i="1" s="1"/>
  <c r="FG88" i="1" s="1"/>
  <c r="FF11" i="1"/>
  <c r="FF15" i="1" s="1"/>
  <c r="FF83" i="1" s="1"/>
  <c r="FE11" i="1"/>
  <c r="FE15" i="1" s="1"/>
  <c r="FE83" i="1" s="1"/>
  <c r="FE88" i="1" s="1"/>
  <c r="FE94" i="1" s="1"/>
  <c r="FD11" i="1"/>
  <c r="FD15" i="1" s="1"/>
  <c r="FD83" i="1" s="1"/>
  <c r="FD88" i="1" s="1"/>
  <c r="FD94" i="1" s="1"/>
  <c r="FC11" i="1"/>
  <c r="FC15" i="1" s="1"/>
  <c r="FC83" i="1" s="1"/>
  <c r="FB11" i="1"/>
  <c r="FB15" i="1" s="1"/>
  <c r="FB83" i="1" s="1"/>
  <c r="FB88" i="1" s="1"/>
  <c r="FB94" i="1" s="1"/>
  <c r="FA11" i="1"/>
  <c r="FA15" i="1" s="1"/>
  <c r="FA83" i="1" s="1"/>
  <c r="EZ11" i="1"/>
  <c r="EZ15" i="1" s="1"/>
  <c r="EZ83" i="1" s="1"/>
  <c r="EY11" i="1"/>
  <c r="EY15" i="1" s="1"/>
  <c r="EY83" i="1" s="1"/>
  <c r="EX11" i="1"/>
  <c r="EX15" i="1" s="1"/>
  <c r="EX83" i="1" s="1"/>
  <c r="EX88" i="1" s="1"/>
  <c r="EW11" i="1"/>
  <c r="EV11" i="1"/>
  <c r="EV15" i="1" s="1"/>
  <c r="EV83" i="1" s="1"/>
  <c r="EV88" i="1" s="1"/>
  <c r="EV94" i="1" s="1"/>
  <c r="EU11" i="1"/>
  <c r="EU15" i="1" s="1"/>
  <c r="EU83" i="1" s="1"/>
  <c r="EU88" i="1" s="1"/>
  <c r="ET11" i="1"/>
  <c r="ET15" i="1" s="1"/>
  <c r="ET83" i="1" s="1"/>
  <c r="ES11" i="1"/>
  <c r="ES15" i="1" s="1"/>
  <c r="ES83" i="1" s="1"/>
  <c r="ES88" i="1" s="1"/>
  <c r="ES94" i="1" s="1"/>
  <c r="ER11" i="1"/>
  <c r="ER15" i="1" s="1"/>
  <c r="ER83" i="1" s="1"/>
  <c r="EQ11" i="1"/>
  <c r="EQ15" i="1" s="1"/>
  <c r="EQ83" i="1" s="1"/>
  <c r="EP11" i="1"/>
  <c r="EP15" i="1" s="1"/>
  <c r="EP83" i="1" s="1"/>
  <c r="EP88" i="1" s="1"/>
  <c r="EP94" i="1" s="1"/>
  <c r="EO11" i="1"/>
  <c r="EO15" i="1" s="1"/>
  <c r="EO83" i="1" s="1"/>
  <c r="EN11" i="1"/>
  <c r="EN15" i="1" s="1"/>
  <c r="EN83" i="1" s="1"/>
  <c r="EM11" i="1"/>
  <c r="EM15" i="1" s="1"/>
  <c r="EM83" i="1" s="1"/>
  <c r="EL11" i="1"/>
  <c r="EK11" i="1"/>
  <c r="EJ11" i="1"/>
  <c r="EJ15" i="1" s="1"/>
  <c r="EJ83" i="1" s="1"/>
  <c r="EJ88" i="1" s="1"/>
  <c r="EJ94" i="1" s="1"/>
  <c r="EI11" i="1"/>
  <c r="EI15" i="1" s="1"/>
  <c r="EI83" i="1" s="1"/>
  <c r="EI88" i="1" s="1"/>
  <c r="EH11" i="1"/>
  <c r="EH15" i="1" s="1"/>
  <c r="EH83" i="1" s="1"/>
  <c r="EG11" i="1"/>
  <c r="EG15" i="1" s="1"/>
  <c r="EG83" i="1" s="1"/>
  <c r="EG88" i="1" s="1"/>
  <c r="EG94" i="1" s="1"/>
  <c r="EF11" i="1"/>
  <c r="EE11" i="1"/>
  <c r="EE15" i="1" s="1"/>
  <c r="EE83" i="1" s="1"/>
  <c r="ED11" i="1"/>
  <c r="ED15" i="1" s="1"/>
  <c r="ED83" i="1" s="1"/>
  <c r="ED88" i="1" s="1"/>
  <c r="ED94" i="1" s="1"/>
  <c r="EC11" i="1"/>
  <c r="EC15" i="1" s="1"/>
  <c r="EC83" i="1" s="1"/>
  <c r="EB11" i="1"/>
  <c r="EB15" i="1" s="1"/>
  <c r="EB83" i="1" s="1"/>
  <c r="EA11" i="1"/>
  <c r="EA15" i="1" s="1"/>
  <c r="EA83" i="1" s="1"/>
  <c r="DZ11" i="1"/>
  <c r="DZ15" i="1" s="1"/>
  <c r="DZ83" i="1" s="1"/>
  <c r="DZ88" i="1" s="1"/>
  <c r="DY11" i="1"/>
  <c r="DX11" i="1"/>
  <c r="DX15" i="1" s="1"/>
  <c r="DX83" i="1" s="1"/>
  <c r="DX88" i="1" s="1"/>
  <c r="DX94" i="1" s="1"/>
  <c r="DW11" i="1"/>
  <c r="DW15" i="1" s="1"/>
  <c r="DW83" i="1" s="1"/>
  <c r="DW88" i="1" s="1"/>
  <c r="DV11" i="1"/>
  <c r="DV15" i="1" s="1"/>
  <c r="DV83" i="1" s="1"/>
  <c r="DU11" i="1"/>
  <c r="DU15" i="1" s="1"/>
  <c r="DU83" i="1" s="1"/>
  <c r="DU88" i="1" s="1"/>
  <c r="DU94" i="1" s="1"/>
  <c r="DT11" i="1"/>
  <c r="DT15" i="1" s="1"/>
  <c r="DT83" i="1" s="1"/>
  <c r="DS11" i="1"/>
  <c r="DS15" i="1" s="1"/>
  <c r="DS83" i="1" s="1"/>
  <c r="DR11" i="1"/>
  <c r="DR15" i="1" s="1"/>
  <c r="DR83" i="1" s="1"/>
  <c r="DR88" i="1" s="1"/>
  <c r="DR94" i="1" s="1"/>
  <c r="DQ11" i="1"/>
  <c r="DQ15" i="1" s="1"/>
  <c r="DQ83" i="1" s="1"/>
  <c r="DP11" i="1"/>
  <c r="DP15" i="1" s="1"/>
  <c r="DP83" i="1" s="1"/>
  <c r="DO11" i="1"/>
  <c r="DO15" i="1" s="1"/>
  <c r="DO83" i="1" s="1"/>
  <c r="DN11" i="1"/>
  <c r="DN15" i="1" s="1"/>
  <c r="DN83" i="1" s="1"/>
  <c r="DN88" i="1" s="1"/>
  <c r="DN94" i="1" s="1"/>
  <c r="DM11" i="1"/>
  <c r="DL11" i="1"/>
  <c r="DL15" i="1" s="1"/>
  <c r="DL83" i="1" s="1"/>
  <c r="DL88" i="1" s="1"/>
  <c r="DL94" i="1" s="1"/>
  <c r="DK11" i="1"/>
  <c r="DK15" i="1" s="1"/>
  <c r="DK83" i="1" s="1"/>
  <c r="DK88" i="1" s="1"/>
  <c r="DJ11" i="1"/>
  <c r="DJ15" i="1" s="1"/>
  <c r="DJ83" i="1" s="1"/>
  <c r="DI11" i="1"/>
  <c r="DI15" i="1" s="1"/>
  <c r="DI83" i="1" s="1"/>
  <c r="DI88" i="1" s="1"/>
  <c r="DI94" i="1" s="1"/>
  <c r="DH11" i="1"/>
  <c r="DH15" i="1" s="1"/>
  <c r="DH83" i="1" s="1"/>
  <c r="DH88" i="1" s="1"/>
  <c r="DH94" i="1" s="1"/>
  <c r="DG11" i="1"/>
  <c r="DG15" i="1" s="1"/>
  <c r="DG83" i="1" s="1"/>
  <c r="DF11" i="1"/>
  <c r="DF15" i="1" s="1"/>
  <c r="DF83" i="1" s="1"/>
  <c r="DF88" i="1" s="1"/>
  <c r="DF94" i="1" s="1"/>
  <c r="DE11" i="1"/>
  <c r="DE15" i="1" s="1"/>
  <c r="DE83" i="1" s="1"/>
  <c r="DD11" i="1"/>
  <c r="DD15" i="1" s="1"/>
  <c r="DD83" i="1" s="1"/>
  <c r="DC11" i="1"/>
  <c r="DC15" i="1" s="1"/>
  <c r="DC83" i="1" s="1"/>
  <c r="DB11" i="1"/>
  <c r="DB15" i="1" s="1"/>
  <c r="DB83" i="1" s="1"/>
  <c r="DB88" i="1" s="1"/>
  <c r="DA11" i="1"/>
  <c r="CZ11" i="1"/>
  <c r="CZ15" i="1" s="1"/>
  <c r="CZ83" i="1" s="1"/>
  <c r="CZ88" i="1" s="1"/>
  <c r="CZ94" i="1" s="1"/>
  <c r="CY11" i="1"/>
  <c r="CY15" i="1" s="1"/>
  <c r="CY83" i="1" s="1"/>
  <c r="CY88" i="1" s="1"/>
  <c r="CX11" i="1"/>
  <c r="CX15" i="1" s="1"/>
  <c r="CX83" i="1" s="1"/>
  <c r="CW11" i="1"/>
  <c r="CW15" i="1" s="1"/>
  <c r="CW83" i="1" s="1"/>
  <c r="CW88" i="1" s="1"/>
  <c r="CW94" i="1" s="1"/>
  <c r="CV11" i="1"/>
  <c r="CV15" i="1" s="1"/>
  <c r="CV83" i="1" s="1"/>
  <c r="CU11" i="1"/>
  <c r="CU15" i="1" s="1"/>
  <c r="CU83" i="1" s="1"/>
  <c r="CT11" i="1"/>
  <c r="CT15" i="1" s="1"/>
  <c r="CT83" i="1" s="1"/>
  <c r="CT88" i="1" s="1"/>
  <c r="CT94" i="1" s="1"/>
  <c r="CS11" i="1"/>
  <c r="CS15" i="1" s="1"/>
  <c r="CS83" i="1" s="1"/>
  <c r="CR11" i="1"/>
  <c r="CR15" i="1" s="1"/>
  <c r="CR83" i="1" s="1"/>
  <c r="CQ11" i="1"/>
  <c r="CQ15" i="1" s="1"/>
  <c r="CQ83" i="1" s="1"/>
  <c r="CP11" i="1"/>
  <c r="CO11" i="1"/>
  <c r="CN11" i="1"/>
  <c r="CN15" i="1" s="1"/>
  <c r="CN83" i="1" s="1"/>
  <c r="CN88" i="1" s="1"/>
  <c r="CN94" i="1" s="1"/>
  <c r="CM11" i="1"/>
  <c r="CM15" i="1" s="1"/>
  <c r="CM83" i="1" s="1"/>
  <c r="CM88" i="1" s="1"/>
  <c r="CL11" i="1"/>
  <c r="CL15" i="1" s="1"/>
  <c r="CL83" i="1" s="1"/>
  <c r="CK11" i="1"/>
  <c r="CK15" i="1" s="1"/>
  <c r="CK83" i="1" s="1"/>
  <c r="CK88" i="1" s="1"/>
  <c r="CK94" i="1" s="1"/>
  <c r="CJ11" i="1"/>
  <c r="CI11" i="1"/>
  <c r="CI15" i="1" s="1"/>
  <c r="CI83" i="1" s="1"/>
  <c r="CH11" i="1"/>
  <c r="CH15" i="1" s="1"/>
  <c r="CH83" i="1" s="1"/>
  <c r="CH88" i="1" s="1"/>
  <c r="CH94" i="1" s="1"/>
  <c r="CG11" i="1"/>
  <c r="CG15" i="1" s="1"/>
  <c r="CG83" i="1" s="1"/>
  <c r="CF11" i="1"/>
  <c r="CF15" i="1" s="1"/>
  <c r="CF83" i="1" s="1"/>
  <c r="CE11" i="1"/>
  <c r="CE15" i="1" s="1"/>
  <c r="CE83" i="1" s="1"/>
  <c r="CD11" i="1"/>
  <c r="CD15" i="1" s="1"/>
  <c r="CD83" i="1" s="1"/>
  <c r="CD88" i="1" s="1"/>
  <c r="CC11" i="1"/>
  <c r="CB11" i="1"/>
  <c r="CB15" i="1" s="1"/>
  <c r="CB83" i="1" s="1"/>
  <c r="CB88" i="1" s="1"/>
  <c r="CB94" i="1" s="1"/>
  <c r="CA11" i="1"/>
  <c r="CA15" i="1" s="1"/>
  <c r="CA83" i="1" s="1"/>
  <c r="CA88" i="1" s="1"/>
  <c r="BZ11" i="1"/>
  <c r="BZ15" i="1" s="1"/>
  <c r="BZ83" i="1" s="1"/>
  <c r="BY11" i="1"/>
  <c r="BY15" i="1" s="1"/>
  <c r="BY83" i="1" s="1"/>
  <c r="BY88" i="1" s="1"/>
  <c r="BY94" i="1" s="1"/>
  <c r="BX11" i="1"/>
  <c r="BX15" i="1" s="1"/>
  <c r="BX83" i="1" s="1"/>
  <c r="BW11" i="1"/>
  <c r="BW15" i="1" s="1"/>
  <c r="BW83" i="1" s="1"/>
  <c r="BV11" i="1"/>
  <c r="BV15" i="1" s="1"/>
  <c r="BV83" i="1" s="1"/>
  <c r="BV88" i="1" s="1"/>
  <c r="BV94" i="1" s="1"/>
  <c r="BU11" i="1"/>
  <c r="BU15" i="1" s="1"/>
  <c r="BU83" i="1" s="1"/>
  <c r="BT11" i="1"/>
  <c r="BT15" i="1" s="1"/>
  <c r="BT83" i="1" s="1"/>
  <c r="BS11" i="1"/>
  <c r="BS15" i="1" s="1"/>
  <c r="BS83" i="1" s="1"/>
  <c r="BR11" i="1"/>
  <c r="BR15" i="1" s="1"/>
  <c r="BR83" i="1" s="1"/>
  <c r="BR88" i="1" s="1"/>
  <c r="BR94" i="1" s="1"/>
  <c r="BQ11" i="1"/>
  <c r="BP11" i="1"/>
  <c r="BP15" i="1" s="1"/>
  <c r="BP83" i="1" s="1"/>
  <c r="BP88" i="1" s="1"/>
  <c r="BP94" i="1" s="1"/>
  <c r="BO11" i="1"/>
  <c r="BO15" i="1" s="1"/>
  <c r="BO83" i="1" s="1"/>
  <c r="BO88" i="1" s="1"/>
  <c r="BN11" i="1"/>
  <c r="BN15" i="1" s="1"/>
  <c r="BN83" i="1" s="1"/>
  <c r="BM11" i="1"/>
  <c r="BM15" i="1" s="1"/>
  <c r="BM83" i="1" s="1"/>
  <c r="BM88" i="1" s="1"/>
  <c r="BM94" i="1" s="1"/>
  <c r="BL11" i="1"/>
  <c r="BL15" i="1" s="1"/>
  <c r="BL83" i="1" s="1"/>
  <c r="BL88" i="1" s="1"/>
  <c r="BL94" i="1" s="1"/>
  <c r="BK11" i="1"/>
  <c r="BK15" i="1" s="1"/>
  <c r="BK83" i="1" s="1"/>
  <c r="BJ11" i="1"/>
  <c r="BJ15" i="1" s="1"/>
  <c r="BJ83" i="1" s="1"/>
  <c r="BJ88" i="1" s="1"/>
  <c r="BJ94" i="1" s="1"/>
  <c r="BI11" i="1"/>
  <c r="BI15" i="1" s="1"/>
  <c r="BI83" i="1" s="1"/>
  <c r="BH11" i="1"/>
  <c r="BH15" i="1" s="1"/>
  <c r="BH83" i="1" s="1"/>
  <c r="BG11" i="1"/>
  <c r="BG15" i="1" s="1"/>
  <c r="BG83" i="1" s="1"/>
  <c r="BF11" i="1"/>
  <c r="BF15" i="1" s="1"/>
  <c r="BF83" i="1" s="1"/>
  <c r="BF88" i="1" s="1"/>
  <c r="BE11" i="1"/>
  <c r="BD11" i="1"/>
  <c r="BD15" i="1" s="1"/>
  <c r="BD83" i="1" s="1"/>
  <c r="BD88" i="1" s="1"/>
  <c r="BD94" i="1" s="1"/>
  <c r="BC11" i="1"/>
  <c r="BC15" i="1" s="1"/>
  <c r="BC83" i="1" s="1"/>
  <c r="BC88" i="1" s="1"/>
  <c r="BB11" i="1"/>
  <c r="BB15" i="1" s="1"/>
  <c r="BB83" i="1" s="1"/>
  <c r="BA11" i="1"/>
  <c r="BA15" i="1" s="1"/>
  <c r="BA83" i="1" s="1"/>
  <c r="BA88" i="1" s="1"/>
  <c r="BA94" i="1" s="1"/>
  <c r="AZ11" i="1"/>
  <c r="AZ15" i="1" s="1"/>
  <c r="AZ83" i="1" s="1"/>
  <c r="AY11" i="1"/>
  <c r="AY15" i="1" s="1"/>
  <c r="AY83" i="1" s="1"/>
  <c r="AX11" i="1"/>
  <c r="AX15" i="1" s="1"/>
  <c r="AX83" i="1" s="1"/>
  <c r="AX88" i="1" s="1"/>
  <c r="AX94" i="1" s="1"/>
  <c r="AW11" i="1"/>
  <c r="AW15" i="1" s="1"/>
  <c r="AW83" i="1" s="1"/>
  <c r="AV11" i="1"/>
  <c r="AV15" i="1" s="1"/>
  <c r="AV83" i="1" s="1"/>
  <c r="AU11" i="1"/>
  <c r="AU15" i="1" s="1"/>
  <c r="AU83" i="1" s="1"/>
  <c r="AT11" i="1"/>
  <c r="AS11" i="1"/>
  <c r="AR11" i="1"/>
  <c r="AR15" i="1" s="1"/>
  <c r="AR83" i="1" s="1"/>
  <c r="AR88" i="1" s="1"/>
  <c r="AR94" i="1" s="1"/>
  <c r="AQ11" i="1"/>
  <c r="AQ15" i="1" s="1"/>
  <c r="AQ83" i="1" s="1"/>
  <c r="AQ88" i="1" s="1"/>
  <c r="AP11" i="1"/>
  <c r="AP15" i="1" s="1"/>
  <c r="AP83" i="1" s="1"/>
  <c r="AO11" i="1"/>
  <c r="AO15" i="1" s="1"/>
  <c r="AO83" i="1" s="1"/>
  <c r="AO88" i="1" s="1"/>
  <c r="AO94" i="1" s="1"/>
  <c r="AN11" i="1"/>
  <c r="AM11" i="1"/>
  <c r="AM15" i="1" s="1"/>
  <c r="AM83" i="1" s="1"/>
  <c r="AL11" i="1"/>
  <c r="AL15" i="1" s="1"/>
  <c r="AL83" i="1" s="1"/>
  <c r="AL88" i="1" s="1"/>
  <c r="AL94" i="1" s="1"/>
  <c r="AK11" i="1"/>
  <c r="AK15" i="1" s="1"/>
  <c r="AK83" i="1" s="1"/>
  <c r="AJ11" i="1"/>
  <c r="AJ15" i="1" s="1"/>
  <c r="AJ83" i="1" s="1"/>
  <c r="AI11" i="1"/>
  <c r="AI15" i="1" s="1"/>
  <c r="AI83" i="1" s="1"/>
  <c r="AH11" i="1"/>
  <c r="AH15" i="1" s="1"/>
  <c r="AH83" i="1" s="1"/>
  <c r="AH88" i="1" s="1"/>
  <c r="AG11" i="1"/>
  <c r="AF11" i="1"/>
  <c r="AF15" i="1" s="1"/>
  <c r="AF83" i="1" s="1"/>
  <c r="AF88" i="1" s="1"/>
  <c r="AF94" i="1" s="1"/>
  <c r="AE11" i="1"/>
  <c r="AE15" i="1" s="1"/>
  <c r="AE83" i="1" s="1"/>
  <c r="AE88" i="1" s="1"/>
  <c r="AD11" i="1"/>
  <c r="AD15" i="1" s="1"/>
  <c r="AD83" i="1" s="1"/>
  <c r="AC11" i="1"/>
  <c r="AC15" i="1" s="1"/>
  <c r="AC83" i="1" s="1"/>
  <c r="AC88" i="1" s="1"/>
  <c r="AC94" i="1" s="1"/>
  <c r="AB11" i="1"/>
  <c r="AB15" i="1" s="1"/>
  <c r="AB83" i="1" s="1"/>
  <c r="AA11" i="1"/>
  <c r="AA15" i="1" s="1"/>
  <c r="AA83" i="1" s="1"/>
  <c r="Z11" i="1"/>
  <c r="Z15" i="1" s="1"/>
  <c r="Z83" i="1" s="1"/>
  <c r="Z88" i="1" s="1"/>
  <c r="Z94" i="1" s="1"/>
  <c r="Y11" i="1"/>
  <c r="Y15" i="1" s="1"/>
  <c r="Y83" i="1" s="1"/>
  <c r="X11" i="1"/>
  <c r="X15" i="1" s="1"/>
  <c r="X83" i="1" s="1"/>
  <c r="W11" i="1"/>
  <c r="W15" i="1" s="1"/>
  <c r="W83" i="1" s="1"/>
  <c r="V11" i="1"/>
  <c r="V15" i="1" s="1"/>
  <c r="V83" i="1" s="1"/>
  <c r="V88" i="1" s="1"/>
  <c r="V94" i="1" s="1"/>
  <c r="U11" i="1"/>
  <c r="T11" i="1"/>
  <c r="T15" i="1" s="1"/>
  <c r="T83" i="1" s="1"/>
  <c r="T88" i="1" s="1"/>
  <c r="T94" i="1" s="1"/>
  <c r="S11" i="1"/>
  <c r="S15" i="1" s="1"/>
  <c r="S83" i="1" s="1"/>
  <c r="S88" i="1" s="1"/>
  <c r="R11" i="1"/>
  <c r="R15" i="1" s="1"/>
  <c r="R83" i="1" s="1"/>
  <c r="Q11" i="1"/>
  <c r="Q15" i="1" s="1"/>
  <c r="Q83" i="1" s="1"/>
  <c r="Q88" i="1" s="1"/>
  <c r="Q94" i="1" s="1"/>
  <c r="P11" i="1"/>
  <c r="P15" i="1" s="1"/>
  <c r="P83" i="1" s="1"/>
  <c r="P88" i="1" s="1"/>
  <c r="P94" i="1" s="1"/>
  <c r="O11" i="1"/>
  <c r="O15" i="1" s="1"/>
  <c r="O83" i="1" s="1"/>
  <c r="N11" i="1"/>
  <c r="N15" i="1" s="1"/>
  <c r="N83" i="1" s="1"/>
  <c r="N88" i="1" s="1"/>
  <c r="N94" i="1" s="1"/>
  <c r="M11" i="1"/>
  <c r="M15" i="1" s="1"/>
  <c r="M83" i="1" s="1"/>
  <c r="L11" i="1"/>
  <c r="L15" i="1" s="1"/>
  <c r="L83" i="1" s="1"/>
  <c r="K11" i="1"/>
  <c r="K15" i="1" s="1"/>
  <c r="K83" i="1" s="1"/>
  <c r="J11" i="1"/>
  <c r="J15" i="1" s="1"/>
  <c r="J83" i="1" s="1"/>
  <c r="J88" i="1" s="1"/>
  <c r="I11" i="1"/>
  <c r="H11" i="1"/>
  <c r="H15" i="1" s="1"/>
  <c r="H83" i="1" s="1"/>
  <c r="H88" i="1" s="1"/>
  <c r="H94" i="1" s="1"/>
  <c r="G11" i="1"/>
  <c r="G15" i="1" s="1"/>
  <c r="G83" i="1" s="1"/>
  <c r="G88" i="1" s="1"/>
  <c r="F11" i="1"/>
  <c r="F15" i="1" s="1"/>
  <c r="F83" i="1" s="1"/>
  <c r="E11" i="1"/>
  <c r="E15" i="1" s="1"/>
  <c r="E83" i="1" s="1"/>
  <c r="E88" i="1" s="1"/>
  <c r="E94" i="1" s="1"/>
  <c r="D11" i="1"/>
  <c r="D15" i="1" s="1"/>
  <c r="D83" i="1" s="1"/>
  <c r="C11" i="1"/>
  <c r="C15" i="1" s="1"/>
  <c r="FZ10" i="1"/>
  <c r="FZ9" i="1"/>
  <c r="FZ8" i="1"/>
  <c r="B5" i="1"/>
  <c r="B4" i="1"/>
  <c r="C37" i="1" s="1"/>
  <c r="W135" i="1" l="1"/>
  <c r="W185" i="1" s="1"/>
  <c r="FZ133" i="1"/>
  <c r="GB133" i="1" s="1"/>
  <c r="BT140" i="1"/>
  <c r="C135" i="1"/>
  <c r="C18" i="1"/>
  <c r="FN37" i="1"/>
  <c r="CY37" i="1"/>
  <c r="L130" i="1"/>
  <c r="L131" i="1" s="1"/>
  <c r="X130" i="1"/>
  <c r="X131" i="1" s="1"/>
  <c r="AJ130" i="1"/>
  <c r="AJ131" i="1" s="1"/>
  <c r="AV130" i="1"/>
  <c r="AV131" i="1" s="1"/>
  <c r="BH130" i="1"/>
  <c r="BH131" i="1" s="1"/>
  <c r="CF130" i="1"/>
  <c r="CF131" i="1" s="1"/>
  <c r="CR130" i="1"/>
  <c r="CR131" i="1" s="1"/>
  <c r="DD130" i="1"/>
  <c r="DD131" i="1" s="1"/>
  <c r="DP130" i="1"/>
  <c r="DP131" i="1" s="1"/>
  <c r="EB130" i="1"/>
  <c r="EB131" i="1" s="1"/>
  <c r="EN130" i="1"/>
  <c r="EN131" i="1" s="1"/>
  <c r="EZ130" i="1"/>
  <c r="EZ131" i="1" s="1"/>
  <c r="FL130" i="1"/>
  <c r="FL131" i="1" s="1"/>
  <c r="FX130" i="1"/>
  <c r="FX131" i="1" s="1"/>
  <c r="D88" i="1"/>
  <c r="D94" i="1" s="1"/>
  <c r="AB88" i="1"/>
  <c r="AB94" i="1" s="1"/>
  <c r="AZ88" i="1"/>
  <c r="AZ94" i="1" s="1"/>
  <c r="BX88" i="1"/>
  <c r="BX94" i="1" s="1"/>
  <c r="CV88" i="1"/>
  <c r="CV94" i="1" s="1"/>
  <c r="DT88" i="1"/>
  <c r="DT94" i="1" s="1"/>
  <c r="ER88" i="1"/>
  <c r="ER94" i="1" s="1"/>
  <c r="ER208" i="1" s="1"/>
  <c r="FP88" i="1"/>
  <c r="FP94" i="1" s="1"/>
  <c r="L101" i="1"/>
  <c r="X101" i="1"/>
  <c r="AJ101" i="1"/>
  <c r="AV101" i="1"/>
  <c r="BH101" i="1"/>
  <c r="BT101" i="1"/>
  <c r="CF101" i="1"/>
  <c r="CR101" i="1"/>
  <c r="DD101" i="1"/>
  <c r="DP101" i="1"/>
  <c r="EB101" i="1"/>
  <c r="EN101" i="1"/>
  <c r="EZ101" i="1"/>
  <c r="FL101" i="1"/>
  <c r="FX101" i="1"/>
  <c r="F88" i="1"/>
  <c r="F94" i="1" s="1"/>
  <c r="R88" i="1"/>
  <c r="R94" i="1" s="1"/>
  <c r="AD88" i="1"/>
  <c r="AD94" i="1" s="1"/>
  <c r="AP88" i="1"/>
  <c r="AP94" i="1" s="1"/>
  <c r="BB88" i="1"/>
  <c r="BB94" i="1" s="1"/>
  <c r="BN88" i="1"/>
  <c r="BN94" i="1" s="1"/>
  <c r="BZ88" i="1"/>
  <c r="BZ94" i="1" s="1"/>
  <c r="CL88" i="1"/>
  <c r="CL94" i="1" s="1"/>
  <c r="CL208" i="1" s="1"/>
  <c r="CX88" i="1"/>
  <c r="CX94" i="1" s="1"/>
  <c r="DJ88" i="1"/>
  <c r="DJ94" i="1" s="1"/>
  <c r="DV88" i="1"/>
  <c r="DV94" i="1" s="1"/>
  <c r="EH88" i="1"/>
  <c r="EH94" i="1" s="1"/>
  <c r="ET88" i="1"/>
  <c r="ET94" i="1" s="1"/>
  <c r="FF88" i="1"/>
  <c r="FF94" i="1" s="1"/>
  <c r="FR88" i="1"/>
  <c r="FR94" i="1" s="1"/>
  <c r="AK101" i="1"/>
  <c r="CG101" i="1"/>
  <c r="EC101" i="1"/>
  <c r="D130" i="1"/>
  <c r="D131" i="1" s="1"/>
  <c r="P130" i="1"/>
  <c r="P131" i="1" s="1"/>
  <c r="AB130" i="1"/>
  <c r="AB131" i="1" s="1"/>
  <c r="AZ130" i="1"/>
  <c r="AZ131" i="1" s="1"/>
  <c r="BX130" i="1"/>
  <c r="BX131" i="1" s="1"/>
  <c r="CJ130" i="1"/>
  <c r="CJ131" i="1" s="1"/>
  <c r="DT130" i="1"/>
  <c r="DT131" i="1" s="1"/>
  <c r="FP130" i="1"/>
  <c r="FP131" i="1" s="1"/>
  <c r="DX138" i="1"/>
  <c r="FS138" i="1"/>
  <c r="C173" i="1"/>
  <c r="DC140" i="1"/>
  <c r="J94" i="1"/>
  <c r="AH94" i="1"/>
  <c r="AH208" i="1" s="1"/>
  <c r="BF94" i="1"/>
  <c r="CD94" i="1"/>
  <c r="DB94" i="1"/>
  <c r="DZ94" i="1"/>
  <c r="EX94" i="1"/>
  <c r="FV94" i="1"/>
  <c r="L88" i="1"/>
  <c r="L94" i="1" s="1"/>
  <c r="AV88" i="1"/>
  <c r="AV94" i="1" s="1"/>
  <c r="BT88" i="1"/>
  <c r="BT94" i="1" s="1"/>
  <c r="CR88" i="1"/>
  <c r="CR94" i="1" s="1"/>
  <c r="DP88" i="1"/>
  <c r="DP94" i="1" s="1"/>
  <c r="EN88" i="1"/>
  <c r="EN94" i="1" s="1"/>
  <c r="EN208" i="1" s="1"/>
  <c r="FL88" i="1"/>
  <c r="FL94" i="1" s="1"/>
  <c r="FX88" i="1"/>
  <c r="FX94" i="1" s="1"/>
  <c r="EF88" i="1"/>
  <c r="EF94" i="1" s="1"/>
  <c r="FZ97" i="1"/>
  <c r="X88" i="1"/>
  <c r="X94" i="1" s="1"/>
  <c r="AJ88" i="1"/>
  <c r="AJ94" i="1" s="1"/>
  <c r="BH88" i="1"/>
  <c r="BH94" i="1" s="1"/>
  <c r="CF88" i="1"/>
  <c r="CF94" i="1" s="1"/>
  <c r="DD88" i="1"/>
  <c r="DD94" i="1" s="1"/>
  <c r="EB88" i="1"/>
  <c r="EB94" i="1" s="1"/>
  <c r="EZ88" i="1"/>
  <c r="EZ94" i="1" s="1"/>
  <c r="AN88" i="1"/>
  <c r="AN94" i="1" s="1"/>
  <c r="AN99" i="1" s="1"/>
  <c r="AN140" i="1" s="1"/>
  <c r="CJ88" i="1"/>
  <c r="CJ94" i="1" s="1"/>
  <c r="H101" i="1"/>
  <c r="T101" i="1"/>
  <c r="AF101" i="1"/>
  <c r="AR101" i="1"/>
  <c r="BD101" i="1"/>
  <c r="BP101" i="1"/>
  <c r="CB101" i="1"/>
  <c r="AA88" i="1"/>
  <c r="AA94" i="1" s="1"/>
  <c r="AY88" i="1"/>
  <c r="AY94" i="1" s="1"/>
  <c r="BW88" i="1"/>
  <c r="BW94" i="1" s="1"/>
  <c r="CU88" i="1"/>
  <c r="CU94" i="1" s="1"/>
  <c r="CU208" i="1" s="1"/>
  <c r="DS88" i="1"/>
  <c r="DS94" i="1" s="1"/>
  <c r="EQ88" i="1"/>
  <c r="EQ94" i="1" s="1"/>
  <c r="FO88" i="1"/>
  <c r="FO94" i="1" s="1"/>
  <c r="FZ52" i="1"/>
  <c r="DW37" i="1"/>
  <c r="I101" i="1"/>
  <c r="U101" i="1"/>
  <c r="AG101" i="1"/>
  <c r="AS101" i="1"/>
  <c r="BE101" i="1"/>
  <c r="BQ101" i="1"/>
  <c r="CC101" i="1"/>
  <c r="CO101" i="1"/>
  <c r="DA101" i="1"/>
  <c r="DM101" i="1"/>
  <c r="DY101" i="1"/>
  <c r="EK101" i="1"/>
  <c r="EW101" i="1"/>
  <c r="FI101" i="1"/>
  <c r="FU101" i="1"/>
  <c r="FZ96" i="1"/>
  <c r="G130" i="1"/>
  <c r="G131" i="1" s="1"/>
  <c r="S130" i="1"/>
  <c r="S131" i="1" s="1"/>
  <c r="AE130" i="1"/>
  <c r="AE131" i="1" s="1"/>
  <c r="BC130" i="1"/>
  <c r="BC131" i="1" s="1"/>
  <c r="BO130" i="1"/>
  <c r="BO131" i="1" s="1"/>
  <c r="CA130" i="1"/>
  <c r="CA131" i="1" s="1"/>
  <c r="CM130" i="1"/>
  <c r="CM131" i="1" s="1"/>
  <c r="CY130" i="1"/>
  <c r="CY131" i="1" s="1"/>
  <c r="DW130" i="1"/>
  <c r="DW131" i="1" s="1"/>
  <c r="EI130" i="1"/>
  <c r="EI131" i="1" s="1"/>
  <c r="EU130" i="1"/>
  <c r="EU131" i="1" s="1"/>
  <c r="FG130" i="1"/>
  <c r="FG131" i="1" s="1"/>
  <c r="FS130" i="1"/>
  <c r="FS131" i="1" s="1"/>
  <c r="BE130" i="1"/>
  <c r="BE131" i="1" s="1"/>
  <c r="BQ130" i="1"/>
  <c r="BQ131" i="1" s="1"/>
  <c r="DY130" i="1"/>
  <c r="DY131" i="1" s="1"/>
  <c r="EK130" i="1"/>
  <c r="EK131" i="1" s="1"/>
  <c r="H138" i="1"/>
  <c r="FL138" i="1"/>
  <c r="CL140" i="1"/>
  <c r="FZ313" i="1"/>
  <c r="AH130" i="1"/>
  <c r="AH131" i="1" s="1"/>
  <c r="DB130" i="1"/>
  <c r="DB131" i="1" s="1"/>
  <c r="FV130" i="1"/>
  <c r="FV131" i="1" s="1"/>
  <c r="FR138" i="1"/>
  <c r="CN140" i="1"/>
  <c r="G37" i="1"/>
  <c r="G114" i="1" s="1"/>
  <c r="EU37" i="1"/>
  <c r="FZ39" i="1"/>
  <c r="FZ85" i="1"/>
  <c r="FZ86" i="1"/>
  <c r="DN101" i="1"/>
  <c r="FJ101" i="1"/>
  <c r="G94" i="1"/>
  <c r="G208" i="1" s="1"/>
  <c r="AQ94" i="1"/>
  <c r="CA94" i="1"/>
  <c r="DK94" i="1"/>
  <c r="EU94" i="1"/>
  <c r="S37" i="1"/>
  <c r="S114" i="1" s="1"/>
  <c r="H210" i="1"/>
  <c r="T210" i="1"/>
  <c r="AF210" i="1"/>
  <c r="AR210" i="1"/>
  <c r="BD210" i="1"/>
  <c r="BP210" i="1"/>
  <c r="CB210" i="1"/>
  <c r="CN210" i="1"/>
  <c r="CZ210" i="1"/>
  <c r="DL210" i="1"/>
  <c r="DX210" i="1"/>
  <c r="EJ210" i="1"/>
  <c r="EV210" i="1"/>
  <c r="FH210" i="1"/>
  <c r="FT210" i="1"/>
  <c r="FZ116" i="1"/>
  <c r="AR138" i="1"/>
  <c r="FX138" i="1"/>
  <c r="DP140" i="1"/>
  <c r="S94" i="1"/>
  <c r="BC94" i="1"/>
  <c r="CM94" i="1"/>
  <c r="DW94" i="1"/>
  <c r="FS94" i="1"/>
  <c r="FS208" i="1" s="1"/>
  <c r="FG37" i="1"/>
  <c r="FS37" i="1"/>
  <c r="FZ84" i="1"/>
  <c r="M101" i="1"/>
  <c r="Y101" i="1"/>
  <c r="AW101" i="1"/>
  <c r="BI101" i="1"/>
  <c r="BU101" i="1"/>
  <c r="CS101" i="1"/>
  <c r="DE101" i="1"/>
  <c r="DQ101" i="1"/>
  <c r="EO101" i="1"/>
  <c r="FA101" i="1"/>
  <c r="FM101" i="1"/>
  <c r="G101" i="1"/>
  <c r="BC101" i="1"/>
  <c r="CY101" i="1"/>
  <c r="EU101" i="1"/>
  <c r="CO210" i="1"/>
  <c r="DA210" i="1"/>
  <c r="DM210" i="1"/>
  <c r="DY210" i="1"/>
  <c r="EK210" i="1"/>
  <c r="EW210" i="1"/>
  <c r="FI210" i="1"/>
  <c r="AI130" i="1"/>
  <c r="AI131" i="1" s="1"/>
  <c r="AU130" i="1"/>
  <c r="AU131" i="1" s="1"/>
  <c r="BG130" i="1"/>
  <c r="BG131" i="1" s="1"/>
  <c r="DC130" i="1"/>
  <c r="DC131" i="1" s="1"/>
  <c r="DO130" i="1"/>
  <c r="DO131" i="1" s="1"/>
  <c r="EA130" i="1"/>
  <c r="EA131" i="1" s="1"/>
  <c r="FW130" i="1"/>
  <c r="FW131" i="1" s="1"/>
  <c r="BI130" i="1"/>
  <c r="BI131" i="1" s="1"/>
  <c r="BU130" i="1"/>
  <c r="BU131" i="1" s="1"/>
  <c r="EC130" i="1"/>
  <c r="EC131" i="1" s="1"/>
  <c r="EO130" i="1"/>
  <c r="EO131" i="1" s="1"/>
  <c r="H140" i="1"/>
  <c r="DX140" i="1"/>
  <c r="AE94" i="1"/>
  <c r="BO94" i="1"/>
  <c r="CY94" i="1"/>
  <c r="EI94" i="1"/>
  <c r="FG94" i="1"/>
  <c r="FG208" i="1" s="1"/>
  <c r="AE37" i="1"/>
  <c r="AQ37" i="1"/>
  <c r="FZ93" i="1"/>
  <c r="FZ95" i="1"/>
  <c r="BJ130" i="1"/>
  <c r="BJ131" i="1" s="1"/>
  <c r="ED130" i="1"/>
  <c r="ED131" i="1" s="1"/>
  <c r="BD138" i="1"/>
  <c r="W140" i="1"/>
  <c r="EA140" i="1"/>
  <c r="BC37" i="1"/>
  <c r="CB138" i="1"/>
  <c r="AR140" i="1"/>
  <c r="EW140" i="1"/>
  <c r="K88" i="1"/>
  <c r="K94" i="1" s="1"/>
  <c r="K123" i="1" s="1"/>
  <c r="W88" i="1"/>
  <c r="W94" i="1" s="1"/>
  <c r="W208" i="1" s="1"/>
  <c r="AI88" i="1"/>
  <c r="AI94" i="1" s="1"/>
  <c r="AI123" i="1" s="1"/>
  <c r="AU88" i="1"/>
  <c r="AU94" i="1" s="1"/>
  <c r="AU99" i="1" s="1"/>
  <c r="BG88" i="1"/>
  <c r="BG94" i="1" s="1"/>
  <c r="BS88" i="1"/>
  <c r="BS94" i="1" s="1"/>
  <c r="BS208" i="1" s="1"/>
  <c r="CE88" i="1"/>
  <c r="CE94" i="1" s="1"/>
  <c r="CE123" i="1" s="1"/>
  <c r="CQ88" i="1"/>
  <c r="CQ94" i="1" s="1"/>
  <c r="CQ208" i="1" s="1"/>
  <c r="DC88" i="1"/>
  <c r="DC94" i="1" s="1"/>
  <c r="DC123" i="1" s="1"/>
  <c r="DO88" i="1"/>
  <c r="DO94" i="1" s="1"/>
  <c r="EA88" i="1"/>
  <c r="EA94" i="1" s="1"/>
  <c r="EA99" i="1" s="1"/>
  <c r="EM88" i="1"/>
  <c r="EM94" i="1" s="1"/>
  <c r="EY88" i="1"/>
  <c r="EY94" i="1" s="1"/>
  <c r="EY123" i="1" s="1"/>
  <c r="FK88" i="1"/>
  <c r="FK94" i="1" s="1"/>
  <c r="FK208" i="1" s="1"/>
  <c r="FW88" i="1"/>
  <c r="FW94" i="1" s="1"/>
  <c r="FW123" i="1" s="1"/>
  <c r="BO37" i="1"/>
  <c r="BO117" i="1" s="1"/>
  <c r="AN130" i="1"/>
  <c r="AN131" i="1" s="1"/>
  <c r="BL130" i="1"/>
  <c r="BL131" i="1" s="1"/>
  <c r="DH130" i="1"/>
  <c r="DH131" i="1" s="1"/>
  <c r="EF130" i="1"/>
  <c r="EF131" i="1" s="1"/>
  <c r="FD130" i="1"/>
  <c r="FD131" i="1" s="1"/>
  <c r="CL138" i="1"/>
  <c r="AU140" i="1"/>
  <c r="FL140" i="1"/>
  <c r="CA37" i="1"/>
  <c r="FZ87" i="1"/>
  <c r="FZ91" i="1"/>
  <c r="E101" i="1"/>
  <c r="Q101" i="1"/>
  <c r="AC101" i="1"/>
  <c r="AO101" i="1"/>
  <c r="BA101" i="1"/>
  <c r="BM101" i="1"/>
  <c r="BY101" i="1"/>
  <c r="CK101" i="1"/>
  <c r="CW101" i="1"/>
  <c r="DI101" i="1"/>
  <c r="DU101" i="1"/>
  <c r="EG101" i="1"/>
  <c r="ES101" i="1"/>
  <c r="FE101" i="1"/>
  <c r="FQ101" i="1"/>
  <c r="FZ98" i="1"/>
  <c r="C130" i="1"/>
  <c r="C131" i="1" s="1"/>
  <c r="O130" i="1"/>
  <c r="O131" i="1" s="1"/>
  <c r="AA130" i="1"/>
  <c r="AA131" i="1" s="1"/>
  <c r="AM130" i="1"/>
  <c r="AM131" i="1" s="1"/>
  <c r="AY130" i="1"/>
  <c r="AY131" i="1" s="1"/>
  <c r="BK130" i="1"/>
  <c r="BK131" i="1" s="1"/>
  <c r="BW130" i="1"/>
  <c r="BW131" i="1" s="1"/>
  <c r="CI130" i="1"/>
  <c r="CI131" i="1" s="1"/>
  <c r="CU130" i="1"/>
  <c r="CU131" i="1" s="1"/>
  <c r="DG130" i="1"/>
  <c r="DG131" i="1" s="1"/>
  <c r="DS130" i="1"/>
  <c r="DS131" i="1" s="1"/>
  <c r="EE130" i="1"/>
  <c r="EE131" i="1" s="1"/>
  <c r="EQ130" i="1"/>
  <c r="EQ131" i="1" s="1"/>
  <c r="FC130" i="1"/>
  <c r="FC131" i="1" s="1"/>
  <c r="FO130" i="1"/>
  <c r="FO131" i="1" s="1"/>
  <c r="CN138" i="1"/>
  <c r="BD140" i="1"/>
  <c r="BD142" i="1" s="1"/>
  <c r="FR140" i="1"/>
  <c r="EI37" i="1"/>
  <c r="M88" i="1"/>
  <c r="M94" i="1" s="1"/>
  <c r="M208" i="1" s="1"/>
  <c r="Y88" i="1"/>
  <c r="Y94" i="1" s="1"/>
  <c r="Y123" i="1" s="1"/>
  <c r="AK88" i="1"/>
  <c r="AK94" i="1" s="1"/>
  <c r="AW88" i="1"/>
  <c r="AW94" i="1" s="1"/>
  <c r="BI88" i="1"/>
  <c r="BI94" i="1" s="1"/>
  <c r="BI208" i="1" s="1"/>
  <c r="BU88" i="1"/>
  <c r="BU94" i="1" s="1"/>
  <c r="BU123" i="1" s="1"/>
  <c r="CG88" i="1"/>
  <c r="CG94" i="1" s="1"/>
  <c r="CG99" i="1" s="1"/>
  <c r="CS88" i="1"/>
  <c r="CS94" i="1" s="1"/>
  <c r="DE88" i="1"/>
  <c r="DE94" i="1" s="1"/>
  <c r="DE208" i="1" s="1"/>
  <c r="DQ88" i="1"/>
  <c r="DQ94" i="1" s="1"/>
  <c r="EC88" i="1"/>
  <c r="EC94" i="1" s="1"/>
  <c r="EC99" i="1" s="1"/>
  <c r="EO88" i="1"/>
  <c r="EO94" i="1" s="1"/>
  <c r="EO123" i="1" s="1"/>
  <c r="FA88" i="1"/>
  <c r="FA94" i="1" s="1"/>
  <c r="FA208" i="1" s="1"/>
  <c r="FM88" i="1"/>
  <c r="FM94" i="1" s="1"/>
  <c r="FM123" i="1" s="1"/>
  <c r="CM37" i="1"/>
  <c r="DP138" i="1"/>
  <c r="BH140" i="1"/>
  <c r="FX140" i="1"/>
  <c r="DX142" i="1"/>
  <c r="O88" i="1"/>
  <c r="O94" i="1" s="1"/>
  <c r="AM88" i="1"/>
  <c r="AM94" i="1" s="1"/>
  <c r="AM208" i="1" s="1"/>
  <c r="BK88" i="1"/>
  <c r="BK94" i="1" s="1"/>
  <c r="BK208" i="1" s="1"/>
  <c r="CI88" i="1"/>
  <c r="CI94" i="1" s="1"/>
  <c r="CI123" i="1" s="1"/>
  <c r="DG88" i="1"/>
  <c r="DG94" i="1" s="1"/>
  <c r="DG208" i="1" s="1"/>
  <c r="EE88" i="1"/>
  <c r="EE94" i="1" s="1"/>
  <c r="EE123" i="1" s="1"/>
  <c r="FC88" i="1"/>
  <c r="FC94" i="1" s="1"/>
  <c r="FC208" i="1" s="1"/>
  <c r="DK37" i="1"/>
  <c r="D210" i="1"/>
  <c r="P210" i="1"/>
  <c r="AB210" i="1"/>
  <c r="AN210" i="1"/>
  <c r="AZ210" i="1"/>
  <c r="BL210" i="1"/>
  <c r="BX210" i="1"/>
  <c r="CJ210" i="1"/>
  <c r="CV210" i="1"/>
  <c r="DH210" i="1"/>
  <c r="DT210" i="1"/>
  <c r="DT211" i="1" s="1"/>
  <c r="DT220" i="1" s="1"/>
  <c r="EF210" i="1"/>
  <c r="ER210" i="1"/>
  <c r="FD210" i="1"/>
  <c r="FP210" i="1"/>
  <c r="G138" i="1"/>
  <c r="CB140" i="1"/>
  <c r="CF208" i="1"/>
  <c r="CF123" i="1"/>
  <c r="CF99" i="1"/>
  <c r="EB208" i="1"/>
  <c r="EB123" i="1"/>
  <c r="EB99" i="1"/>
  <c r="FX208" i="1"/>
  <c r="FX123" i="1"/>
  <c r="FX99" i="1"/>
  <c r="BE208" i="1"/>
  <c r="BE123" i="1"/>
  <c r="BE99" i="1"/>
  <c r="P208" i="1"/>
  <c r="P123" i="1"/>
  <c r="P99" i="1"/>
  <c r="BL208" i="1"/>
  <c r="BL123" i="1"/>
  <c r="BL99" i="1"/>
  <c r="CJ208" i="1"/>
  <c r="CJ123" i="1"/>
  <c r="CJ99" i="1"/>
  <c r="DH208" i="1"/>
  <c r="DH123" i="1"/>
  <c r="DH99" i="1"/>
  <c r="EF208" i="1"/>
  <c r="EF123" i="1"/>
  <c r="EF99" i="1"/>
  <c r="EF140" i="1" s="1"/>
  <c r="FD208" i="1"/>
  <c r="FD123" i="1"/>
  <c r="FD99" i="1"/>
  <c r="BQ208" i="1"/>
  <c r="BQ123" i="1"/>
  <c r="BQ99" i="1"/>
  <c r="K99" i="1"/>
  <c r="AI208" i="1"/>
  <c r="CE208" i="1"/>
  <c r="CE99" i="1"/>
  <c r="CQ123" i="1"/>
  <c r="CQ99" i="1"/>
  <c r="DC208" i="1"/>
  <c r="DC99" i="1"/>
  <c r="DO208" i="1"/>
  <c r="DO123" i="1"/>
  <c r="DO99" i="1"/>
  <c r="EM208" i="1"/>
  <c r="EM123" i="1"/>
  <c r="EM99" i="1"/>
  <c r="EY208" i="1"/>
  <c r="FK123" i="1"/>
  <c r="FW208" i="1"/>
  <c r="FW99" i="1"/>
  <c r="Q208" i="1"/>
  <c r="Q123" i="1"/>
  <c r="Q99" i="1"/>
  <c r="Q138" i="1" s="1"/>
  <c r="AO208" i="1"/>
  <c r="AO123" i="1"/>
  <c r="AO99" i="1"/>
  <c r="BM208" i="1"/>
  <c r="BM123" i="1"/>
  <c r="BM99" i="1"/>
  <c r="CK208" i="1"/>
  <c r="CK123" i="1"/>
  <c r="CK99" i="1"/>
  <c r="DI208" i="1"/>
  <c r="DI123" i="1"/>
  <c r="DI99" i="1"/>
  <c r="DI138" i="1" s="1"/>
  <c r="EG208" i="1"/>
  <c r="EG123" i="1"/>
  <c r="EG99" i="1"/>
  <c r="FE208" i="1"/>
  <c r="FE123" i="1"/>
  <c r="FE99" i="1"/>
  <c r="CC208" i="1"/>
  <c r="CC123" i="1"/>
  <c r="CC99" i="1"/>
  <c r="BG208" i="1"/>
  <c r="BG123" i="1"/>
  <c r="BG99" i="1"/>
  <c r="BG138" i="1" s="1"/>
  <c r="T208" i="1"/>
  <c r="T123" i="1"/>
  <c r="T99" i="1"/>
  <c r="AR208" i="1"/>
  <c r="AR123" i="1"/>
  <c r="AR99" i="1"/>
  <c r="BP208" i="1"/>
  <c r="BP123" i="1"/>
  <c r="BP99" i="1"/>
  <c r="CN208" i="1"/>
  <c r="CN123" i="1"/>
  <c r="CN99" i="1"/>
  <c r="DL208" i="1"/>
  <c r="DL123" i="1"/>
  <c r="DL99" i="1"/>
  <c r="EJ208" i="1"/>
  <c r="EJ123" i="1"/>
  <c r="EJ99" i="1"/>
  <c r="FH208" i="1"/>
  <c r="FH123" i="1"/>
  <c r="FH99" i="1"/>
  <c r="CO208" i="1"/>
  <c r="CO123" i="1"/>
  <c r="CO99" i="1"/>
  <c r="BS123" i="1"/>
  <c r="BS99" i="1"/>
  <c r="AK208" i="1"/>
  <c r="AK123" i="1"/>
  <c r="AK99" i="1"/>
  <c r="AW208" i="1"/>
  <c r="AW123" i="1"/>
  <c r="AW99" i="1"/>
  <c r="BU208" i="1"/>
  <c r="BU99" i="1"/>
  <c r="CG208" i="1"/>
  <c r="CG123" i="1"/>
  <c r="CS208" i="1"/>
  <c r="CS123" i="1"/>
  <c r="CS99" i="1"/>
  <c r="DQ208" i="1"/>
  <c r="DQ123" i="1"/>
  <c r="DQ99" i="1"/>
  <c r="EC123" i="1"/>
  <c r="EO208" i="1"/>
  <c r="EO99" i="1"/>
  <c r="DA208" i="1"/>
  <c r="DA123" i="1"/>
  <c r="DA99" i="1"/>
  <c r="N208" i="1"/>
  <c r="N123" i="1"/>
  <c r="N99" i="1"/>
  <c r="Z208" i="1"/>
  <c r="Z123" i="1"/>
  <c r="Z99" i="1"/>
  <c r="AL208" i="1"/>
  <c r="AL123" i="1"/>
  <c r="AL99" i="1"/>
  <c r="AX208" i="1"/>
  <c r="AX123" i="1"/>
  <c r="AX99" i="1"/>
  <c r="BJ208" i="1"/>
  <c r="BJ123" i="1"/>
  <c r="BJ99" i="1"/>
  <c r="BV208" i="1"/>
  <c r="BV123" i="1"/>
  <c r="BV99" i="1"/>
  <c r="CH208" i="1"/>
  <c r="CH123" i="1"/>
  <c r="CH99" i="1"/>
  <c r="CT208" i="1"/>
  <c r="CT123" i="1"/>
  <c r="CT99" i="1"/>
  <c r="DF208" i="1"/>
  <c r="DF123" i="1"/>
  <c r="DF99" i="1"/>
  <c r="DR208" i="1"/>
  <c r="DR123" i="1"/>
  <c r="DR99" i="1"/>
  <c r="ED208" i="1"/>
  <c r="ED123" i="1"/>
  <c r="ED99" i="1"/>
  <c r="EP208" i="1"/>
  <c r="EP123" i="1"/>
  <c r="EP99" i="1"/>
  <c r="FB208" i="1"/>
  <c r="FB123" i="1"/>
  <c r="FB99" i="1"/>
  <c r="FN208" i="1"/>
  <c r="FN123" i="1"/>
  <c r="FN99" i="1"/>
  <c r="V208" i="1"/>
  <c r="V123" i="1"/>
  <c r="V99" i="1"/>
  <c r="AT208" i="1"/>
  <c r="AT123" i="1"/>
  <c r="AT99" i="1"/>
  <c r="BR208" i="1"/>
  <c r="BR123" i="1"/>
  <c r="BR99" i="1"/>
  <c r="CP208" i="1"/>
  <c r="CP123" i="1"/>
  <c r="CP99" i="1"/>
  <c r="DN208" i="1"/>
  <c r="DN123" i="1"/>
  <c r="DN99" i="1"/>
  <c r="EL208" i="1"/>
  <c r="EL123" i="1"/>
  <c r="EL99" i="1"/>
  <c r="FJ208" i="1"/>
  <c r="FJ123" i="1"/>
  <c r="FJ99" i="1"/>
  <c r="DM208" i="1"/>
  <c r="DM123" i="1"/>
  <c r="DM99" i="1"/>
  <c r="DD208" i="1"/>
  <c r="DD123" i="1"/>
  <c r="DD99" i="1"/>
  <c r="FZ15" i="1"/>
  <c r="GB15" i="1" s="1"/>
  <c r="C83" i="1"/>
  <c r="O208" i="1"/>
  <c r="O123" i="1"/>
  <c r="O99" i="1"/>
  <c r="AA208" i="1"/>
  <c r="AA123" i="1"/>
  <c r="AA99" i="1"/>
  <c r="AM123" i="1"/>
  <c r="BK123" i="1"/>
  <c r="BK99" i="1"/>
  <c r="BK138" i="1" s="1"/>
  <c r="BW208" i="1"/>
  <c r="BW123" i="1"/>
  <c r="BW99" i="1"/>
  <c r="CI208" i="1"/>
  <c r="CI99" i="1"/>
  <c r="CI138" i="1" s="1"/>
  <c r="DG123" i="1"/>
  <c r="DG99" i="1"/>
  <c r="DG138" i="1" s="1"/>
  <c r="DS208" i="1"/>
  <c r="DS123" i="1"/>
  <c r="DS99" i="1"/>
  <c r="DS140" i="1" s="1"/>
  <c r="EE208" i="1"/>
  <c r="EQ208" i="1"/>
  <c r="EQ123" i="1"/>
  <c r="EQ99" i="1"/>
  <c r="FO208" i="1"/>
  <c r="FO123" i="1"/>
  <c r="FO99" i="1"/>
  <c r="X208" i="1"/>
  <c r="X123" i="1"/>
  <c r="X99" i="1"/>
  <c r="AV208" i="1"/>
  <c r="AV123" i="1"/>
  <c r="AV99" i="1"/>
  <c r="BT208" i="1"/>
  <c r="BT123" i="1"/>
  <c r="BT99" i="1"/>
  <c r="CR208" i="1"/>
  <c r="CR123" i="1"/>
  <c r="CR99" i="1"/>
  <c r="DP208" i="1"/>
  <c r="DP123" i="1"/>
  <c r="DP99" i="1"/>
  <c r="FL208" i="1"/>
  <c r="FL123" i="1"/>
  <c r="FL99" i="1"/>
  <c r="DY208" i="1"/>
  <c r="DY123" i="1"/>
  <c r="DY99" i="1"/>
  <c r="EZ208" i="1"/>
  <c r="EZ123" i="1"/>
  <c r="EZ99" i="1"/>
  <c r="AY208" i="1"/>
  <c r="AY123" i="1"/>
  <c r="AY99" i="1"/>
  <c r="AY138" i="1" s="1"/>
  <c r="D208" i="1"/>
  <c r="D123" i="1"/>
  <c r="D99" i="1"/>
  <c r="AB208" i="1"/>
  <c r="AB123" i="1"/>
  <c r="AB99" i="1"/>
  <c r="AZ208" i="1"/>
  <c r="AZ123" i="1"/>
  <c r="AZ99" i="1"/>
  <c r="AZ140" i="1" s="1"/>
  <c r="BX208" i="1"/>
  <c r="BX123" i="1"/>
  <c r="BX99" i="1"/>
  <c r="CV208" i="1"/>
  <c r="CV123" i="1"/>
  <c r="CV99" i="1"/>
  <c r="DT208" i="1"/>
  <c r="DT123" i="1"/>
  <c r="DT99" i="1"/>
  <c r="ER123" i="1"/>
  <c r="FP208" i="1"/>
  <c r="FP123" i="1"/>
  <c r="FP99" i="1"/>
  <c r="EK208" i="1"/>
  <c r="EK123" i="1"/>
  <c r="EK99" i="1"/>
  <c r="E208" i="1"/>
  <c r="E123" i="1"/>
  <c r="E99" i="1"/>
  <c r="AC208" i="1"/>
  <c r="AC123" i="1"/>
  <c r="AC99" i="1"/>
  <c r="BA208" i="1"/>
  <c r="BA123" i="1"/>
  <c r="BA99" i="1"/>
  <c r="BY208" i="1"/>
  <c r="BY123" i="1"/>
  <c r="BY99" i="1"/>
  <c r="CW208" i="1"/>
  <c r="CW123" i="1"/>
  <c r="CW99" i="1"/>
  <c r="DU208" i="1"/>
  <c r="DU123" i="1"/>
  <c r="DU99" i="1"/>
  <c r="ES208" i="1"/>
  <c r="ES123" i="1"/>
  <c r="ES99" i="1"/>
  <c r="FQ208" i="1"/>
  <c r="FQ123" i="1"/>
  <c r="FQ99" i="1"/>
  <c r="FN117" i="1"/>
  <c r="FN114" i="1"/>
  <c r="I208" i="1"/>
  <c r="I123" i="1"/>
  <c r="I99" i="1"/>
  <c r="I140" i="1" s="1"/>
  <c r="EW208" i="1"/>
  <c r="EW123" i="1"/>
  <c r="EW99" i="1"/>
  <c r="L208" i="1"/>
  <c r="L123" i="1"/>
  <c r="L99" i="1"/>
  <c r="F208" i="1"/>
  <c r="F123" i="1"/>
  <c r="F99" i="1"/>
  <c r="R208" i="1"/>
  <c r="R123" i="1"/>
  <c r="R99" i="1"/>
  <c r="AD208" i="1"/>
  <c r="AD123" i="1"/>
  <c r="AD99" i="1"/>
  <c r="AP208" i="1"/>
  <c r="AP123" i="1"/>
  <c r="AP99" i="1"/>
  <c r="BB208" i="1"/>
  <c r="BB123" i="1"/>
  <c r="BB99" i="1"/>
  <c r="BZ208" i="1"/>
  <c r="BZ123" i="1"/>
  <c r="BZ99" i="1"/>
  <c r="BZ138" i="1" s="1"/>
  <c r="CX208" i="1"/>
  <c r="CX123" i="1"/>
  <c r="CX99" i="1"/>
  <c r="DJ208" i="1"/>
  <c r="DJ123" i="1"/>
  <c r="DJ99" i="1"/>
  <c r="DV208" i="1"/>
  <c r="DV123" i="1"/>
  <c r="DV99" i="1"/>
  <c r="EH208" i="1"/>
  <c r="EH123" i="1"/>
  <c r="EH99" i="1"/>
  <c r="ET208" i="1"/>
  <c r="ET123" i="1"/>
  <c r="ET99" i="1"/>
  <c r="FF208" i="1"/>
  <c r="FF123" i="1"/>
  <c r="FF99" i="1"/>
  <c r="FR208" i="1"/>
  <c r="FR123" i="1"/>
  <c r="FR99" i="1"/>
  <c r="H208" i="1"/>
  <c r="H123" i="1"/>
  <c r="H99" i="1"/>
  <c r="AF208" i="1"/>
  <c r="AF123" i="1"/>
  <c r="AF99" i="1"/>
  <c r="BD208" i="1"/>
  <c r="BD123" i="1"/>
  <c r="BD99" i="1"/>
  <c r="CB208" i="1"/>
  <c r="CB123" i="1"/>
  <c r="CB99" i="1"/>
  <c r="CZ208" i="1"/>
  <c r="CZ123" i="1"/>
  <c r="CZ99" i="1"/>
  <c r="DX208" i="1"/>
  <c r="DX123" i="1"/>
  <c r="DX99" i="1"/>
  <c r="EV208" i="1"/>
  <c r="EV123" i="1"/>
  <c r="EV99" i="1"/>
  <c r="FT208" i="1"/>
  <c r="FT123" i="1"/>
  <c r="FT99" i="1"/>
  <c r="U208" i="1"/>
  <c r="U123" i="1"/>
  <c r="U99" i="1"/>
  <c r="U140" i="1" s="1"/>
  <c r="FI208" i="1"/>
  <c r="FI123" i="1"/>
  <c r="FI99" i="1"/>
  <c r="FI138" i="1" s="1"/>
  <c r="BH208" i="1"/>
  <c r="BH123" i="1"/>
  <c r="BH99" i="1"/>
  <c r="S208" i="1"/>
  <c r="S123" i="1"/>
  <c r="S99" i="1"/>
  <c r="S140" i="1" s="1"/>
  <c r="AE208" i="1"/>
  <c r="AE123" i="1"/>
  <c r="AE99" i="1"/>
  <c r="AQ208" i="1"/>
  <c r="AQ123" i="1"/>
  <c r="AQ99" i="1"/>
  <c r="BC208" i="1"/>
  <c r="BC123" i="1"/>
  <c r="BC99" i="1"/>
  <c r="BO208" i="1"/>
  <c r="BO99" i="1"/>
  <c r="BO123" i="1"/>
  <c r="CA208" i="1"/>
  <c r="CA99" i="1"/>
  <c r="CA123" i="1"/>
  <c r="CM208" i="1"/>
  <c r="CM99" i="1"/>
  <c r="CM123" i="1"/>
  <c r="CY208" i="1"/>
  <c r="CY99" i="1"/>
  <c r="CY123" i="1"/>
  <c r="DK208" i="1"/>
  <c r="DK123" i="1"/>
  <c r="DK99" i="1"/>
  <c r="DK138" i="1" s="1"/>
  <c r="DW208" i="1"/>
  <c r="DW123" i="1"/>
  <c r="DW99" i="1"/>
  <c r="EI208" i="1"/>
  <c r="EI99" i="1"/>
  <c r="EI123" i="1"/>
  <c r="EU208" i="1"/>
  <c r="EU123" i="1"/>
  <c r="EU99" i="1"/>
  <c r="FG99" i="1"/>
  <c r="FG140" i="1" s="1"/>
  <c r="FS123" i="1"/>
  <c r="AG208" i="1"/>
  <c r="AG123" i="1"/>
  <c r="AG99" i="1"/>
  <c r="FU208" i="1"/>
  <c r="FU123" i="1"/>
  <c r="FU99" i="1"/>
  <c r="AJ208" i="1"/>
  <c r="AJ123" i="1"/>
  <c r="AJ99" i="1"/>
  <c r="AJ138" i="1" s="1"/>
  <c r="BN208" i="1"/>
  <c r="BN123" i="1"/>
  <c r="BN99" i="1"/>
  <c r="J208" i="1"/>
  <c r="J123" i="1"/>
  <c r="J99" i="1"/>
  <c r="BF208" i="1"/>
  <c r="BF123" i="1"/>
  <c r="BF99" i="1"/>
  <c r="CD208" i="1"/>
  <c r="CD123" i="1"/>
  <c r="CD99" i="1"/>
  <c r="DB208" i="1"/>
  <c r="DB123" i="1"/>
  <c r="DB99" i="1"/>
  <c r="DZ208" i="1"/>
  <c r="DZ123" i="1"/>
  <c r="DZ99" i="1"/>
  <c r="EX208" i="1"/>
  <c r="EX123" i="1"/>
  <c r="EX99" i="1"/>
  <c r="EX138" i="1" s="1"/>
  <c r="FV208" i="1"/>
  <c r="FV123" i="1"/>
  <c r="FV99" i="1"/>
  <c r="AS208" i="1"/>
  <c r="AS123" i="1"/>
  <c r="AS99" i="1"/>
  <c r="DD209" i="1"/>
  <c r="DD169" i="1"/>
  <c r="FL209" i="1"/>
  <c r="FL169" i="1"/>
  <c r="FL173" i="1" s="1"/>
  <c r="H37" i="1"/>
  <c r="T37" i="1"/>
  <c r="AF37" i="1"/>
  <c r="AR37" i="1"/>
  <c r="BD37" i="1"/>
  <c r="BP37" i="1"/>
  <c r="CB37" i="1"/>
  <c r="CN37" i="1"/>
  <c r="CZ37" i="1"/>
  <c r="DL37" i="1"/>
  <c r="DX37" i="1"/>
  <c r="EJ37" i="1"/>
  <c r="EV37" i="1"/>
  <c r="FH37" i="1"/>
  <c r="FT37" i="1"/>
  <c r="M209" i="1"/>
  <c r="M169" i="1"/>
  <c r="Y209" i="1"/>
  <c r="Y169" i="1"/>
  <c r="AK209" i="1"/>
  <c r="AK169" i="1"/>
  <c r="AW209" i="1"/>
  <c r="AW169" i="1"/>
  <c r="BI209" i="1"/>
  <c r="BI169" i="1"/>
  <c r="BU209" i="1"/>
  <c r="BU169" i="1"/>
  <c r="CG209" i="1"/>
  <c r="CG169" i="1"/>
  <c r="CS209" i="1"/>
  <c r="CS169" i="1"/>
  <c r="DE209" i="1"/>
  <c r="DE169" i="1"/>
  <c r="DQ209" i="1"/>
  <c r="DQ169" i="1"/>
  <c r="EC209" i="1"/>
  <c r="EC169" i="1"/>
  <c r="EO209" i="1"/>
  <c r="EO169" i="1"/>
  <c r="FA209" i="1"/>
  <c r="FA169" i="1"/>
  <c r="FM209" i="1"/>
  <c r="FM169" i="1"/>
  <c r="FZ61" i="1"/>
  <c r="D101" i="1"/>
  <c r="P101" i="1"/>
  <c r="AB101" i="1"/>
  <c r="AN101" i="1"/>
  <c r="AZ101" i="1"/>
  <c r="BL101" i="1"/>
  <c r="BX101" i="1"/>
  <c r="CJ101" i="1"/>
  <c r="CV101" i="1"/>
  <c r="DH101" i="1"/>
  <c r="DT101" i="1"/>
  <c r="EF101" i="1"/>
  <c r="ER101" i="1"/>
  <c r="FD101" i="1"/>
  <c r="FP101" i="1"/>
  <c r="I210" i="1"/>
  <c r="U210" i="1"/>
  <c r="AG210" i="1"/>
  <c r="AS210" i="1"/>
  <c r="BE210" i="1"/>
  <c r="BQ210" i="1"/>
  <c r="CC210" i="1"/>
  <c r="FU210" i="1"/>
  <c r="C185" i="1"/>
  <c r="O185" i="1"/>
  <c r="O138" i="1"/>
  <c r="O140" i="1"/>
  <c r="AA185" i="1"/>
  <c r="AA138" i="1"/>
  <c r="AA140" i="1"/>
  <c r="AM185" i="1"/>
  <c r="AY185" i="1"/>
  <c r="BK185" i="1"/>
  <c r="BK140" i="1"/>
  <c r="BW185" i="1"/>
  <c r="BW138" i="1"/>
  <c r="BW140" i="1"/>
  <c r="CI185" i="1"/>
  <c r="CU185" i="1"/>
  <c r="CU138" i="1"/>
  <c r="CU140" i="1"/>
  <c r="DG185" i="1"/>
  <c r="DS185" i="1"/>
  <c r="EE185" i="1"/>
  <c r="EQ185" i="1"/>
  <c r="EQ138" i="1"/>
  <c r="EQ140" i="1"/>
  <c r="FC185" i="1"/>
  <c r="FC138" i="1"/>
  <c r="FC140" i="1"/>
  <c r="FO185" i="1"/>
  <c r="FO140" i="1"/>
  <c r="EU114" i="1"/>
  <c r="EU117" i="1"/>
  <c r="X209" i="1"/>
  <c r="X169" i="1"/>
  <c r="X173" i="1" s="1"/>
  <c r="EB209" i="1"/>
  <c r="EB169" i="1"/>
  <c r="I37" i="1"/>
  <c r="U37" i="1"/>
  <c r="AG37" i="1"/>
  <c r="AS37" i="1"/>
  <c r="BE37" i="1"/>
  <c r="BQ37" i="1"/>
  <c r="CC37" i="1"/>
  <c r="CO37" i="1"/>
  <c r="DA37" i="1"/>
  <c r="DM37" i="1"/>
  <c r="DY37" i="1"/>
  <c r="EK37" i="1"/>
  <c r="EW37" i="1"/>
  <c r="FI37" i="1"/>
  <c r="FU37" i="1"/>
  <c r="N209" i="1"/>
  <c r="N169" i="1"/>
  <c r="Z209" i="1"/>
  <c r="Z169" i="1"/>
  <c r="AL209" i="1"/>
  <c r="AL169" i="1"/>
  <c r="AX209" i="1"/>
  <c r="AX169" i="1"/>
  <c r="BJ209" i="1"/>
  <c r="BJ169" i="1"/>
  <c r="BV209" i="1"/>
  <c r="BV169" i="1"/>
  <c r="CH209" i="1"/>
  <c r="CH169" i="1"/>
  <c r="CT209" i="1"/>
  <c r="CT169" i="1"/>
  <c r="DF209" i="1"/>
  <c r="DF169" i="1"/>
  <c r="DR209" i="1"/>
  <c r="DR169" i="1"/>
  <c r="ED209" i="1"/>
  <c r="ED169" i="1"/>
  <c r="EP209" i="1"/>
  <c r="EP169" i="1"/>
  <c r="FB209" i="1"/>
  <c r="FB169" i="1"/>
  <c r="FN209" i="1"/>
  <c r="FN169" i="1"/>
  <c r="J210" i="1"/>
  <c r="V210" i="1"/>
  <c r="AH210" i="1"/>
  <c r="AT210" i="1"/>
  <c r="BF210" i="1"/>
  <c r="BR210" i="1"/>
  <c r="CD210" i="1"/>
  <c r="CP210" i="1"/>
  <c r="DB210" i="1"/>
  <c r="DN210" i="1"/>
  <c r="DZ210" i="1"/>
  <c r="EL210" i="1"/>
  <c r="EX210" i="1"/>
  <c r="FJ210" i="1"/>
  <c r="FV210" i="1"/>
  <c r="DK114" i="1"/>
  <c r="DK117" i="1"/>
  <c r="BT209" i="1"/>
  <c r="BT169" i="1"/>
  <c r="EN209" i="1"/>
  <c r="EN169" i="1"/>
  <c r="EN173" i="1" s="1"/>
  <c r="J37" i="1"/>
  <c r="V37" i="1"/>
  <c r="AH37" i="1"/>
  <c r="AT37" i="1"/>
  <c r="BF37" i="1"/>
  <c r="BR37" i="1"/>
  <c r="CD37" i="1"/>
  <c r="CP37" i="1"/>
  <c r="DB37" i="1"/>
  <c r="DN37" i="1"/>
  <c r="DZ37" i="1"/>
  <c r="EL37" i="1"/>
  <c r="EX37" i="1"/>
  <c r="FJ37" i="1"/>
  <c r="FV37" i="1"/>
  <c r="FZ38" i="1"/>
  <c r="O209" i="1"/>
  <c r="O169" i="1"/>
  <c r="AA209" i="1"/>
  <c r="AA169" i="1"/>
  <c r="AM209" i="1"/>
  <c r="AM169" i="1"/>
  <c r="AY209" i="1"/>
  <c r="AY169" i="1"/>
  <c r="BK209" i="1"/>
  <c r="BK169" i="1"/>
  <c r="BW209" i="1"/>
  <c r="BW211" i="1" s="1"/>
  <c r="BW220" i="1" s="1"/>
  <c r="BW169" i="1"/>
  <c r="CI209" i="1"/>
  <c r="CI169" i="1"/>
  <c r="CU209" i="1"/>
  <c r="CU169" i="1"/>
  <c r="DG209" i="1"/>
  <c r="DG169" i="1"/>
  <c r="DS209" i="1"/>
  <c r="DS169" i="1"/>
  <c r="EE209" i="1"/>
  <c r="EE169" i="1"/>
  <c r="EQ209" i="1"/>
  <c r="EQ169" i="1"/>
  <c r="FC209" i="1"/>
  <c r="FC169" i="1"/>
  <c r="FO209" i="1"/>
  <c r="FO169" i="1"/>
  <c r="F101" i="1"/>
  <c r="R101" i="1"/>
  <c r="AD101" i="1"/>
  <c r="AP101" i="1"/>
  <c r="BB101" i="1"/>
  <c r="BN101" i="1"/>
  <c r="BZ101" i="1"/>
  <c r="CL101" i="1"/>
  <c r="CX101" i="1"/>
  <c r="DJ101" i="1"/>
  <c r="DV101" i="1"/>
  <c r="EH101" i="1"/>
  <c r="ET101" i="1"/>
  <c r="FF101" i="1"/>
  <c r="FR101" i="1"/>
  <c r="K210" i="1"/>
  <c r="W210" i="1"/>
  <c r="AI210" i="1"/>
  <c r="AU210" i="1"/>
  <c r="BG210" i="1"/>
  <c r="BS210" i="1"/>
  <c r="CE210" i="1"/>
  <c r="CQ210" i="1"/>
  <c r="DC210" i="1"/>
  <c r="DO210" i="1"/>
  <c r="EA210" i="1"/>
  <c r="EM210" i="1"/>
  <c r="EY210" i="1"/>
  <c r="FK210" i="1"/>
  <c r="FW210" i="1"/>
  <c r="DM169" i="1"/>
  <c r="DW114" i="1"/>
  <c r="DW117" i="1"/>
  <c r="K37" i="1"/>
  <c r="W37" i="1"/>
  <c r="AI37" i="1"/>
  <c r="AU37" i="1"/>
  <c r="BG37" i="1"/>
  <c r="BS37" i="1"/>
  <c r="CE37" i="1"/>
  <c r="CQ37" i="1"/>
  <c r="DC37" i="1"/>
  <c r="DO37" i="1"/>
  <c r="EA37" i="1"/>
  <c r="EM37" i="1"/>
  <c r="EY37" i="1"/>
  <c r="FK37" i="1"/>
  <c r="FW37" i="1"/>
  <c r="EP211" i="1"/>
  <c r="EP220" i="1" s="1"/>
  <c r="D209" i="1"/>
  <c r="D211" i="1" s="1"/>
  <c r="D220" i="1" s="1"/>
  <c r="D169" i="1"/>
  <c r="P209" i="1"/>
  <c r="P169" i="1"/>
  <c r="AB209" i="1"/>
  <c r="AB169" i="1"/>
  <c r="AN209" i="1"/>
  <c r="AN169" i="1"/>
  <c r="AZ209" i="1"/>
  <c r="AZ169" i="1"/>
  <c r="BL209" i="1"/>
  <c r="BL169" i="1"/>
  <c r="BX209" i="1"/>
  <c r="BX211" i="1" s="1"/>
  <c r="BX220" i="1" s="1"/>
  <c r="BX169" i="1"/>
  <c r="CJ209" i="1"/>
  <c r="CJ211" i="1" s="1"/>
  <c r="CJ220" i="1" s="1"/>
  <c r="CJ169" i="1"/>
  <c r="CV209" i="1"/>
  <c r="CV211" i="1" s="1"/>
  <c r="CV220" i="1" s="1"/>
  <c r="CV169" i="1"/>
  <c r="DH209" i="1"/>
  <c r="DH169" i="1"/>
  <c r="DT209" i="1"/>
  <c r="DT169" i="1"/>
  <c r="EF209" i="1"/>
  <c r="EF211" i="1" s="1"/>
  <c r="EF220" i="1" s="1"/>
  <c r="EF169" i="1"/>
  <c r="ER209" i="1"/>
  <c r="ER169" i="1"/>
  <c r="FD209" i="1"/>
  <c r="FD211" i="1" s="1"/>
  <c r="FD220" i="1" s="1"/>
  <c r="FD169" i="1"/>
  <c r="FP209" i="1"/>
  <c r="FP169" i="1"/>
  <c r="L210" i="1"/>
  <c r="X210" i="1"/>
  <c r="AJ210" i="1"/>
  <c r="AV210" i="1"/>
  <c r="BH210" i="1"/>
  <c r="BT210" i="1"/>
  <c r="CF210" i="1"/>
  <c r="CR210" i="1"/>
  <c r="DD210" i="1"/>
  <c r="DP210" i="1"/>
  <c r="EB210" i="1"/>
  <c r="EN210" i="1"/>
  <c r="EZ210" i="1"/>
  <c r="FL210" i="1"/>
  <c r="FX210" i="1"/>
  <c r="FS114" i="1"/>
  <c r="FS117" i="1"/>
  <c r="L37" i="1"/>
  <c r="X37" i="1"/>
  <c r="AJ37" i="1"/>
  <c r="AV37" i="1"/>
  <c r="BH37" i="1"/>
  <c r="BT37" i="1"/>
  <c r="CF37" i="1"/>
  <c r="CR37" i="1"/>
  <c r="DD37" i="1"/>
  <c r="DP37" i="1"/>
  <c r="EB37" i="1"/>
  <c r="EN37" i="1"/>
  <c r="EZ37" i="1"/>
  <c r="FL37" i="1"/>
  <c r="FX37" i="1"/>
  <c r="E209" i="1"/>
  <c r="E169" i="1"/>
  <c r="E173" i="1" s="1"/>
  <c r="Q209" i="1"/>
  <c r="Q169" i="1"/>
  <c r="Q173" i="1" s="1"/>
  <c r="AC209" i="1"/>
  <c r="AC169" i="1"/>
  <c r="AC173" i="1" s="1"/>
  <c r="AO209" i="1"/>
  <c r="AO169" i="1"/>
  <c r="AO173" i="1" s="1"/>
  <c r="BA209" i="1"/>
  <c r="BA169" i="1"/>
  <c r="BM209" i="1"/>
  <c r="BM169" i="1"/>
  <c r="BY209" i="1"/>
  <c r="BY169" i="1"/>
  <c r="CK209" i="1"/>
  <c r="CK169" i="1"/>
  <c r="CK173" i="1" s="1"/>
  <c r="CW209" i="1"/>
  <c r="CW169" i="1"/>
  <c r="DI209" i="1"/>
  <c r="DI169" i="1"/>
  <c r="DU209" i="1"/>
  <c r="DU169" i="1"/>
  <c r="EG209" i="1"/>
  <c r="EG169" i="1"/>
  <c r="ES209" i="1"/>
  <c r="ES169" i="1"/>
  <c r="FE209" i="1"/>
  <c r="FE169" i="1"/>
  <c r="FE173" i="1" s="1"/>
  <c r="FQ209" i="1"/>
  <c r="FQ169" i="1"/>
  <c r="FQ173" i="1" s="1"/>
  <c r="M210" i="1"/>
  <c r="Y210" i="1"/>
  <c r="AK210" i="1"/>
  <c r="AK211" i="1" s="1"/>
  <c r="AK220" i="1" s="1"/>
  <c r="AW210" i="1"/>
  <c r="AW211" i="1" s="1"/>
  <c r="AW220" i="1" s="1"/>
  <c r="BI210" i="1"/>
  <c r="BU210" i="1"/>
  <c r="CG210" i="1"/>
  <c r="CG211" i="1" s="1"/>
  <c r="CG220" i="1" s="1"/>
  <c r="CS210" i="1"/>
  <c r="CS211" i="1" s="1"/>
  <c r="CS220" i="1" s="1"/>
  <c r="DE210" i="1"/>
  <c r="DQ210" i="1"/>
  <c r="EC210" i="1"/>
  <c r="EO210" i="1"/>
  <c r="FA210" i="1"/>
  <c r="FM210" i="1"/>
  <c r="AE114" i="1"/>
  <c r="AE117" i="1"/>
  <c r="CR209" i="1"/>
  <c r="CR169" i="1"/>
  <c r="M37" i="1"/>
  <c r="Y37" i="1"/>
  <c r="AK37" i="1"/>
  <c r="AW37" i="1"/>
  <c r="BI37" i="1"/>
  <c r="BU37" i="1"/>
  <c r="CG37" i="1"/>
  <c r="CS37" i="1"/>
  <c r="DE37" i="1"/>
  <c r="DQ37" i="1"/>
  <c r="EC37" i="1"/>
  <c r="EO37" i="1"/>
  <c r="FA37" i="1"/>
  <c r="FM37" i="1"/>
  <c r="AB211" i="1"/>
  <c r="AB220" i="1" s="1"/>
  <c r="AZ211" i="1"/>
  <c r="AZ220" i="1" s="1"/>
  <c r="FP211" i="1"/>
  <c r="FP220" i="1" s="1"/>
  <c r="F209" i="1"/>
  <c r="F169" i="1"/>
  <c r="R209" i="1"/>
  <c r="R169" i="1"/>
  <c r="AD209" i="1"/>
  <c r="AD169" i="1"/>
  <c r="AP209" i="1"/>
  <c r="AP169" i="1"/>
  <c r="BB209" i="1"/>
  <c r="BB169" i="1"/>
  <c r="BN209" i="1"/>
  <c r="BN169" i="1"/>
  <c r="BZ209" i="1"/>
  <c r="BZ169" i="1"/>
  <c r="CL209" i="1"/>
  <c r="CL169" i="1"/>
  <c r="CX209" i="1"/>
  <c r="CX169" i="1"/>
  <c r="DJ209" i="1"/>
  <c r="DJ169" i="1"/>
  <c r="DV209" i="1"/>
  <c r="DV169" i="1"/>
  <c r="EH209" i="1"/>
  <c r="EH169" i="1"/>
  <c r="EH173" i="1" s="1"/>
  <c r="ET209" i="1"/>
  <c r="ET169" i="1"/>
  <c r="FF209" i="1"/>
  <c r="FF169" i="1"/>
  <c r="FR209" i="1"/>
  <c r="FR169" i="1"/>
  <c r="N210" i="1"/>
  <c r="Z210" i="1"/>
  <c r="Z211" i="1" s="1"/>
  <c r="Z220" i="1" s="1"/>
  <c r="AL210" i="1"/>
  <c r="AX210" i="1"/>
  <c r="BJ210" i="1"/>
  <c r="BV210" i="1"/>
  <c r="CH210" i="1"/>
  <c r="CT210" i="1"/>
  <c r="DF210" i="1"/>
  <c r="DF211" i="1" s="1"/>
  <c r="DF220" i="1" s="1"/>
  <c r="DR210" i="1"/>
  <c r="ED210" i="1"/>
  <c r="ED211" i="1" s="1"/>
  <c r="ED220" i="1" s="1"/>
  <c r="EP210" i="1"/>
  <c r="FB210" i="1"/>
  <c r="FN210" i="1"/>
  <c r="FN211" i="1" s="1"/>
  <c r="FN220" i="1" s="1"/>
  <c r="BC114" i="1"/>
  <c r="BC117" i="1"/>
  <c r="BH209" i="1"/>
  <c r="BH169" i="1"/>
  <c r="DP209" i="1"/>
  <c r="DP169" i="1"/>
  <c r="FX209" i="1"/>
  <c r="FX211" i="1" s="1"/>
  <c r="FX220" i="1" s="1"/>
  <c r="FX169" i="1"/>
  <c r="FZ11" i="1"/>
  <c r="N37" i="1"/>
  <c r="Z37" i="1"/>
  <c r="AL37" i="1"/>
  <c r="AX37" i="1"/>
  <c r="BJ37" i="1"/>
  <c r="BV37" i="1"/>
  <c r="CH37" i="1"/>
  <c r="CT37" i="1"/>
  <c r="DF37" i="1"/>
  <c r="DR37" i="1"/>
  <c r="ED37" i="1"/>
  <c r="EP37" i="1"/>
  <c r="FB37" i="1"/>
  <c r="AO211" i="1"/>
  <c r="AO220" i="1" s="1"/>
  <c r="G209" i="1"/>
  <c r="G169" i="1"/>
  <c r="S209" i="1"/>
  <c r="S169" i="1"/>
  <c r="AE209" i="1"/>
  <c r="AE169" i="1"/>
  <c r="AE173" i="1" s="1"/>
  <c r="AQ209" i="1"/>
  <c r="AQ169" i="1"/>
  <c r="BC209" i="1"/>
  <c r="BC169" i="1"/>
  <c r="BO209" i="1"/>
  <c r="BO169" i="1"/>
  <c r="CA209" i="1"/>
  <c r="CA169" i="1"/>
  <c r="CM209" i="1"/>
  <c r="CM169" i="1"/>
  <c r="CY209" i="1"/>
  <c r="CY169" i="1"/>
  <c r="CY173" i="1" s="1"/>
  <c r="DK209" i="1"/>
  <c r="DK211" i="1" s="1"/>
  <c r="DK220" i="1" s="1"/>
  <c r="DK169" i="1"/>
  <c r="DW209" i="1"/>
  <c r="DW169" i="1"/>
  <c r="EI209" i="1"/>
  <c r="EI169" i="1"/>
  <c r="EU209" i="1"/>
  <c r="EU169" i="1"/>
  <c r="FG209" i="1"/>
  <c r="FG169" i="1"/>
  <c r="FS209" i="1"/>
  <c r="FS169" i="1"/>
  <c r="FS173" i="1" s="1"/>
  <c r="C210" i="1"/>
  <c r="O210" i="1"/>
  <c r="AA210" i="1"/>
  <c r="AA211" i="1" s="1"/>
  <c r="AA220" i="1" s="1"/>
  <c r="AM210" i="1"/>
  <c r="AY210" i="1"/>
  <c r="BK210" i="1"/>
  <c r="BW210" i="1"/>
  <c r="CI210" i="1"/>
  <c r="CU210" i="1"/>
  <c r="DG210" i="1"/>
  <c r="DS210" i="1"/>
  <c r="EE210" i="1"/>
  <c r="EQ210" i="1"/>
  <c r="FC210" i="1"/>
  <c r="FO210" i="1"/>
  <c r="FO211" i="1" s="1"/>
  <c r="FO220" i="1" s="1"/>
  <c r="DM140" i="1"/>
  <c r="AQ114" i="1"/>
  <c r="AQ117" i="1"/>
  <c r="EI114" i="1"/>
  <c r="EI117" i="1"/>
  <c r="C114" i="1"/>
  <c r="C117" i="1"/>
  <c r="O37" i="1"/>
  <c r="AA37" i="1"/>
  <c r="AM37" i="1"/>
  <c r="AY37" i="1"/>
  <c r="BK37" i="1"/>
  <c r="BW37" i="1"/>
  <c r="CI37" i="1"/>
  <c r="CU37" i="1"/>
  <c r="DG37" i="1"/>
  <c r="DS37" i="1"/>
  <c r="EE37" i="1"/>
  <c r="EQ37" i="1"/>
  <c r="FC37" i="1"/>
  <c r="FO37" i="1"/>
  <c r="BN211" i="1"/>
  <c r="BN220" i="1" s="1"/>
  <c r="H209" i="1"/>
  <c r="H211" i="1" s="1"/>
  <c r="H220" i="1" s="1"/>
  <c r="H169" i="1"/>
  <c r="T209" i="1"/>
  <c r="T211" i="1" s="1"/>
  <c r="T220" i="1" s="1"/>
  <c r="T169" i="1"/>
  <c r="AF209" i="1"/>
  <c r="AF169" i="1"/>
  <c r="AR209" i="1"/>
  <c r="AR211" i="1" s="1"/>
  <c r="AR220" i="1" s="1"/>
  <c r="AR169" i="1"/>
  <c r="BD209" i="1"/>
  <c r="BD211" i="1" s="1"/>
  <c r="BD220" i="1" s="1"/>
  <c r="BD169" i="1"/>
  <c r="BD173" i="1" s="1"/>
  <c r="BP209" i="1"/>
  <c r="BP169" i="1"/>
  <c r="CB209" i="1"/>
  <c r="CB169" i="1"/>
  <c r="CN209" i="1"/>
  <c r="CN169" i="1"/>
  <c r="CZ209" i="1"/>
  <c r="CZ169" i="1"/>
  <c r="CZ173" i="1" s="1"/>
  <c r="DL209" i="1"/>
  <c r="DL211" i="1" s="1"/>
  <c r="DL220" i="1" s="1"/>
  <c r="DL169" i="1"/>
  <c r="DX209" i="1"/>
  <c r="DX169" i="1"/>
  <c r="EJ209" i="1"/>
  <c r="EJ169" i="1"/>
  <c r="EV209" i="1"/>
  <c r="EV211" i="1" s="1"/>
  <c r="EV220" i="1" s="1"/>
  <c r="EV169" i="1"/>
  <c r="FH209" i="1"/>
  <c r="FH169" i="1"/>
  <c r="FT209" i="1"/>
  <c r="FT169" i="1"/>
  <c r="CA114" i="1"/>
  <c r="CA117" i="1"/>
  <c r="AJ209" i="1"/>
  <c r="AJ169" i="1"/>
  <c r="D37" i="1"/>
  <c r="P37" i="1"/>
  <c r="AB37" i="1"/>
  <c r="AN37" i="1"/>
  <c r="AZ37" i="1"/>
  <c r="BL37" i="1"/>
  <c r="BX37" i="1"/>
  <c r="CJ37" i="1"/>
  <c r="CV37" i="1"/>
  <c r="DH37" i="1"/>
  <c r="DT37" i="1"/>
  <c r="EF37" i="1"/>
  <c r="ER37" i="1"/>
  <c r="FD37" i="1"/>
  <c r="FP37" i="1"/>
  <c r="I209" i="1"/>
  <c r="I169" i="1"/>
  <c r="U209" i="1"/>
  <c r="U211" i="1" s="1"/>
  <c r="U220" i="1" s="1"/>
  <c r="U169" i="1"/>
  <c r="AG209" i="1"/>
  <c r="AG169" i="1"/>
  <c r="AS209" i="1"/>
  <c r="AS169" i="1"/>
  <c r="BE209" i="1"/>
  <c r="BE211" i="1" s="1"/>
  <c r="BE220" i="1" s="1"/>
  <c r="BE169" i="1"/>
  <c r="BQ209" i="1"/>
  <c r="BQ211" i="1" s="1"/>
  <c r="BQ220" i="1" s="1"/>
  <c r="BQ169" i="1"/>
  <c r="CC209" i="1"/>
  <c r="CC169" i="1"/>
  <c r="CO209" i="1"/>
  <c r="CO169" i="1"/>
  <c r="DA209" i="1"/>
  <c r="DA211" i="1" s="1"/>
  <c r="DA220" i="1" s="1"/>
  <c r="DA169" i="1"/>
  <c r="DY209" i="1"/>
  <c r="DY211" i="1" s="1"/>
  <c r="DY220" i="1" s="1"/>
  <c r="DY169" i="1"/>
  <c r="EK209" i="1"/>
  <c r="EK211" i="1" s="1"/>
  <c r="EK220" i="1" s="1"/>
  <c r="EK169" i="1"/>
  <c r="EW209" i="1"/>
  <c r="EW169" i="1"/>
  <c r="FI209" i="1"/>
  <c r="FI169" i="1"/>
  <c r="FU209" i="1"/>
  <c r="FU211" i="1" s="1"/>
  <c r="FU220" i="1" s="1"/>
  <c r="FU169" i="1"/>
  <c r="E210" i="1"/>
  <c r="E211" i="1" s="1"/>
  <c r="E220" i="1" s="1"/>
  <c r="Q210" i="1"/>
  <c r="AC210" i="1"/>
  <c r="AO210" i="1"/>
  <c r="BA210" i="1"/>
  <c r="BA211" i="1" s="1"/>
  <c r="BA220" i="1" s="1"/>
  <c r="BM210" i="1"/>
  <c r="BY210" i="1"/>
  <c r="BY211" i="1" s="1"/>
  <c r="BY220" i="1" s="1"/>
  <c r="CK210" i="1"/>
  <c r="CW210" i="1"/>
  <c r="DI210" i="1"/>
  <c r="DU210" i="1"/>
  <c r="DU211" i="1" s="1"/>
  <c r="DU220" i="1" s="1"/>
  <c r="EG210" i="1"/>
  <c r="ES210" i="1"/>
  <c r="ES211" i="1" s="1"/>
  <c r="ES220" i="1" s="1"/>
  <c r="FE210" i="1"/>
  <c r="FQ210" i="1"/>
  <c r="CM114" i="1"/>
  <c r="CM117" i="1"/>
  <c r="FG114" i="1"/>
  <c r="FG117" i="1"/>
  <c r="AV209" i="1"/>
  <c r="AV169" i="1"/>
  <c r="E37" i="1"/>
  <c r="Q37" i="1"/>
  <c r="AC37" i="1"/>
  <c r="AO37" i="1"/>
  <c r="BA37" i="1"/>
  <c r="BM37" i="1"/>
  <c r="BY37" i="1"/>
  <c r="CK37" i="1"/>
  <c r="CW37" i="1"/>
  <c r="DI37" i="1"/>
  <c r="DU37" i="1"/>
  <c r="EG37" i="1"/>
  <c r="ES37" i="1"/>
  <c r="FE37" i="1"/>
  <c r="FQ37" i="1"/>
  <c r="CN211" i="1"/>
  <c r="CN220" i="1" s="1"/>
  <c r="CZ211" i="1"/>
  <c r="CZ220" i="1" s="1"/>
  <c r="FT211" i="1"/>
  <c r="FT220" i="1" s="1"/>
  <c r="J209" i="1"/>
  <c r="J169" i="1"/>
  <c r="V209" i="1"/>
  <c r="V169" i="1"/>
  <c r="AH209" i="1"/>
  <c r="AH169" i="1"/>
  <c r="AT209" i="1"/>
  <c r="AT169" i="1"/>
  <c r="BF209" i="1"/>
  <c r="BF169" i="1"/>
  <c r="BF173" i="1" s="1"/>
  <c r="BR209" i="1"/>
  <c r="BR169" i="1"/>
  <c r="BR173" i="1" s="1"/>
  <c r="CD209" i="1"/>
  <c r="CD169" i="1"/>
  <c r="CP209" i="1"/>
  <c r="CP169" i="1"/>
  <c r="DB209" i="1"/>
  <c r="DB169" i="1"/>
  <c r="DN209" i="1"/>
  <c r="DN169" i="1"/>
  <c r="DZ209" i="1"/>
  <c r="DZ211" i="1" s="1"/>
  <c r="DZ220" i="1" s="1"/>
  <c r="DZ169" i="1"/>
  <c r="EL209" i="1"/>
  <c r="EL211" i="1" s="1"/>
  <c r="EL220" i="1" s="1"/>
  <c r="EL169" i="1"/>
  <c r="EL173" i="1" s="1"/>
  <c r="EX209" i="1"/>
  <c r="EX169" i="1"/>
  <c r="EX173" i="1" s="1"/>
  <c r="FJ209" i="1"/>
  <c r="FJ169" i="1"/>
  <c r="FV209" i="1"/>
  <c r="FV169" i="1"/>
  <c r="FZ92" i="1"/>
  <c r="F210" i="1"/>
  <c r="F211" i="1" s="1"/>
  <c r="F220" i="1" s="1"/>
  <c r="R210" i="1"/>
  <c r="AD210" i="1"/>
  <c r="AP210" i="1"/>
  <c r="AP211" i="1" s="1"/>
  <c r="AP220" i="1" s="1"/>
  <c r="BB210" i="1"/>
  <c r="BN210" i="1"/>
  <c r="BZ210" i="1"/>
  <c r="CL210" i="1"/>
  <c r="CX210" i="1"/>
  <c r="DJ210" i="1"/>
  <c r="DJ211" i="1" s="1"/>
  <c r="DJ220" i="1" s="1"/>
  <c r="DV210" i="1"/>
  <c r="EH210" i="1"/>
  <c r="EH211" i="1" s="1"/>
  <c r="EH220" i="1" s="1"/>
  <c r="ET210" i="1"/>
  <c r="ET211" i="1" s="1"/>
  <c r="ET220" i="1" s="1"/>
  <c r="FF210" i="1"/>
  <c r="FR210" i="1"/>
  <c r="G117" i="1"/>
  <c r="CY114" i="1"/>
  <c r="CY117" i="1"/>
  <c r="L209" i="1"/>
  <c r="L169" i="1"/>
  <c r="CF209" i="1"/>
  <c r="CF169" i="1"/>
  <c r="EZ209" i="1"/>
  <c r="EZ169" i="1"/>
  <c r="EZ173" i="1" s="1"/>
  <c r="F37" i="1"/>
  <c r="R37" i="1"/>
  <c r="AD37" i="1"/>
  <c r="AP37" i="1"/>
  <c r="BB37" i="1"/>
  <c r="BN37" i="1"/>
  <c r="BZ37" i="1"/>
  <c r="CL37" i="1"/>
  <c r="CX37" i="1"/>
  <c r="DJ37" i="1"/>
  <c r="DV37" i="1"/>
  <c r="EH37" i="1"/>
  <c r="ET37" i="1"/>
  <c r="FF37" i="1"/>
  <c r="FR37" i="1"/>
  <c r="AS211" i="1"/>
  <c r="AS220" i="1" s="1"/>
  <c r="DM211" i="1"/>
  <c r="DM220" i="1" s="1"/>
  <c r="K169" i="1"/>
  <c r="K209" i="1"/>
  <c r="W209" i="1"/>
  <c r="W169" i="1"/>
  <c r="W173" i="1" s="1"/>
  <c r="AI209" i="1"/>
  <c r="AI169" i="1"/>
  <c r="AU209" i="1"/>
  <c r="AU169" i="1"/>
  <c r="BG209" i="1"/>
  <c r="BG211" i="1" s="1"/>
  <c r="BG220" i="1" s="1"/>
  <c r="BG169" i="1"/>
  <c r="BG173" i="1" s="1"/>
  <c r="BS209" i="1"/>
  <c r="BS169" i="1"/>
  <c r="BS173" i="1" s="1"/>
  <c r="CE209" i="1"/>
  <c r="CE169" i="1"/>
  <c r="CQ209" i="1"/>
  <c r="CQ169" i="1"/>
  <c r="CQ173" i="1" s="1"/>
  <c r="DC209" i="1"/>
  <c r="DC211" i="1" s="1"/>
  <c r="DC220" i="1" s="1"/>
  <c r="DC169" i="1"/>
  <c r="DC173" i="1" s="1"/>
  <c r="DO209" i="1"/>
  <c r="DO211" i="1" s="1"/>
  <c r="DO220" i="1" s="1"/>
  <c r="DO169" i="1"/>
  <c r="EA209" i="1"/>
  <c r="EA169" i="1"/>
  <c r="EA173" i="1" s="1"/>
  <c r="EM209" i="1"/>
  <c r="EM169" i="1"/>
  <c r="EY209" i="1"/>
  <c r="EY211" i="1" s="1"/>
  <c r="EY220" i="1" s="1"/>
  <c r="EY169" i="1"/>
  <c r="EY173" i="1" s="1"/>
  <c r="FK209" i="1"/>
  <c r="FK169" i="1"/>
  <c r="FW209" i="1"/>
  <c r="FW169" i="1"/>
  <c r="N101" i="1"/>
  <c r="Z101" i="1"/>
  <c r="AL101" i="1"/>
  <c r="AX101" i="1"/>
  <c r="BJ101" i="1"/>
  <c r="BV101" i="1"/>
  <c r="CH101" i="1"/>
  <c r="CT101" i="1"/>
  <c r="DF101" i="1"/>
  <c r="DR101" i="1"/>
  <c r="ED101" i="1"/>
  <c r="EP101" i="1"/>
  <c r="FB101" i="1"/>
  <c r="FN101" i="1"/>
  <c r="G210" i="1"/>
  <c r="S210" i="1"/>
  <c r="AE210" i="1"/>
  <c r="AQ210" i="1"/>
  <c r="BC210" i="1"/>
  <c r="BC211" i="1" s="1"/>
  <c r="BC220" i="1" s="1"/>
  <c r="BO210" i="1"/>
  <c r="CA210" i="1"/>
  <c r="CA211" i="1" s="1"/>
  <c r="CA220" i="1" s="1"/>
  <c r="CM210" i="1"/>
  <c r="CY210" i="1"/>
  <c r="DK210" i="1"/>
  <c r="DW210" i="1"/>
  <c r="EI210" i="1"/>
  <c r="EU210" i="1"/>
  <c r="EU211" i="1" s="1"/>
  <c r="EU220" i="1" s="1"/>
  <c r="FG210" i="1"/>
  <c r="FS210" i="1"/>
  <c r="FZ135" i="1"/>
  <c r="AK138" i="1"/>
  <c r="D185" i="1"/>
  <c r="D140" i="1"/>
  <c r="P185" i="1"/>
  <c r="P140" i="1"/>
  <c r="AB185" i="1"/>
  <c r="AB140" i="1"/>
  <c r="AB142" i="1" s="1"/>
  <c r="AB144" i="1" s="1"/>
  <c r="AN185" i="1"/>
  <c r="AZ185" i="1"/>
  <c r="BL185" i="1"/>
  <c r="BL140" i="1"/>
  <c r="BX185" i="1"/>
  <c r="BX140" i="1"/>
  <c r="CJ185" i="1"/>
  <c r="CV185" i="1"/>
  <c r="CV140" i="1"/>
  <c r="DH185" i="1"/>
  <c r="DH140" i="1"/>
  <c r="DT185" i="1"/>
  <c r="DT140" i="1"/>
  <c r="EF185" i="1"/>
  <c r="ER185" i="1"/>
  <c r="ER140" i="1"/>
  <c r="ER142" i="1" s="1"/>
  <c r="ER144" i="1" s="1"/>
  <c r="FD185" i="1"/>
  <c r="FD140" i="1"/>
  <c r="FP185" i="1"/>
  <c r="FP140" i="1"/>
  <c r="AD138" i="1"/>
  <c r="BR138" i="1"/>
  <c r="CM138" i="1"/>
  <c r="DZ138" i="1"/>
  <c r="BO140" i="1"/>
  <c r="CM140" i="1"/>
  <c r="DJ140" i="1"/>
  <c r="BA173" i="1"/>
  <c r="BM173" i="1"/>
  <c r="BY173" i="1"/>
  <c r="CW173" i="1"/>
  <c r="DI173" i="1"/>
  <c r="DU173" i="1"/>
  <c r="EG173" i="1"/>
  <c r="ES173" i="1"/>
  <c r="E185" i="1"/>
  <c r="E140" i="1"/>
  <c r="Q185" i="1"/>
  <c r="AC185" i="1"/>
  <c r="AC140" i="1"/>
  <c r="AC142" i="1" s="1"/>
  <c r="AC144" i="1" s="1"/>
  <c r="AO185" i="1"/>
  <c r="AO140" i="1"/>
  <c r="BA185" i="1"/>
  <c r="BA140" i="1"/>
  <c r="BM185" i="1"/>
  <c r="BM140" i="1"/>
  <c r="BY185" i="1"/>
  <c r="BY140" i="1"/>
  <c r="CK185" i="1"/>
  <c r="CK140" i="1"/>
  <c r="CW185" i="1"/>
  <c r="CW140" i="1"/>
  <c r="DI185" i="1"/>
  <c r="DU185" i="1"/>
  <c r="EG185" i="1"/>
  <c r="EG140" i="1"/>
  <c r="ES185" i="1"/>
  <c r="ES140" i="1"/>
  <c r="FE185" i="1"/>
  <c r="FE140" i="1"/>
  <c r="FQ185" i="1"/>
  <c r="FQ140" i="1"/>
  <c r="J138" i="1"/>
  <c r="AE138" i="1"/>
  <c r="BA138" i="1"/>
  <c r="FV138" i="1"/>
  <c r="V140" i="1"/>
  <c r="BB138" i="1"/>
  <c r="BX138" i="1"/>
  <c r="CP138" i="1"/>
  <c r="EG138" i="1"/>
  <c r="EG142" i="1" s="1"/>
  <c r="EG144" i="1" s="1"/>
  <c r="FE138" i="1"/>
  <c r="FE142" i="1" s="1"/>
  <c r="FE144" i="1" s="1"/>
  <c r="AT140" i="1"/>
  <c r="EI140" i="1"/>
  <c r="BD144" i="1"/>
  <c r="DX144" i="1"/>
  <c r="BC138" i="1"/>
  <c r="BY138" i="1"/>
  <c r="BR140" i="1"/>
  <c r="CP140" i="1"/>
  <c r="CV138" i="1"/>
  <c r="DN138" i="1"/>
  <c r="EI138" i="1"/>
  <c r="EI142" i="1" s="1"/>
  <c r="EI144" i="1" s="1"/>
  <c r="G140" i="1"/>
  <c r="G142" i="1" s="1"/>
  <c r="G144" i="1" s="1"/>
  <c r="AD140" i="1"/>
  <c r="DN140" i="1"/>
  <c r="I185" i="1"/>
  <c r="U185" i="1"/>
  <c r="AG185" i="1"/>
  <c r="AG138" i="1"/>
  <c r="AS185" i="1"/>
  <c r="AS138" i="1"/>
  <c r="AS142" i="1" s="1"/>
  <c r="AS144" i="1" s="1"/>
  <c r="BE185" i="1"/>
  <c r="BE138" i="1"/>
  <c r="BQ185" i="1"/>
  <c r="CC185" i="1"/>
  <c r="CC138" i="1"/>
  <c r="CO185" i="1"/>
  <c r="CO138" i="1"/>
  <c r="CO142" i="1" s="1"/>
  <c r="CO144" i="1" s="1"/>
  <c r="DA185" i="1"/>
  <c r="DA138" i="1"/>
  <c r="DM185" i="1"/>
  <c r="DM138" i="1"/>
  <c r="DY185" i="1"/>
  <c r="DY138" i="1"/>
  <c r="EK185" i="1"/>
  <c r="EK138" i="1"/>
  <c r="EK142" i="1" s="1"/>
  <c r="EK144" i="1" s="1"/>
  <c r="BF138" i="1"/>
  <c r="CA138" i="1"/>
  <c r="CW138" i="1"/>
  <c r="AE140" i="1"/>
  <c r="EL140" i="1"/>
  <c r="FJ140" i="1"/>
  <c r="AO138" i="1"/>
  <c r="EL138" i="1"/>
  <c r="FJ138" i="1"/>
  <c r="BC140" i="1"/>
  <c r="CA140" i="1"/>
  <c r="CY140" i="1"/>
  <c r="CD138" i="1"/>
  <c r="CY138" i="1"/>
  <c r="J140" i="1"/>
  <c r="AG140" i="1"/>
  <c r="DW140" i="1"/>
  <c r="AJ173" i="1"/>
  <c r="E130" i="1"/>
  <c r="E131" i="1" s="1"/>
  <c r="Q130" i="1"/>
  <c r="Q131" i="1" s="1"/>
  <c r="AC130" i="1"/>
  <c r="AC131" i="1" s="1"/>
  <c r="AO130" i="1"/>
  <c r="AO131" i="1" s="1"/>
  <c r="BA130" i="1"/>
  <c r="BA131" i="1" s="1"/>
  <c r="BM130" i="1"/>
  <c r="BM131" i="1" s="1"/>
  <c r="BY130" i="1"/>
  <c r="BY131" i="1" s="1"/>
  <c r="CK130" i="1"/>
  <c r="CK131" i="1" s="1"/>
  <c r="CW130" i="1"/>
  <c r="CW131" i="1" s="1"/>
  <c r="DI130" i="1"/>
  <c r="DI131" i="1" s="1"/>
  <c r="DU130" i="1"/>
  <c r="DU131" i="1" s="1"/>
  <c r="EG130" i="1"/>
  <c r="EG131" i="1" s="1"/>
  <c r="ES130" i="1"/>
  <c r="ES131" i="1" s="1"/>
  <c r="FE130" i="1"/>
  <c r="FE131" i="1" s="1"/>
  <c r="FQ130" i="1"/>
  <c r="FQ131" i="1" s="1"/>
  <c r="V138" i="1"/>
  <c r="AQ138" i="1"/>
  <c r="BM138" i="1"/>
  <c r="BM142" i="1" s="1"/>
  <c r="BM144" i="1" s="1"/>
  <c r="ES138" i="1"/>
  <c r="BE140" i="1"/>
  <c r="CC140" i="1"/>
  <c r="DA140" i="1"/>
  <c r="EU140" i="1"/>
  <c r="FS140" i="1"/>
  <c r="FS142" i="1" s="1"/>
  <c r="FS144" i="1" s="1"/>
  <c r="M185" i="1"/>
  <c r="Y185" i="1"/>
  <c r="AK185" i="1"/>
  <c r="AK140" i="1"/>
  <c r="AW185" i="1"/>
  <c r="AW140" i="1"/>
  <c r="AW142" i="1" s="1"/>
  <c r="AW144" i="1" s="1"/>
  <c r="BI185" i="1"/>
  <c r="BU185" i="1"/>
  <c r="BU140" i="1"/>
  <c r="BU142" i="1" s="1"/>
  <c r="BU144" i="1" s="1"/>
  <c r="CG185" i="1"/>
  <c r="CS185" i="1"/>
  <c r="CS140" i="1"/>
  <c r="CS142" i="1" s="1"/>
  <c r="CS144" i="1" s="1"/>
  <c r="DE185" i="1"/>
  <c r="DE140" i="1"/>
  <c r="DQ185" i="1"/>
  <c r="DQ140" i="1"/>
  <c r="DQ142" i="1" s="1"/>
  <c r="DQ144" i="1" s="1"/>
  <c r="EC185" i="1"/>
  <c r="EC138" i="1"/>
  <c r="EC140" i="1"/>
  <c r="EO185" i="1"/>
  <c r="EO138" i="1"/>
  <c r="EO140" i="1"/>
  <c r="FA185" i="1"/>
  <c r="FA138" i="1"/>
  <c r="FA140" i="1"/>
  <c r="FM185" i="1"/>
  <c r="FM138" i="1"/>
  <c r="FM140" i="1"/>
  <c r="E138" i="1"/>
  <c r="DB138" i="1"/>
  <c r="FQ138" i="1"/>
  <c r="BF140" i="1"/>
  <c r="CD140" i="1"/>
  <c r="DB140" i="1"/>
  <c r="DY140" i="1"/>
  <c r="N185" i="1"/>
  <c r="N138" i="1"/>
  <c r="N140" i="1"/>
  <c r="Z185" i="1"/>
  <c r="Z138" i="1"/>
  <c r="Z140" i="1"/>
  <c r="AL185" i="1"/>
  <c r="AL138" i="1"/>
  <c r="AL140" i="1"/>
  <c r="AX185" i="1"/>
  <c r="AX138" i="1"/>
  <c r="AX140" i="1"/>
  <c r="BJ185" i="1"/>
  <c r="BJ138" i="1"/>
  <c r="BJ140" i="1"/>
  <c r="BV185" i="1"/>
  <c r="BV138" i="1"/>
  <c r="BV140" i="1"/>
  <c r="CH185" i="1"/>
  <c r="CH138" i="1"/>
  <c r="CH140" i="1"/>
  <c r="CT185" i="1"/>
  <c r="CT138" i="1"/>
  <c r="CT140" i="1"/>
  <c r="DF185" i="1"/>
  <c r="DF138" i="1"/>
  <c r="DF140" i="1"/>
  <c r="DR185" i="1"/>
  <c r="DR138" i="1"/>
  <c r="DR140" i="1"/>
  <c r="ED185" i="1"/>
  <c r="ED138" i="1"/>
  <c r="ED140" i="1"/>
  <c r="EP185" i="1"/>
  <c r="EP138" i="1"/>
  <c r="EP140" i="1"/>
  <c r="FB185" i="1"/>
  <c r="FB138" i="1"/>
  <c r="FB140" i="1"/>
  <c r="FN185" i="1"/>
  <c r="FN138" i="1"/>
  <c r="FN140" i="1"/>
  <c r="AT138" i="1"/>
  <c r="AT142" i="1" s="1"/>
  <c r="AT144" i="1" s="1"/>
  <c r="BO138" i="1"/>
  <c r="CK138" i="1"/>
  <c r="CK142" i="1" s="1"/>
  <c r="CK144" i="1" s="1"/>
  <c r="DE138" i="1"/>
  <c r="DW138" i="1"/>
  <c r="DW142" i="1" s="1"/>
  <c r="DW144" i="1" s="1"/>
  <c r="EU138" i="1"/>
  <c r="EU142" i="1" s="1"/>
  <c r="EU144" i="1" s="1"/>
  <c r="DZ140" i="1"/>
  <c r="AY173" i="1"/>
  <c r="CU173" i="1"/>
  <c r="EQ173" i="1"/>
  <c r="K138" i="1"/>
  <c r="W138" i="1"/>
  <c r="W142" i="1" s="1"/>
  <c r="W144" i="1" s="1"/>
  <c r="AU138" i="1"/>
  <c r="BS138" i="1"/>
  <c r="CE138" i="1"/>
  <c r="CQ138" i="1"/>
  <c r="DC138" i="1"/>
  <c r="DO138" i="1"/>
  <c r="EA138" i="1"/>
  <c r="EA142" i="1" s="1"/>
  <c r="EA144" i="1" s="1"/>
  <c r="EM138" i="1"/>
  <c r="FW138" i="1"/>
  <c r="F173" i="1"/>
  <c r="AD173" i="1"/>
  <c r="AP173" i="1"/>
  <c r="BB173" i="1"/>
  <c r="BZ173" i="1"/>
  <c r="CL173" i="1"/>
  <c r="CX173" i="1"/>
  <c r="ET173" i="1"/>
  <c r="L138" i="1"/>
  <c r="AV138" i="1"/>
  <c r="BH138" i="1"/>
  <c r="BH142" i="1" s="1"/>
  <c r="BH144" i="1" s="1"/>
  <c r="BT138" i="1"/>
  <c r="BT142" i="1" s="1"/>
  <c r="BT144" i="1" s="1"/>
  <c r="H173" i="1"/>
  <c r="T173" i="1"/>
  <c r="BP173" i="1"/>
  <c r="DL173" i="1"/>
  <c r="EV173" i="1"/>
  <c r="FH173" i="1"/>
  <c r="V173" i="1"/>
  <c r="AH173" i="1"/>
  <c r="AT173" i="1"/>
  <c r="C304" i="1"/>
  <c r="C170" i="1"/>
  <c r="AI173" i="1"/>
  <c r="AU173" i="1"/>
  <c r="CE173" i="1"/>
  <c r="DO173" i="1"/>
  <c r="FZ162" i="1"/>
  <c r="L173" i="1"/>
  <c r="AV173" i="1"/>
  <c r="BH173" i="1"/>
  <c r="BT173" i="1"/>
  <c r="CR173" i="1"/>
  <c r="DD173" i="1"/>
  <c r="DP173" i="1"/>
  <c r="FZ168" i="1"/>
  <c r="M173" i="1"/>
  <c r="Y173" i="1"/>
  <c r="AK173" i="1"/>
  <c r="AW173" i="1"/>
  <c r="BI173" i="1"/>
  <c r="BU173" i="1"/>
  <c r="CG173" i="1"/>
  <c r="CS173" i="1"/>
  <c r="DE173" i="1"/>
  <c r="DQ173" i="1"/>
  <c r="EC173" i="1"/>
  <c r="EO173" i="1"/>
  <c r="FA173" i="1"/>
  <c r="FM173" i="1"/>
  <c r="Z173" i="1"/>
  <c r="AX173" i="1"/>
  <c r="BV173" i="1"/>
  <c r="CT173" i="1"/>
  <c r="DR173" i="1"/>
  <c r="EP173" i="1"/>
  <c r="FN173" i="1"/>
  <c r="FZ172" i="1"/>
  <c r="O173" i="1"/>
  <c r="AA173" i="1"/>
  <c r="AM173" i="1"/>
  <c r="BK173" i="1"/>
  <c r="BW173" i="1"/>
  <c r="CI173" i="1"/>
  <c r="DG173" i="1"/>
  <c r="DS173" i="1"/>
  <c r="EE173" i="1"/>
  <c r="FC173" i="1"/>
  <c r="FO173" i="1"/>
  <c r="EW138" i="1"/>
  <c r="EW142" i="1" s="1"/>
  <c r="EW144" i="1" s="1"/>
  <c r="FU138" i="1"/>
  <c r="D173" i="1"/>
  <c r="AN173" i="1"/>
  <c r="CJ173" i="1"/>
  <c r="CV173" i="1"/>
  <c r="EF173" i="1"/>
  <c r="ER173" i="1"/>
  <c r="G173" i="1"/>
  <c r="S173" i="1"/>
  <c r="AQ173" i="1"/>
  <c r="BC173" i="1"/>
  <c r="BO173" i="1"/>
  <c r="CA173" i="1"/>
  <c r="CM173" i="1"/>
  <c r="DK173" i="1"/>
  <c r="DW173" i="1"/>
  <c r="EI173" i="1"/>
  <c r="EU173" i="1"/>
  <c r="FG173" i="1"/>
  <c r="CD173" i="1"/>
  <c r="CP173" i="1"/>
  <c r="DB173" i="1"/>
  <c r="DN173" i="1"/>
  <c r="DZ173" i="1"/>
  <c r="FJ173" i="1"/>
  <c r="FV173" i="1"/>
  <c r="EM173" i="1"/>
  <c r="FK173" i="1"/>
  <c r="FW173" i="1"/>
  <c r="FZ283" i="1"/>
  <c r="GB283" i="1" s="1"/>
  <c r="C310" i="1"/>
  <c r="FZ310" i="1" s="1"/>
  <c r="FZ296" i="1"/>
  <c r="GB296" i="1" s="1"/>
  <c r="DC142" i="1" l="1"/>
  <c r="DC144" i="1" s="1"/>
  <c r="CA142" i="1"/>
  <c r="CA144" i="1" s="1"/>
  <c r="BE142" i="1"/>
  <c r="BE144" i="1" s="1"/>
  <c r="W99" i="1"/>
  <c r="W150" i="1" s="1"/>
  <c r="W123" i="1"/>
  <c r="W211" i="1"/>
  <c r="W220" i="1" s="1"/>
  <c r="CG138" i="1"/>
  <c r="CG140" i="1"/>
  <c r="ES142" i="1"/>
  <c r="ES144" i="1" s="1"/>
  <c r="I138" i="1"/>
  <c r="CD211" i="1"/>
  <c r="CD220" i="1" s="1"/>
  <c r="BO114" i="1"/>
  <c r="DG140" i="1"/>
  <c r="FS99" i="1"/>
  <c r="ER99" i="1"/>
  <c r="EE99" i="1"/>
  <c r="EC208" i="1"/>
  <c r="EC211" i="1" s="1"/>
  <c r="EC220" i="1" s="1"/>
  <c r="BI123" i="1"/>
  <c r="AI99" i="1"/>
  <c r="AI138" i="1" s="1"/>
  <c r="H142" i="1"/>
  <c r="H144" i="1" s="1"/>
  <c r="BR211" i="1"/>
  <c r="BR220" i="1" s="1"/>
  <c r="AN123" i="1"/>
  <c r="FA211" i="1"/>
  <c r="FA220" i="1" s="1"/>
  <c r="M211" i="1"/>
  <c r="M220" i="1" s="1"/>
  <c r="V142" i="1"/>
  <c r="V144" i="1" s="1"/>
  <c r="BA142" i="1"/>
  <c r="BA144" i="1" s="1"/>
  <c r="DI140" i="1"/>
  <c r="BV211" i="1"/>
  <c r="BV220" i="1" s="1"/>
  <c r="AN208" i="1"/>
  <c r="AN211" i="1" s="1"/>
  <c r="AN220" i="1" s="1"/>
  <c r="FK211" i="1"/>
  <c r="FK220" i="1" s="1"/>
  <c r="AU211" i="1"/>
  <c r="AU220" i="1" s="1"/>
  <c r="DG211" i="1"/>
  <c r="DG220" i="1" s="1"/>
  <c r="CL99" i="1"/>
  <c r="FJ142" i="1"/>
  <c r="FJ144" i="1" s="1"/>
  <c r="BJ211" i="1"/>
  <c r="BJ220" i="1" s="1"/>
  <c r="DI211" i="1"/>
  <c r="DI220" i="1" s="1"/>
  <c r="CL123" i="1"/>
  <c r="FM99" i="1"/>
  <c r="AI211" i="1"/>
  <c r="AI220" i="1" s="1"/>
  <c r="FL211" i="1"/>
  <c r="FL220" i="1" s="1"/>
  <c r="EB211" i="1"/>
  <c r="EB220" i="1" s="1"/>
  <c r="AH99" i="1"/>
  <c r="AH100" i="1" s="1"/>
  <c r="FC99" i="1"/>
  <c r="FM208" i="1"/>
  <c r="FM211" i="1" s="1"/>
  <c r="FM220" i="1" s="1"/>
  <c r="BP211" i="1"/>
  <c r="BP220" i="1" s="1"/>
  <c r="CC211" i="1"/>
  <c r="CC220" i="1" s="1"/>
  <c r="CK211" i="1"/>
  <c r="CK220" i="1" s="1"/>
  <c r="K208" i="1"/>
  <c r="K211" i="1" s="1"/>
  <c r="K220" i="1" s="1"/>
  <c r="BL211" i="1"/>
  <c r="BL220" i="1" s="1"/>
  <c r="DE211" i="1"/>
  <c r="DE220" i="1" s="1"/>
  <c r="CN142" i="1"/>
  <c r="CN144" i="1" s="1"/>
  <c r="FG211" i="1"/>
  <c r="FG220" i="1" s="1"/>
  <c r="CB211" i="1"/>
  <c r="CB220" i="1" s="1"/>
  <c r="DE142" i="1"/>
  <c r="DE144" i="1" s="1"/>
  <c r="EL142" i="1"/>
  <c r="EL144" i="1" s="1"/>
  <c r="CV142" i="1"/>
  <c r="CV144" i="1" s="1"/>
  <c r="Q140" i="1"/>
  <c r="Q142" i="1" s="1"/>
  <c r="Q144" i="1" s="1"/>
  <c r="CM211" i="1"/>
  <c r="CM220" i="1" s="1"/>
  <c r="FC211" i="1"/>
  <c r="FC220" i="1" s="1"/>
  <c r="O211" i="1"/>
  <c r="O220" i="1" s="1"/>
  <c r="S117" i="1"/>
  <c r="AH123" i="1"/>
  <c r="FC123" i="1"/>
  <c r="DN211" i="1"/>
  <c r="DN220" i="1" s="1"/>
  <c r="FA123" i="1"/>
  <c r="Y99" i="1"/>
  <c r="EY99" i="1"/>
  <c r="EY138" i="1" s="1"/>
  <c r="DB211" i="1"/>
  <c r="DB220" i="1" s="1"/>
  <c r="CU99" i="1"/>
  <c r="Y208" i="1"/>
  <c r="CL211" i="1"/>
  <c r="CL220" i="1" s="1"/>
  <c r="ER211" i="1"/>
  <c r="ER220" i="1" s="1"/>
  <c r="AY211" i="1"/>
  <c r="AY220" i="1" s="1"/>
  <c r="FB211" i="1"/>
  <c r="FB220" i="1" s="1"/>
  <c r="N211" i="1"/>
  <c r="N220" i="1" s="1"/>
  <c r="EI211" i="1"/>
  <c r="EI220" i="1" s="1"/>
  <c r="EN99" i="1"/>
  <c r="CU123" i="1"/>
  <c r="M123" i="1"/>
  <c r="FL142" i="1"/>
  <c r="FL144" i="1" s="1"/>
  <c r="U138" i="1"/>
  <c r="U142" i="1" s="1"/>
  <c r="U144" i="1" s="1"/>
  <c r="CP142" i="1"/>
  <c r="CP144" i="1" s="1"/>
  <c r="DP211" i="1"/>
  <c r="DP220" i="1" s="1"/>
  <c r="EN123" i="1"/>
  <c r="AU123" i="1"/>
  <c r="CY142" i="1"/>
  <c r="CY144" i="1" s="1"/>
  <c r="FZ169" i="1"/>
  <c r="EJ211" i="1"/>
  <c r="EJ220" i="1" s="1"/>
  <c r="DW211" i="1"/>
  <c r="DW220" i="1" s="1"/>
  <c r="BK211" i="1"/>
  <c r="BK220" i="1" s="1"/>
  <c r="J211" i="1"/>
  <c r="J220" i="1" s="1"/>
  <c r="AG211" i="1"/>
  <c r="AG220" i="1" s="1"/>
  <c r="AU208" i="1"/>
  <c r="J173" i="1"/>
  <c r="S138" i="1"/>
  <c r="S142" i="1" s="1"/>
  <c r="S144" i="1" s="1"/>
  <c r="DY142" i="1"/>
  <c r="DY144" i="1" s="1"/>
  <c r="FG138" i="1"/>
  <c r="FG142" i="1" s="1"/>
  <c r="FG144" i="1" s="1"/>
  <c r="FJ211" i="1"/>
  <c r="FJ220" i="1" s="1"/>
  <c r="CP211" i="1"/>
  <c r="CP220" i="1" s="1"/>
  <c r="V211" i="1"/>
  <c r="V220" i="1" s="1"/>
  <c r="EQ211" i="1"/>
  <c r="EQ220" i="1" s="1"/>
  <c r="AQ211" i="1"/>
  <c r="AQ220" i="1" s="1"/>
  <c r="FQ211" i="1"/>
  <c r="FQ220" i="1" s="1"/>
  <c r="CW211" i="1"/>
  <c r="CW220" i="1" s="1"/>
  <c r="AC211" i="1"/>
  <c r="AC220" i="1" s="1"/>
  <c r="DR211" i="1"/>
  <c r="DR220" i="1" s="1"/>
  <c r="AX211" i="1"/>
  <c r="AX220" i="1" s="1"/>
  <c r="FV211" i="1"/>
  <c r="FV220" i="1" s="1"/>
  <c r="BH211" i="1"/>
  <c r="BH220" i="1" s="1"/>
  <c r="AM99" i="1"/>
  <c r="EA123" i="1"/>
  <c r="EA208" i="1"/>
  <c r="EA211" i="1" s="1"/>
  <c r="EA220" i="1" s="1"/>
  <c r="DM142" i="1"/>
  <c r="DM144" i="1" s="1"/>
  <c r="DN142" i="1"/>
  <c r="DN144" i="1" s="1"/>
  <c r="DK140" i="1"/>
  <c r="DS211" i="1"/>
  <c r="DS220" i="1" s="1"/>
  <c r="FS211" i="1"/>
  <c r="FS220" i="1" s="1"/>
  <c r="CY211" i="1"/>
  <c r="CY220" i="1" s="1"/>
  <c r="AE211" i="1"/>
  <c r="AE220" i="1" s="1"/>
  <c r="FE211" i="1"/>
  <c r="FE220" i="1" s="1"/>
  <c r="Q211" i="1"/>
  <c r="Q220" i="1" s="1"/>
  <c r="FZ101" i="1"/>
  <c r="FG123" i="1"/>
  <c r="FA99" i="1"/>
  <c r="DE99" i="1"/>
  <c r="DE154" i="1" s="1"/>
  <c r="BI99" i="1"/>
  <c r="BI184" i="1" s="1"/>
  <c r="M99" i="1"/>
  <c r="FK99" i="1"/>
  <c r="FK138" i="1" s="1"/>
  <c r="CL142" i="1"/>
  <c r="CL144" i="1" s="1"/>
  <c r="CB142" i="1"/>
  <c r="CB144" i="1" s="1"/>
  <c r="FX142" i="1"/>
  <c r="FX144" i="1" s="1"/>
  <c r="FW211" i="1"/>
  <c r="FW220" i="1" s="1"/>
  <c r="X211" i="1"/>
  <c r="X220" i="1" s="1"/>
  <c r="EX211" i="1"/>
  <c r="EX220" i="1" s="1"/>
  <c r="BF211" i="1"/>
  <c r="BF220" i="1" s="1"/>
  <c r="AJ211" i="1"/>
  <c r="AJ220" i="1" s="1"/>
  <c r="BO211" i="1"/>
  <c r="BO220" i="1" s="1"/>
  <c r="S211" i="1"/>
  <c r="S220" i="1" s="1"/>
  <c r="FI211" i="1"/>
  <c r="FI220" i="1" s="1"/>
  <c r="DX211" i="1"/>
  <c r="DX220" i="1" s="1"/>
  <c r="AF211" i="1"/>
  <c r="AF220" i="1" s="1"/>
  <c r="CX211" i="1"/>
  <c r="CX220" i="1" s="1"/>
  <c r="AD211" i="1"/>
  <c r="AD220" i="1" s="1"/>
  <c r="EW211" i="1"/>
  <c r="EW220" i="1" s="1"/>
  <c r="DE123" i="1"/>
  <c r="AR142" i="1"/>
  <c r="AR144" i="1" s="1"/>
  <c r="E142" i="1"/>
  <c r="E144" i="1" s="1"/>
  <c r="FH211" i="1"/>
  <c r="FH220" i="1" s="1"/>
  <c r="CU211" i="1"/>
  <c r="CU220" i="1" s="1"/>
  <c r="EZ211" i="1"/>
  <c r="EZ220" i="1" s="1"/>
  <c r="L211" i="1"/>
  <c r="L220" i="1" s="1"/>
  <c r="DH211" i="1"/>
  <c r="DH220" i="1" s="1"/>
  <c r="CT211" i="1"/>
  <c r="CT220" i="1" s="1"/>
  <c r="G123" i="1"/>
  <c r="DQ211" i="1"/>
  <c r="DQ220" i="1" s="1"/>
  <c r="FR211" i="1"/>
  <c r="FR220" i="1" s="1"/>
  <c r="BZ211" i="1"/>
  <c r="BZ220" i="1" s="1"/>
  <c r="CR211" i="1"/>
  <c r="CR220" i="1" s="1"/>
  <c r="G99" i="1"/>
  <c r="G184" i="1" s="1"/>
  <c r="DZ142" i="1"/>
  <c r="DZ144" i="1" s="1"/>
  <c r="FF211" i="1"/>
  <c r="FF220" i="1" s="1"/>
  <c r="R211" i="1"/>
  <c r="R220" i="1" s="1"/>
  <c r="BI211" i="1"/>
  <c r="BI220" i="1" s="1"/>
  <c r="EG211" i="1"/>
  <c r="EG220" i="1" s="1"/>
  <c r="BM211" i="1"/>
  <c r="BM220" i="1" s="1"/>
  <c r="CH211" i="1"/>
  <c r="CH220" i="1" s="1"/>
  <c r="AH211" i="1"/>
  <c r="AH220" i="1" s="1"/>
  <c r="DP142" i="1"/>
  <c r="DP144" i="1" s="1"/>
  <c r="CE211" i="1"/>
  <c r="CE220" i="1" s="1"/>
  <c r="EN211" i="1"/>
  <c r="EN220" i="1" s="1"/>
  <c r="BS211" i="1"/>
  <c r="BS220" i="1" s="1"/>
  <c r="AV211" i="1"/>
  <c r="AV220" i="1" s="1"/>
  <c r="AU142" i="1"/>
  <c r="AU144" i="1" s="1"/>
  <c r="DD211" i="1"/>
  <c r="DD220" i="1" s="1"/>
  <c r="P211" i="1"/>
  <c r="P220" i="1" s="1"/>
  <c r="CF211" i="1"/>
  <c r="CF220" i="1" s="1"/>
  <c r="AM211" i="1"/>
  <c r="AM220" i="1" s="1"/>
  <c r="AL211" i="1"/>
  <c r="AL220" i="1" s="1"/>
  <c r="DV211" i="1"/>
  <c r="DV220" i="1" s="1"/>
  <c r="BB211" i="1"/>
  <c r="BB220" i="1" s="1"/>
  <c r="Y211" i="1"/>
  <c r="Y220" i="1" s="1"/>
  <c r="CI211" i="1"/>
  <c r="CI220" i="1" s="1"/>
  <c r="EO211" i="1"/>
  <c r="EO220" i="1" s="1"/>
  <c r="BU211" i="1"/>
  <c r="BU220" i="1" s="1"/>
  <c r="EE211" i="1"/>
  <c r="EE220" i="1" s="1"/>
  <c r="EM211" i="1"/>
  <c r="EM220" i="1" s="1"/>
  <c r="CQ211" i="1"/>
  <c r="CQ220" i="1" s="1"/>
  <c r="FR142" i="1"/>
  <c r="FR144" i="1" s="1"/>
  <c r="FZ131" i="1"/>
  <c r="DB142" i="1"/>
  <c r="DB144" i="1" s="1"/>
  <c r="AO142" i="1"/>
  <c r="AO144" i="1" s="1"/>
  <c r="G211" i="1"/>
  <c r="G220" i="1" s="1"/>
  <c r="CO211" i="1"/>
  <c r="CO220" i="1" s="1"/>
  <c r="BT211" i="1"/>
  <c r="BT220" i="1" s="1"/>
  <c r="AT211" i="1"/>
  <c r="AT220" i="1" s="1"/>
  <c r="I211" i="1"/>
  <c r="I220" i="1" s="1"/>
  <c r="DX304" i="1"/>
  <c r="DX173" i="1"/>
  <c r="DX170" i="1"/>
  <c r="BI117" i="1"/>
  <c r="BI114" i="1"/>
  <c r="AZ304" i="1"/>
  <c r="AZ170" i="1"/>
  <c r="BE184" i="1"/>
  <c r="BE201" i="1"/>
  <c r="BE177" i="1"/>
  <c r="BE146" i="1"/>
  <c r="BE111" i="1"/>
  <c r="BE108" i="1"/>
  <c r="BE105" i="1"/>
  <c r="BE107" i="1" s="1"/>
  <c r="BE109" i="1" s="1"/>
  <c r="BE119" i="1" s="1"/>
  <c r="BE100" i="1"/>
  <c r="BO142" i="1"/>
  <c r="BO144" i="1" s="1"/>
  <c r="DA142" i="1"/>
  <c r="DA144" i="1" s="1"/>
  <c r="AG142" i="1"/>
  <c r="AG144" i="1" s="1"/>
  <c r="CM142" i="1"/>
  <c r="CM144" i="1" s="1"/>
  <c r="EM304" i="1"/>
  <c r="EM170" i="1"/>
  <c r="EM175" i="1" s="1"/>
  <c r="EM218" i="1" s="1"/>
  <c r="BS304" i="1"/>
  <c r="BS170" i="1"/>
  <c r="BS175" i="1" s="1"/>
  <c r="BS218" i="1" s="1"/>
  <c r="BN114" i="1"/>
  <c r="BN117" i="1"/>
  <c r="EZ304" i="1"/>
  <c r="EZ170" i="1"/>
  <c r="EZ175" i="1" s="1"/>
  <c r="EZ218" i="1" s="1"/>
  <c r="EX304" i="1"/>
  <c r="EX170" i="1"/>
  <c r="EX175" i="1" s="1"/>
  <c r="EX218" i="1" s="1"/>
  <c r="CD304" i="1"/>
  <c r="CD170" i="1"/>
  <c r="CD175" i="1" s="1"/>
  <c r="CD218" i="1" s="1"/>
  <c r="J304" i="1"/>
  <c r="J170" i="1"/>
  <c r="J175" i="1" s="1"/>
  <c r="J218" i="1" s="1"/>
  <c r="CK117" i="1"/>
  <c r="CK114" i="1"/>
  <c r="AV304" i="1"/>
  <c r="AV170" i="1"/>
  <c r="AV175" i="1" s="1"/>
  <c r="AV218" i="1" s="1"/>
  <c r="DA304" i="1"/>
  <c r="DA173" i="1"/>
  <c r="DA170" i="1"/>
  <c r="AG304" i="1"/>
  <c r="AG173" i="1"/>
  <c r="AG170" i="1"/>
  <c r="EF114" i="1"/>
  <c r="EF117" i="1"/>
  <c r="FO114" i="1"/>
  <c r="FO117" i="1"/>
  <c r="AA114" i="1"/>
  <c r="AA117" i="1"/>
  <c r="FG304" i="1"/>
  <c r="FG170" i="1"/>
  <c r="FG175" i="1" s="1"/>
  <c r="FG218" i="1" s="1"/>
  <c r="CM304" i="1"/>
  <c r="CM170" i="1"/>
  <c r="CM175" i="1" s="1"/>
  <c r="CM218" i="1" s="1"/>
  <c r="S304" i="1"/>
  <c r="S170" i="1"/>
  <c r="S175" i="1" s="1"/>
  <c r="S218" i="1" s="1"/>
  <c r="CT114" i="1"/>
  <c r="CT117" i="1"/>
  <c r="AW117" i="1"/>
  <c r="AW114" i="1"/>
  <c r="ES304" i="1"/>
  <c r="ES170" i="1"/>
  <c r="ES175" i="1" s="1"/>
  <c r="ES218" i="1" s="1"/>
  <c r="BY304" i="1"/>
  <c r="BY170" i="1"/>
  <c r="BY175" i="1" s="1"/>
  <c r="BY218" i="1" s="1"/>
  <c r="E304" i="1"/>
  <c r="E170" i="1"/>
  <c r="E175" i="1" s="1"/>
  <c r="E218" i="1" s="1"/>
  <c r="CF117" i="1"/>
  <c r="CF114" i="1"/>
  <c r="FK117" i="1"/>
  <c r="FK114" i="1"/>
  <c r="W117" i="1"/>
  <c r="W114" i="1"/>
  <c r="EQ304" i="1"/>
  <c r="EQ170" i="1"/>
  <c r="EQ175" i="1" s="1"/>
  <c r="EQ218" i="1" s="1"/>
  <c r="BW304" i="1"/>
  <c r="BW170" i="1"/>
  <c r="BW175" i="1" s="1"/>
  <c r="BW218" i="1" s="1"/>
  <c r="BR117" i="1"/>
  <c r="BR114" i="1"/>
  <c r="EN304" i="1"/>
  <c r="EN170" i="1"/>
  <c r="EN175" i="1" s="1"/>
  <c r="EN218" i="1" s="1"/>
  <c r="FU114" i="1"/>
  <c r="FU117" i="1"/>
  <c r="AG114" i="1"/>
  <c r="AG117" i="1"/>
  <c r="AY140" i="1"/>
  <c r="AY142" i="1" s="1"/>
  <c r="AY144" i="1" s="1"/>
  <c r="EC304" i="1"/>
  <c r="EC170" i="1"/>
  <c r="EC175" i="1" s="1"/>
  <c r="EC218" i="1" s="1"/>
  <c r="BI304" i="1"/>
  <c r="BI170" i="1"/>
  <c r="BI175" i="1" s="1"/>
  <c r="BI218" i="1" s="1"/>
  <c r="AR114" i="1"/>
  <c r="AR117" i="1"/>
  <c r="DZ184" i="1"/>
  <c r="DZ201" i="1"/>
  <c r="DZ177" i="1"/>
  <c r="DZ146" i="1"/>
  <c r="DZ108" i="1"/>
  <c r="DZ111" i="1"/>
  <c r="DZ105" i="1"/>
  <c r="DZ107" i="1" s="1"/>
  <c r="DZ100" i="1"/>
  <c r="AH177" i="1"/>
  <c r="AH184" i="1"/>
  <c r="AH148" i="1"/>
  <c r="AH108" i="1"/>
  <c r="AH111" i="1"/>
  <c r="AH105" i="1"/>
  <c r="AH107" i="1" s="1"/>
  <c r="AH109" i="1" s="1"/>
  <c r="AH119" i="1" s="1"/>
  <c r="FU201" i="1"/>
  <c r="FU184" i="1"/>
  <c r="FU177" i="1"/>
  <c r="FU146" i="1"/>
  <c r="FU148" i="1"/>
  <c r="FU140" i="1"/>
  <c r="FU111" i="1"/>
  <c r="FU108" i="1"/>
  <c r="FU105" i="1"/>
  <c r="FU107" i="1" s="1"/>
  <c r="FU100" i="1"/>
  <c r="EU201" i="1"/>
  <c r="EU184" i="1"/>
  <c r="EU177" i="1"/>
  <c r="EU146" i="1"/>
  <c r="EU105" i="1"/>
  <c r="EU107" i="1" s="1"/>
  <c r="EU148" i="1"/>
  <c r="EU108" i="1"/>
  <c r="EU111" i="1"/>
  <c r="EU100" i="1"/>
  <c r="BC184" i="1"/>
  <c r="BC201" i="1"/>
  <c r="BC177" i="1"/>
  <c r="BC146" i="1"/>
  <c r="BC148" i="1"/>
  <c r="BC105" i="1"/>
  <c r="BC107" i="1" s="1"/>
  <c r="BC100" i="1"/>
  <c r="BC111" i="1"/>
  <c r="BC108" i="1"/>
  <c r="U184" i="1"/>
  <c r="U201" i="1"/>
  <c r="U177" i="1"/>
  <c r="U148" i="1"/>
  <c r="U111" i="1"/>
  <c r="U100" i="1"/>
  <c r="U108" i="1"/>
  <c r="U105" i="1"/>
  <c r="U107" i="1" s="1"/>
  <c r="CZ201" i="1"/>
  <c r="CZ184" i="1"/>
  <c r="CZ177" i="1"/>
  <c r="CZ146" i="1"/>
  <c r="CZ148" i="1"/>
  <c r="CZ138" i="1"/>
  <c r="CZ140" i="1"/>
  <c r="CZ108" i="1"/>
  <c r="CZ100" i="1"/>
  <c r="CZ111" i="1"/>
  <c r="CZ105" i="1"/>
  <c r="CZ107" i="1" s="1"/>
  <c r="H201" i="1"/>
  <c r="H177" i="1"/>
  <c r="H184" i="1"/>
  <c r="H146" i="1"/>
  <c r="H108" i="1"/>
  <c r="H111" i="1"/>
  <c r="H100" i="1"/>
  <c r="H105" i="1"/>
  <c r="H107" i="1" s="1"/>
  <c r="H109" i="1" s="1"/>
  <c r="H119" i="1" s="1"/>
  <c r="EH201" i="1"/>
  <c r="EH184" i="1"/>
  <c r="EH177" i="1"/>
  <c r="EH148" i="1"/>
  <c r="EH111" i="1"/>
  <c r="EH138" i="1"/>
  <c r="EH140" i="1"/>
  <c r="EH108" i="1"/>
  <c r="EH100" i="1"/>
  <c r="EH105" i="1"/>
  <c r="EH107" i="1" s="1"/>
  <c r="BZ201" i="1"/>
  <c r="BZ184" i="1"/>
  <c r="BZ177" i="1"/>
  <c r="BZ148" i="1"/>
  <c r="BZ111" i="1"/>
  <c r="BZ140" i="1"/>
  <c r="BZ142" i="1" s="1"/>
  <c r="BZ144" i="1" s="1"/>
  <c r="BZ108" i="1"/>
  <c r="BZ105" i="1"/>
  <c r="BZ107" i="1" s="1"/>
  <c r="BZ109" i="1" s="1"/>
  <c r="BZ119" i="1" s="1"/>
  <c r="BZ100" i="1"/>
  <c r="R184" i="1"/>
  <c r="R201" i="1"/>
  <c r="R177" i="1"/>
  <c r="R148" i="1"/>
  <c r="R146" i="1"/>
  <c r="R140" i="1"/>
  <c r="R138" i="1"/>
  <c r="R108" i="1"/>
  <c r="R105" i="1"/>
  <c r="R107" i="1" s="1"/>
  <c r="R100" i="1"/>
  <c r="R111" i="1"/>
  <c r="I201" i="1"/>
  <c r="I184" i="1"/>
  <c r="I177" i="1"/>
  <c r="I146" i="1"/>
  <c r="I150" i="1" s="1"/>
  <c r="I148" i="1"/>
  <c r="I111" i="1"/>
  <c r="I100" i="1"/>
  <c r="I108" i="1"/>
  <c r="I105" i="1"/>
  <c r="I107" i="1" s="1"/>
  <c r="ER114" i="1"/>
  <c r="ER117" i="1"/>
  <c r="AM114" i="1"/>
  <c r="AM117" i="1"/>
  <c r="DF114" i="1"/>
  <c r="DF117" i="1"/>
  <c r="X201" i="1"/>
  <c r="X177" i="1"/>
  <c r="X184" i="1"/>
  <c r="X148" i="1"/>
  <c r="X140" i="1"/>
  <c r="X108" i="1"/>
  <c r="X111" i="1"/>
  <c r="X105" i="1"/>
  <c r="X107" i="1" s="1"/>
  <c r="X100" i="1"/>
  <c r="FU142" i="1"/>
  <c r="FU144" i="1" s="1"/>
  <c r="EP142" i="1"/>
  <c r="EP144" i="1" s="1"/>
  <c r="CT142" i="1"/>
  <c r="CT144" i="1" s="1"/>
  <c r="AX142" i="1"/>
  <c r="AX144" i="1" s="1"/>
  <c r="FM142" i="1"/>
  <c r="FM144" i="1" s="1"/>
  <c r="BR142" i="1"/>
  <c r="BR144" i="1" s="1"/>
  <c r="BB114" i="1"/>
  <c r="BB117" i="1"/>
  <c r="BY117" i="1"/>
  <c r="BY114" i="1"/>
  <c r="DT114" i="1"/>
  <c r="DT117" i="1"/>
  <c r="DL304" i="1"/>
  <c r="DL170" i="1"/>
  <c r="DL175" i="1" s="1"/>
  <c r="DL218" i="1" s="1"/>
  <c r="AR304" i="1"/>
  <c r="AR173" i="1"/>
  <c r="AR170" i="1"/>
  <c r="FC114" i="1"/>
  <c r="FC117" i="1"/>
  <c r="O114" i="1"/>
  <c r="O117" i="1"/>
  <c r="CH117" i="1"/>
  <c r="CH114" i="1"/>
  <c r="DV304" i="1"/>
  <c r="DV173" i="1"/>
  <c r="DV170" i="1"/>
  <c r="BB304" i="1"/>
  <c r="BB170" i="1"/>
  <c r="BB175" i="1" s="1"/>
  <c r="BB218" i="1" s="1"/>
  <c r="AK117" i="1"/>
  <c r="AK114" i="1"/>
  <c r="BT117" i="1"/>
  <c r="BT114" i="1"/>
  <c r="DH304" i="1"/>
  <c r="DH173" i="1"/>
  <c r="DH170" i="1"/>
  <c r="AN304" i="1"/>
  <c r="AN170" i="1"/>
  <c r="AN175" i="1" s="1"/>
  <c r="AN218" i="1" s="1"/>
  <c r="EY117" i="1"/>
  <c r="EY114" i="1"/>
  <c r="K117" i="1"/>
  <c r="K114" i="1"/>
  <c r="BF117" i="1"/>
  <c r="BF114" i="1"/>
  <c r="DR304" i="1"/>
  <c r="DR170" i="1"/>
  <c r="DR175" i="1" s="1"/>
  <c r="DR218" i="1" s="1"/>
  <c r="AX304" i="1"/>
  <c r="AX170" i="1"/>
  <c r="AX175" i="1" s="1"/>
  <c r="AX218" i="1" s="1"/>
  <c r="FI114" i="1"/>
  <c r="FI117" i="1"/>
  <c r="U114" i="1"/>
  <c r="U117" i="1"/>
  <c r="EQ142" i="1"/>
  <c r="EQ144" i="1" s="1"/>
  <c r="CU142" i="1"/>
  <c r="CU144" i="1" s="1"/>
  <c r="FT114" i="1"/>
  <c r="FT117" i="1"/>
  <c r="AF114" i="1"/>
  <c r="AF117" i="1"/>
  <c r="CY201" i="1"/>
  <c r="CY184" i="1"/>
  <c r="CY177" i="1"/>
  <c r="CY148" i="1"/>
  <c r="CY105" i="1"/>
  <c r="CY107" i="1" s="1"/>
  <c r="CY100" i="1"/>
  <c r="CY108" i="1"/>
  <c r="CY111" i="1"/>
  <c r="G201" i="1"/>
  <c r="G177" i="1"/>
  <c r="G105" i="1"/>
  <c r="G107" i="1" s="1"/>
  <c r="G111" i="1"/>
  <c r="G108" i="1"/>
  <c r="FJ184" i="1"/>
  <c r="FJ201" i="1"/>
  <c r="FJ177" i="1"/>
  <c r="FJ146" i="1"/>
  <c r="FJ108" i="1"/>
  <c r="FJ111" i="1"/>
  <c r="FJ100" i="1"/>
  <c r="FJ105" i="1"/>
  <c r="FJ107" i="1" s="1"/>
  <c r="BR184" i="1"/>
  <c r="BR201" i="1"/>
  <c r="BR177" i="1"/>
  <c r="BR146" i="1"/>
  <c r="BR108" i="1"/>
  <c r="BR111" i="1"/>
  <c r="BR100" i="1"/>
  <c r="BR105" i="1"/>
  <c r="BR107" i="1" s="1"/>
  <c r="FB201" i="1"/>
  <c r="FB184" i="1"/>
  <c r="FB177" i="1"/>
  <c r="FB148" i="1"/>
  <c r="FB111" i="1"/>
  <c r="FB108" i="1"/>
  <c r="FB105" i="1"/>
  <c r="FB107" i="1" s="1"/>
  <c r="FB100" i="1"/>
  <c r="DF201" i="1"/>
  <c r="DF184" i="1"/>
  <c r="DF177" i="1"/>
  <c r="DF146" i="1"/>
  <c r="DF148" i="1"/>
  <c r="DF111" i="1"/>
  <c r="DF105" i="1"/>
  <c r="DF107" i="1" s="1"/>
  <c r="DF108" i="1"/>
  <c r="DF100" i="1"/>
  <c r="BJ201" i="1"/>
  <c r="BJ184" i="1"/>
  <c r="BJ177" i="1"/>
  <c r="BJ146" i="1"/>
  <c r="BJ111" i="1"/>
  <c r="BJ105" i="1"/>
  <c r="BJ107" i="1" s="1"/>
  <c r="BJ108" i="1"/>
  <c r="BJ100" i="1"/>
  <c r="N201" i="1"/>
  <c r="N184" i="1"/>
  <c r="N177" i="1"/>
  <c r="N146" i="1"/>
  <c r="N105" i="1"/>
  <c r="N107" i="1" s="1"/>
  <c r="N109" i="1" s="1"/>
  <c r="N119" i="1" s="1"/>
  <c r="N100" i="1"/>
  <c r="N108" i="1"/>
  <c r="N111" i="1"/>
  <c r="EO201" i="1"/>
  <c r="EO184" i="1"/>
  <c r="EO177" i="1"/>
  <c r="EO148" i="1"/>
  <c r="EO108" i="1"/>
  <c r="EO111" i="1"/>
  <c r="EO100" i="1"/>
  <c r="EO105" i="1"/>
  <c r="EO107" i="1" s="1"/>
  <c r="CS201" i="1"/>
  <c r="CS184" i="1"/>
  <c r="CS177" i="1"/>
  <c r="CS156" i="1"/>
  <c r="CS148" i="1"/>
  <c r="CS150" i="1"/>
  <c r="CS152" i="1"/>
  <c r="CS108" i="1"/>
  <c r="CS154" i="1"/>
  <c r="CS111" i="1"/>
  <c r="CS100" i="1"/>
  <c r="CS105" i="1"/>
  <c r="CS107" i="1" s="1"/>
  <c r="AW201" i="1"/>
  <c r="AW184" i="1"/>
  <c r="AW177" i="1"/>
  <c r="AW148" i="1"/>
  <c r="AW150" i="1"/>
  <c r="AW156" i="1"/>
  <c r="AW152" i="1"/>
  <c r="AW108" i="1"/>
  <c r="AW111" i="1"/>
  <c r="AW154" i="1"/>
  <c r="AW100" i="1"/>
  <c r="AW105" i="1"/>
  <c r="AW107" i="1" s="1"/>
  <c r="BS184" i="1"/>
  <c r="BS177" i="1"/>
  <c r="BS201" i="1"/>
  <c r="BS140" i="1"/>
  <c r="BS146" i="1"/>
  <c r="BS148" i="1"/>
  <c r="BS111" i="1"/>
  <c r="BS100" i="1"/>
  <c r="BS105" i="1"/>
  <c r="BS107" i="1" s="1"/>
  <c r="BS109" i="1" s="1"/>
  <c r="BS119" i="1" s="1"/>
  <c r="BS108" i="1"/>
  <c r="DL201" i="1"/>
  <c r="DL184" i="1"/>
  <c r="DL177" i="1"/>
  <c r="DL146" i="1"/>
  <c r="DL148" i="1"/>
  <c r="DL138" i="1"/>
  <c r="DL140" i="1"/>
  <c r="DL108" i="1"/>
  <c r="DL100" i="1"/>
  <c r="DL105" i="1"/>
  <c r="DL107" i="1" s="1"/>
  <c r="DL111" i="1"/>
  <c r="T201" i="1"/>
  <c r="T184" i="1"/>
  <c r="T177" i="1"/>
  <c r="T148" i="1"/>
  <c r="T138" i="1"/>
  <c r="T108" i="1"/>
  <c r="T100" i="1"/>
  <c r="T140" i="1"/>
  <c r="T111" i="1"/>
  <c r="T105" i="1"/>
  <c r="T107" i="1" s="1"/>
  <c r="EG201" i="1"/>
  <c r="EG184" i="1"/>
  <c r="EG177" i="1"/>
  <c r="EG148" i="1"/>
  <c r="EG111" i="1"/>
  <c r="EG100" i="1"/>
  <c r="EG105" i="1"/>
  <c r="EG107" i="1" s="1"/>
  <c r="EG108" i="1"/>
  <c r="AO201" i="1"/>
  <c r="AO184" i="1"/>
  <c r="AO177" i="1"/>
  <c r="AO148" i="1"/>
  <c r="AO111" i="1"/>
  <c r="AO100" i="1"/>
  <c r="AO105" i="1"/>
  <c r="AO107" i="1" s="1"/>
  <c r="AO146" i="1"/>
  <c r="AO108" i="1"/>
  <c r="DC184" i="1"/>
  <c r="DC177" i="1"/>
  <c r="DC201" i="1"/>
  <c r="DC154" i="1"/>
  <c r="DC148" i="1"/>
  <c r="DC156" i="1"/>
  <c r="DC150" i="1"/>
  <c r="DC152" i="1"/>
  <c r="DC111" i="1"/>
  <c r="DC105" i="1"/>
  <c r="DC107" i="1" s="1"/>
  <c r="DC108" i="1"/>
  <c r="DC100" i="1"/>
  <c r="AI184" i="1"/>
  <c r="AI177" i="1"/>
  <c r="AI201" i="1"/>
  <c r="AI140" i="1"/>
  <c r="AI142" i="1" s="1"/>
  <c r="AI144" i="1" s="1"/>
  <c r="AI148" i="1"/>
  <c r="AI111" i="1"/>
  <c r="AI105" i="1"/>
  <c r="AI107" i="1" s="1"/>
  <c r="AI100" i="1"/>
  <c r="AI108" i="1"/>
  <c r="AI117" i="1"/>
  <c r="AI114" i="1"/>
  <c r="EE201" i="1"/>
  <c r="EE184" i="1"/>
  <c r="EE177" i="1"/>
  <c r="EE148" i="1"/>
  <c r="EE100" i="1"/>
  <c r="EE105" i="1"/>
  <c r="EE107" i="1" s="1"/>
  <c r="EE109" i="1" s="1"/>
  <c r="EE119" i="1" s="1"/>
  <c r="EE108" i="1"/>
  <c r="EE111" i="1"/>
  <c r="BQ201" i="1"/>
  <c r="BQ184" i="1"/>
  <c r="BQ177" i="1"/>
  <c r="BQ146" i="1"/>
  <c r="BQ148" i="1"/>
  <c r="BQ111" i="1"/>
  <c r="BQ100" i="1"/>
  <c r="BQ108" i="1"/>
  <c r="BQ105" i="1"/>
  <c r="BQ107" i="1" s="1"/>
  <c r="AZ138" i="1"/>
  <c r="AZ142" i="1" s="1"/>
  <c r="AZ144" i="1" s="1"/>
  <c r="EA304" i="1"/>
  <c r="EA170" i="1"/>
  <c r="EA175" i="1" s="1"/>
  <c r="EA218" i="1" s="1"/>
  <c r="BG304" i="1"/>
  <c r="BG170" i="1"/>
  <c r="BG175" i="1" s="1"/>
  <c r="BG218" i="1" s="1"/>
  <c r="AP114" i="1"/>
  <c r="AP117" i="1"/>
  <c r="CF304" i="1"/>
  <c r="CF170" i="1"/>
  <c r="CF173" i="1"/>
  <c r="EL304" i="1"/>
  <c r="EL170" i="1"/>
  <c r="EL175" i="1" s="1"/>
  <c r="EL218" i="1" s="1"/>
  <c r="BR304" i="1"/>
  <c r="BR170" i="1"/>
  <c r="BR175" i="1" s="1"/>
  <c r="BR218" i="1" s="1"/>
  <c r="BM117" i="1"/>
  <c r="BM114" i="1"/>
  <c r="FU304" i="1"/>
  <c r="FU173" i="1"/>
  <c r="FU170" i="1"/>
  <c r="CO304" i="1"/>
  <c r="CO173" i="1"/>
  <c r="CO170" i="1"/>
  <c r="U304" i="1"/>
  <c r="U173" i="1"/>
  <c r="U170" i="1"/>
  <c r="U175" i="1" s="1"/>
  <c r="U218" i="1" s="1"/>
  <c r="DH114" i="1"/>
  <c r="DH117" i="1"/>
  <c r="EQ114" i="1"/>
  <c r="EQ117" i="1"/>
  <c r="BQ140" i="1"/>
  <c r="EU304" i="1"/>
  <c r="EU170" i="1"/>
  <c r="EU175" i="1" s="1"/>
  <c r="EU218" i="1" s="1"/>
  <c r="CA304" i="1"/>
  <c r="CA170" i="1"/>
  <c r="CA175" i="1" s="1"/>
  <c r="CA218" i="1" s="1"/>
  <c r="G304" i="1"/>
  <c r="G170" i="1"/>
  <c r="G175" i="1" s="1"/>
  <c r="G218" i="1" s="1"/>
  <c r="BV117" i="1"/>
  <c r="BV114" i="1"/>
  <c r="FX304" i="1"/>
  <c r="FX170" i="1"/>
  <c r="FX173" i="1"/>
  <c r="FM117" i="1"/>
  <c r="FM114" i="1"/>
  <c r="Y117" i="1"/>
  <c r="Y114" i="1"/>
  <c r="EG304" i="1"/>
  <c r="EG170" i="1"/>
  <c r="EG175" i="1" s="1"/>
  <c r="EG218" i="1" s="1"/>
  <c r="BM304" i="1"/>
  <c r="BM170" i="1"/>
  <c r="BM175" i="1" s="1"/>
  <c r="BM218" i="1" s="1"/>
  <c r="BH117" i="1"/>
  <c r="BH114" i="1"/>
  <c r="EM117" i="1"/>
  <c r="EM114" i="1"/>
  <c r="EE304" i="1"/>
  <c r="EE170" i="1"/>
  <c r="EE175" i="1" s="1"/>
  <c r="EE218" i="1" s="1"/>
  <c r="BK304" i="1"/>
  <c r="BK170" i="1"/>
  <c r="BK175" i="1" s="1"/>
  <c r="BK218" i="1" s="1"/>
  <c r="AT117" i="1"/>
  <c r="AT114" i="1"/>
  <c r="BT304" i="1"/>
  <c r="BT170" i="1"/>
  <c r="BT175" i="1" s="1"/>
  <c r="BT218" i="1" s="1"/>
  <c r="EW114" i="1"/>
  <c r="EW117" i="1"/>
  <c r="I117" i="1"/>
  <c r="I114" i="1"/>
  <c r="DQ304" i="1"/>
  <c r="DQ170" i="1"/>
  <c r="DQ175" i="1" s="1"/>
  <c r="DQ218" i="1" s="1"/>
  <c r="AW304" i="1"/>
  <c r="AW170" i="1"/>
  <c r="AW175" i="1" s="1"/>
  <c r="AW218" i="1" s="1"/>
  <c r="FH114" i="1"/>
  <c r="FH117" i="1"/>
  <c r="T114" i="1"/>
  <c r="T117" i="1"/>
  <c r="CW201" i="1"/>
  <c r="CW184" i="1"/>
  <c r="CW177" i="1"/>
  <c r="CW148" i="1"/>
  <c r="CW111" i="1"/>
  <c r="CW100" i="1"/>
  <c r="CW105" i="1"/>
  <c r="CW107" i="1" s="1"/>
  <c r="CW108" i="1"/>
  <c r="E201" i="1"/>
  <c r="E184" i="1"/>
  <c r="E177" i="1"/>
  <c r="E148" i="1"/>
  <c r="E150" i="1" s="1"/>
  <c r="E111" i="1"/>
  <c r="E100" i="1"/>
  <c r="E146" i="1"/>
  <c r="E105" i="1"/>
  <c r="E107" i="1" s="1"/>
  <c r="E108" i="1"/>
  <c r="DT184" i="1"/>
  <c r="DT201" i="1"/>
  <c r="DT148" i="1"/>
  <c r="DT177" i="1"/>
  <c r="DT138" i="1"/>
  <c r="DT142" i="1" s="1"/>
  <c r="DT144" i="1" s="1"/>
  <c r="DT111" i="1"/>
  <c r="DT105" i="1"/>
  <c r="DT107" i="1" s="1"/>
  <c r="DT108" i="1"/>
  <c r="DT100" i="1"/>
  <c r="AB201" i="1"/>
  <c r="AB184" i="1"/>
  <c r="AB146" i="1"/>
  <c r="AB177" i="1"/>
  <c r="AB111" i="1"/>
  <c r="AB108" i="1"/>
  <c r="AB105" i="1"/>
  <c r="AB107" i="1" s="1"/>
  <c r="AB100" i="1"/>
  <c r="DY184" i="1"/>
  <c r="DY201" i="1"/>
  <c r="DY177" i="1"/>
  <c r="DY156" i="1"/>
  <c r="DY152" i="1"/>
  <c r="DY154" i="1"/>
  <c r="DY148" i="1"/>
  <c r="DY150" i="1"/>
  <c r="DY111" i="1"/>
  <c r="DY105" i="1"/>
  <c r="DY107" i="1" s="1"/>
  <c r="DY100" i="1"/>
  <c r="DY108" i="1"/>
  <c r="CR201" i="1"/>
  <c r="CR177" i="1"/>
  <c r="CR184" i="1"/>
  <c r="CR148" i="1"/>
  <c r="CR138" i="1"/>
  <c r="CR140" i="1"/>
  <c r="CR105" i="1"/>
  <c r="CR107" i="1" s="1"/>
  <c r="CR108" i="1"/>
  <c r="CR111" i="1"/>
  <c r="CR100" i="1"/>
  <c r="FO201" i="1"/>
  <c r="FO184" i="1"/>
  <c r="FO177" i="1"/>
  <c r="FO146" i="1"/>
  <c r="FO148" i="1"/>
  <c r="FO100" i="1"/>
  <c r="FO105" i="1"/>
  <c r="FO107" i="1" s="1"/>
  <c r="FO111" i="1"/>
  <c r="FO108" i="1"/>
  <c r="DS201" i="1"/>
  <c r="DS184" i="1"/>
  <c r="DS177" i="1"/>
  <c r="DS146" i="1"/>
  <c r="DS148" i="1"/>
  <c r="DS100" i="1"/>
  <c r="DS105" i="1"/>
  <c r="DS107" i="1" s="1"/>
  <c r="DS111" i="1"/>
  <c r="DS108" i="1"/>
  <c r="BW201" i="1"/>
  <c r="BW184" i="1"/>
  <c r="BW177" i="1"/>
  <c r="BW146" i="1"/>
  <c r="BW100" i="1"/>
  <c r="BW105" i="1"/>
  <c r="BW107" i="1" s="1"/>
  <c r="BW111" i="1"/>
  <c r="BW108" i="1"/>
  <c r="O201" i="1"/>
  <c r="O184" i="1"/>
  <c r="O177" i="1"/>
  <c r="O146" i="1"/>
  <c r="O100" i="1"/>
  <c r="O105" i="1"/>
  <c r="O107" i="1" s="1"/>
  <c r="O111" i="1"/>
  <c r="O108" i="1"/>
  <c r="FD184" i="1"/>
  <c r="FD177" i="1"/>
  <c r="FD201" i="1"/>
  <c r="FD148" i="1"/>
  <c r="FD111" i="1"/>
  <c r="FD138" i="1"/>
  <c r="FD142" i="1" s="1"/>
  <c r="FD144" i="1" s="1"/>
  <c r="FD105" i="1"/>
  <c r="FD107" i="1" s="1"/>
  <c r="FD100" i="1"/>
  <c r="FD108" i="1"/>
  <c r="BL201" i="1"/>
  <c r="BL184" i="1"/>
  <c r="BL177" i="1"/>
  <c r="BL148" i="1"/>
  <c r="BL138" i="1"/>
  <c r="BL142" i="1" s="1"/>
  <c r="BL144" i="1" s="1"/>
  <c r="BL111" i="1"/>
  <c r="BL108" i="1"/>
  <c r="BL105" i="1"/>
  <c r="BL107" i="1" s="1"/>
  <c r="BL100" i="1"/>
  <c r="FX184" i="1"/>
  <c r="FX177" i="1"/>
  <c r="FX201" i="1"/>
  <c r="FX154" i="1"/>
  <c r="FX148" i="1"/>
  <c r="FX156" i="1"/>
  <c r="FX150" i="1"/>
  <c r="FX152" i="1"/>
  <c r="FX111" i="1"/>
  <c r="FX100" i="1"/>
  <c r="FX108" i="1"/>
  <c r="FX105" i="1"/>
  <c r="FX107" i="1" s="1"/>
  <c r="K304" i="1"/>
  <c r="K170" i="1"/>
  <c r="BJ304" i="1"/>
  <c r="BJ173" i="1"/>
  <c r="BJ170" i="1"/>
  <c r="DU201" i="1"/>
  <c r="DU184" i="1"/>
  <c r="DU177" i="1"/>
  <c r="DU148" i="1"/>
  <c r="DU111" i="1"/>
  <c r="DU100" i="1"/>
  <c r="DU105" i="1"/>
  <c r="DU107" i="1" s="1"/>
  <c r="DU109" i="1" s="1"/>
  <c r="DU119" i="1" s="1"/>
  <c r="DU108" i="1"/>
  <c r="AA201" i="1"/>
  <c r="AA184" i="1"/>
  <c r="AA177" i="1"/>
  <c r="AA146" i="1"/>
  <c r="AA100" i="1"/>
  <c r="AA105" i="1"/>
  <c r="AA107" i="1" s="1"/>
  <c r="AA108" i="1"/>
  <c r="AA111" i="1"/>
  <c r="CJ184" i="1"/>
  <c r="CJ201" i="1"/>
  <c r="CJ177" i="1"/>
  <c r="CJ146" i="1"/>
  <c r="CJ150" i="1" s="1"/>
  <c r="CJ148" i="1"/>
  <c r="CJ138" i="1"/>
  <c r="CJ111" i="1"/>
  <c r="CJ100" i="1"/>
  <c r="CJ105" i="1"/>
  <c r="CJ107" i="1" s="1"/>
  <c r="CJ109" i="1" s="1"/>
  <c r="CJ119" i="1" s="1"/>
  <c r="CJ108" i="1"/>
  <c r="DU138" i="1"/>
  <c r="CD142" i="1"/>
  <c r="CD144" i="1" s="1"/>
  <c r="CW142" i="1"/>
  <c r="CW144" i="1" s="1"/>
  <c r="AD142" i="1"/>
  <c r="AD144" i="1" s="1"/>
  <c r="CG142" i="1"/>
  <c r="CG144" i="1" s="1"/>
  <c r="FR114" i="1"/>
  <c r="FR117" i="1"/>
  <c r="AD114" i="1"/>
  <c r="AD117" i="1"/>
  <c r="BA117" i="1"/>
  <c r="BA114" i="1"/>
  <c r="CV114" i="1"/>
  <c r="CV117" i="1"/>
  <c r="AJ304" i="1"/>
  <c r="AJ170" i="1"/>
  <c r="AJ175" i="1" s="1"/>
  <c r="AJ218" i="1" s="1"/>
  <c r="FT304" i="1"/>
  <c r="FT173" i="1"/>
  <c r="FT170" i="1"/>
  <c r="CZ304" i="1"/>
  <c r="CZ170" i="1"/>
  <c r="CZ175" i="1" s="1"/>
  <c r="CZ218" i="1" s="1"/>
  <c r="AF304" i="1"/>
  <c r="AF173" i="1"/>
  <c r="AF170" i="1"/>
  <c r="EE114" i="1"/>
  <c r="EE117" i="1"/>
  <c r="BJ117" i="1"/>
  <c r="BJ114" i="1"/>
  <c r="DJ304" i="1"/>
  <c r="DJ170" i="1"/>
  <c r="DJ173" i="1"/>
  <c r="AP304" i="1"/>
  <c r="AP170" i="1"/>
  <c r="AP175" i="1" s="1"/>
  <c r="AP218" i="1" s="1"/>
  <c r="FA117" i="1"/>
  <c r="FA114" i="1"/>
  <c r="M117" i="1"/>
  <c r="M114" i="1"/>
  <c r="AV117" i="1"/>
  <c r="AV114" i="1"/>
  <c r="FP304" i="1"/>
  <c r="FP173" i="1"/>
  <c r="FP170" i="1"/>
  <c r="CV304" i="1"/>
  <c r="CV170" i="1"/>
  <c r="CV175" i="1" s="1"/>
  <c r="CV218" i="1" s="1"/>
  <c r="AB304" i="1"/>
  <c r="AB173" i="1"/>
  <c r="AB170" i="1"/>
  <c r="EA117" i="1"/>
  <c r="EA114" i="1"/>
  <c r="FV117" i="1"/>
  <c r="FV114" i="1"/>
  <c r="AH117" i="1"/>
  <c r="AH114" i="1"/>
  <c r="DF304" i="1"/>
  <c r="DF173" i="1"/>
  <c r="DF170" i="1"/>
  <c r="AL304" i="1"/>
  <c r="AL173" i="1"/>
  <c r="AL170" i="1"/>
  <c r="EK114" i="1"/>
  <c r="EK117" i="1"/>
  <c r="EE140" i="1"/>
  <c r="CI140" i="1"/>
  <c r="CI142" i="1" s="1"/>
  <c r="CI144" i="1" s="1"/>
  <c r="EV114" i="1"/>
  <c r="EV117" i="1"/>
  <c r="H114" i="1"/>
  <c r="H117" i="1"/>
  <c r="AS201" i="1"/>
  <c r="AS184" i="1"/>
  <c r="AS177" i="1"/>
  <c r="AS146" i="1"/>
  <c r="AS111" i="1"/>
  <c r="AS108" i="1"/>
  <c r="AS105" i="1"/>
  <c r="AS107" i="1" s="1"/>
  <c r="AS100" i="1"/>
  <c r="DB184" i="1"/>
  <c r="DB177" i="1"/>
  <c r="DB201" i="1"/>
  <c r="DB152" i="1"/>
  <c r="DB154" i="1"/>
  <c r="DB148" i="1"/>
  <c r="DB156" i="1"/>
  <c r="DB150" i="1"/>
  <c r="DB108" i="1"/>
  <c r="DB111" i="1"/>
  <c r="DB105" i="1"/>
  <c r="DB107" i="1" s="1"/>
  <c r="DB100" i="1"/>
  <c r="J201" i="1"/>
  <c r="J177" i="1"/>
  <c r="J184" i="1"/>
  <c r="J146" i="1"/>
  <c r="J150" i="1" s="1"/>
  <c r="J148" i="1"/>
  <c r="J108" i="1"/>
  <c r="J111" i="1"/>
  <c r="J105" i="1"/>
  <c r="J107" i="1" s="1"/>
  <c r="J100" i="1"/>
  <c r="AG201" i="1"/>
  <c r="AG184" i="1"/>
  <c r="AG177" i="1"/>
  <c r="AG146" i="1"/>
  <c r="AG111" i="1"/>
  <c r="AG105" i="1"/>
  <c r="AG107" i="1" s="1"/>
  <c r="AG109" i="1" s="1"/>
  <c r="AG119" i="1" s="1"/>
  <c r="AG100" i="1"/>
  <c r="AG108" i="1"/>
  <c r="AQ201" i="1"/>
  <c r="AQ184" i="1"/>
  <c r="AQ177" i="1"/>
  <c r="AQ148" i="1"/>
  <c r="AQ105" i="1"/>
  <c r="AQ107" i="1" s="1"/>
  <c r="AQ140" i="1"/>
  <c r="AQ142" i="1" s="1"/>
  <c r="AQ144" i="1" s="1"/>
  <c r="AQ108" i="1"/>
  <c r="AQ111" i="1"/>
  <c r="AQ100" i="1"/>
  <c r="CL184" i="1"/>
  <c r="CL201" i="1"/>
  <c r="CL177" i="1"/>
  <c r="CL146" i="1"/>
  <c r="CL111" i="1"/>
  <c r="CL108" i="1"/>
  <c r="CL105" i="1"/>
  <c r="CL107" i="1" s="1"/>
  <c r="CL100" i="1"/>
  <c r="FT201" i="1"/>
  <c r="FT184" i="1"/>
  <c r="FT177" i="1"/>
  <c r="FT148" i="1"/>
  <c r="FT140" i="1"/>
  <c r="FT108" i="1"/>
  <c r="FT138" i="1"/>
  <c r="FT111" i="1"/>
  <c r="FT105" i="1"/>
  <c r="FT107" i="1" s="1"/>
  <c r="FT100" i="1"/>
  <c r="CB201" i="1"/>
  <c r="CB184" i="1"/>
  <c r="CB177" i="1"/>
  <c r="CB146" i="1"/>
  <c r="CB108" i="1"/>
  <c r="CB105" i="1"/>
  <c r="CB107" i="1" s="1"/>
  <c r="CB100" i="1"/>
  <c r="CB111" i="1"/>
  <c r="FR201" i="1"/>
  <c r="FR184" i="1"/>
  <c r="FR177" i="1"/>
  <c r="FR156" i="1"/>
  <c r="FR148" i="1"/>
  <c r="FR150" i="1"/>
  <c r="FR152" i="1"/>
  <c r="FR154" i="1"/>
  <c r="FR111" i="1"/>
  <c r="FR108" i="1"/>
  <c r="FR105" i="1"/>
  <c r="FR107" i="1" s="1"/>
  <c r="FR100" i="1"/>
  <c r="DV184" i="1"/>
  <c r="DV201" i="1"/>
  <c r="DV177" i="1"/>
  <c r="DV148" i="1"/>
  <c r="DV138" i="1"/>
  <c r="DV111" i="1"/>
  <c r="DV140" i="1"/>
  <c r="DV108" i="1"/>
  <c r="DV105" i="1"/>
  <c r="DV107" i="1" s="1"/>
  <c r="DV100" i="1"/>
  <c r="BB184" i="1"/>
  <c r="BB201" i="1"/>
  <c r="BB177" i="1"/>
  <c r="BB148" i="1"/>
  <c r="BB146" i="1"/>
  <c r="BB111" i="1"/>
  <c r="BB140" i="1"/>
  <c r="BB108" i="1"/>
  <c r="BB100" i="1"/>
  <c r="BB105" i="1"/>
  <c r="BB107" i="1" s="1"/>
  <c r="F201" i="1"/>
  <c r="F184" i="1"/>
  <c r="F177" i="1"/>
  <c r="F148" i="1"/>
  <c r="F146" i="1"/>
  <c r="F138" i="1"/>
  <c r="F140" i="1"/>
  <c r="F108" i="1"/>
  <c r="F111" i="1"/>
  <c r="F100" i="1"/>
  <c r="F105" i="1"/>
  <c r="F107" i="1" s="1"/>
  <c r="FW117" i="1"/>
  <c r="FW114" i="1"/>
  <c r="ED142" i="1"/>
  <c r="ED144" i="1" s="1"/>
  <c r="CH142" i="1"/>
  <c r="CH144" i="1" s="1"/>
  <c r="AL142" i="1"/>
  <c r="AL144" i="1" s="1"/>
  <c r="FA142" i="1"/>
  <c r="FA144" i="1" s="1"/>
  <c r="CC142" i="1"/>
  <c r="CC144" i="1" s="1"/>
  <c r="I142" i="1"/>
  <c r="I144" i="1" s="1"/>
  <c r="DO304" i="1"/>
  <c r="DO170" i="1"/>
  <c r="DO175" i="1" s="1"/>
  <c r="DO218" i="1" s="1"/>
  <c r="AU304" i="1"/>
  <c r="AU170" i="1"/>
  <c r="AU175" i="1" s="1"/>
  <c r="AU218" i="1" s="1"/>
  <c r="FF114" i="1"/>
  <c r="FF117" i="1"/>
  <c r="R114" i="1"/>
  <c r="R117" i="1"/>
  <c r="L304" i="1"/>
  <c r="L170" i="1"/>
  <c r="L175" i="1" s="1"/>
  <c r="L218" i="1" s="1"/>
  <c r="DZ304" i="1"/>
  <c r="DZ170" i="1"/>
  <c r="DZ175" i="1" s="1"/>
  <c r="DZ218" i="1" s="1"/>
  <c r="BF304" i="1"/>
  <c r="BF170" i="1"/>
  <c r="BF175" i="1" s="1"/>
  <c r="BF218" i="1" s="1"/>
  <c r="AO117" i="1"/>
  <c r="AO114" i="1"/>
  <c r="FI304" i="1"/>
  <c r="FI173" i="1"/>
  <c r="FI170" i="1"/>
  <c r="CC304" i="1"/>
  <c r="CC173" i="1"/>
  <c r="CC170" i="1"/>
  <c r="I304" i="1"/>
  <c r="I173" i="1"/>
  <c r="I170" i="1"/>
  <c r="CJ114" i="1"/>
  <c r="CJ117" i="1"/>
  <c r="DS114" i="1"/>
  <c r="DS117" i="1"/>
  <c r="EI304" i="1"/>
  <c r="EI170" i="1"/>
  <c r="EI175" i="1" s="1"/>
  <c r="EI218" i="1" s="1"/>
  <c r="BO304" i="1"/>
  <c r="BO170" i="1"/>
  <c r="BO175" i="1" s="1"/>
  <c r="BO218" i="1" s="1"/>
  <c r="AX117" i="1"/>
  <c r="AX114" i="1"/>
  <c r="DP304" i="1"/>
  <c r="DP170" i="1"/>
  <c r="DP175" i="1" s="1"/>
  <c r="DP218" i="1" s="1"/>
  <c r="EO117" i="1"/>
  <c r="EO114" i="1"/>
  <c r="DU304" i="1"/>
  <c r="DU170" i="1"/>
  <c r="DU175" i="1" s="1"/>
  <c r="DU218" i="1" s="1"/>
  <c r="BA304" i="1"/>
  <c r="BA170" i="1"/>
  <c r="BA175" i="1" s="1"/>
  <c r="BA218" i="1" s="1"/>
  <c r="FX117" i="1"/>
  <c r="FX114" i="1"/>
  <c r="AJ117" i="1"/>
  <c r="AJ114" i="1"/>
  <c r="DO117" i="1"/>
  <c r="DO114" i="1"/>
  <c r="DS304" i="1"/>
  <c r="DS170" i="1"/>
  <c r="DS175" i="1" s="1"/>
  <c r="DS218" i="1" s="1"/>
  <c r="AY304" i="1"/>
  <c r="AY170" i="1"/>
  <c r="AY175" i="1" s="1"/>
  <c r="AY218" i="1" s="1"/>
  <c r="FJ117" i="1"/>
  <c r="FJ114" i="1"/>
  <c r="V117" i="1"/>
  <c r="V114" i="1"/>
  <c r="DY114" i="1"/>
  <c r="DY117" i="1"/>
  <c r="EE138" i="1"/>
  <c r="EE142" i="1" s="1"/>
  <c r="EE144" i="1" s="1"/>
  <c r="DE304" i="1"/>
  <c r="DE170" i="1"/>
  <c r="DE175" i="1" s="1"/>
  <c r="DE218" i="1" s="1"/>
  <c r="AK304" i="1"/>
  <c r="AK170" i="1"/>
  <c r="AK175" i="1" s="1"/>
  <c r="AK218" i="1" s="1"/>
  <c r="EJ114" i="1"/>
  <c r="EJ117" i="1"/>
  <c r="EI201" i="1"/>
  <c r="EI184" i="1"/>
  <c r="EI177" i="1"/>
  <c r="EI146" i="1"/>
  <c r="EI105" i="1"/>
  <c r="EI107" i="1" s="1"/>
  <c r="EI148" i="1"/>
  <c r="EI111" i="1"/>
  <c r="EI108" i="1"/>
  <c r="EI100" i="1"/>
  <c r="CM184" i="1"/>
  <c r="CM201" i="1"/>
  <c r="CM146" i="1"/>
  <c r="CM177" i="1"/>
  <c r="CM148" i="1"/>
  <c r="CM105" i="1"/>
  <c r="CM107" i="1" s="1"/>
  <c r="CM111" i="1"/>
  <c r="CM108" i="1"/>
  <c r="CM100" i="1"/>
  <c r="EL184" i="1"/>
  <c r="EL177" i="1"/>
  <c r="EL201" i="1"/>
  <c r="EL146" i="1"/>
  <c r="EL148" i="1"/>
  <c r="EL108" i="1"/>
  <c r="EL111" i="1"/>
  <c r="EL105" i="1"/>
  <c r="EL107" i="1" s="1"/>
  <c r="EL100" i="1"/>
  <c r="AT201" i="1"/>
  <c r="AT184" i="1"/>
  <c r="AT177" i="1"/>
  <c r="AT146" i="1"/>
  <c r="AT108" i="1"/>
  <c r="AT111" i="1"/>
  <c r="AT105" i="1"/>
  <c r="AT107" i="1" s="1"/>
  <c r="AT100" i="1"/>
  <c r="EP201" i="1"/>
  <c r="EP184" i="1"/>
  <c r="EP177" i="1"/>
  <c r="EP148" i="1"/>
  <c r="EP150" i="1"/>
  <c r="EP152" i="1"/>
  <c r="EP154" i="1"/>
  <c r="EP156" i="1"/>
  <c r="EP111" i="1"/>
  <c r="EP100" i="1"/>
  <c r="EP108" i="1"/>
  <c r="EP105" i="1"/>
  <c r="EP107" i="1" s="1"/>
  <c r="CT201" i="1"/>
  <c r="CT184" i="1"/>
  <c r="CT177" i="1"/>
  <c r="CT148" i="1"/>
  <c r="CT111" i="1"/>
  <c r="CT108" i="1"/>
  <c r="CT100" i="1"/>
  <c r="CT105" i="1"/>
  <c r="CT107" i="1" s="1"/>
  <c r="AX201" i="1"/>
  <c r="AX184" i="1"/>
  <c r="AX177" i="1"/>
  <c r="AX148" i="1"/>
  <c r="AX111" i="1"/>
  <c r="AX105" i="1"/>
  <c r="AX107" i="1" s="1"/>
  <c r="AX100" i="1"/>
  <c r="AX108" i="1"/>
  <c r="DA201" i="1"/>
  <c r="DA184" i="1"/>
  <c r="DA177" i="1"/>
  <c r="DA156" i="1"/>
  <c r="DA152" i="1"/>
  <c r="DA154" i="1"/>
  <c r="DA148" i="1"/>
  <c r="DA150" i="1"/>
  <c r="DA111" i="1"/>
  <c r="DA100" i="1"/>
  <c r="DA105" i="1"/>
  <c r="DA107" i="1" s="1"/>
  <c r="DA108" i="1"/>
  <c r="EC201" i="1"/>
  <c r="EC177" i="1"/>
  <c r="EC184" i="1"/>
  <c r="EC148" i="1"/>
  <c r="EC150" i="1"/>
  <c r="EC152" i="1"/>
  <c r="EC156" i="1"/>
  <c r="EC154" i="1"/>
  <c r="EC108" i="1"/>
  <c r="EC111" i="1"/>
  <c r="EC100" i="1"/>
  <c r="EC105" i="1"/>
  <c r="EC107" i="1" s="1"/>
  <c r="CG201" i="1"/>
  <c r="CG177" i="1"/>
  <c r="CG184" i="1"/>
  <c r="CG148" i="1"/>
  <c r="CG108" i="1"/>
  <c r="CG111" i="1"/>
  <c r="CG100" i="1"/>
  <c r="CG105" i="1"/>
  <c r="CG107" i="1" s="1"/>
  <c r="CG109" i="1" s="1"/>
  <c r="CG119" i="1" s="1"/>
  <c r="AK201" i="1"/>
  <c r="AK177" i="1"/>
  <c r="AK184" i="1"/>
  <c r="AK148" i="1"/>
  <c r="AK108" i="1"/>
  <c r="AK111" i="1"/>
  <c r="AK100" i="1"/>
  <c r="AK105" i="1"/>
  <c r="AK107" i="1" s="1"/>
  <c r="CO184" i="1"/>
  <c r="CO201" i="1"/>
  <c r="CO177" i="1"/>
  <c r="CO146" i="1"/>
  <c r="CO111" i="1"/>
  <c r="CO105" i="1"/>
  <c r="CO107" i="1" s="1"/>
  <c r="CO108" i="1"/>
  <c r="CO100" i="1"/>
  <c r="CN201" i="1"/>
  <c r="CN184" i="1"/>
  <c r="CN177" i="1"/>
  <c r="CN146" i="1"/>
  <c r="CN108" i="1"/>
  <c r="CN105" i="1"/>
  <c r="CN107" i="1" s="1"/>
  <c r="CN111" i="1"/>
  <c r="CN100" i="1"/>
  <c r="BG184" i="1"/>
  <c r="BG201" i="1"/>
  <c r="BG177" i="1"/>
  <c r="BG140" i="1"/>
  <c r="BG146" i="1"/>
  <c r="BG148" i="1"/>
  <c r="BG150" i="1" s="1"/>
  <c r="BG111" i="1"/>
  <c r="BG108" i="1"/>
  <c r="BG105" i="1"/>
  <c r="BG107" i="1" s="1"/>
  <c r="BG100" i="1"/>
  <c r="DI201" i="1"/>
  <c r="DI184" i="1"/>
  <c r="DI177" i="1"/>
  <c r="DI148" i="1"/>
  <c r="DI111" i="1"/>
  <c r="DI146" i="1"/>
  <c r="DI100" i="1"/>
  <c r="DI105" i="1"/>
  <c r="DI107" i="1" s="1"/>
  <c r="DI108" i="1"/>
  <c r="Q201" i="1"/>
  <c r="Q184" i="1"/>
  <c r="Q177" i="1"/>
  <c r="Q148" i="1"/>
  <c r="Q111" i="1"/>
  <c r="Q146" i="1"/>
  <c r="Q100" i="1"/>
  <c r="Q105" i="1"/>
  <c r="Q107" i="1" s="1"/>
  <c r="Q108" i="1"/>
  <c r="EM184" i="1"/>
  <c r="EM177" i="1"/>
  <c r="EM201" i="1"/>
  <c r="EM140" i="1"/>
  <c r="EM142" i="1" s="1"/>
  <c r="EM144" i="1" s="1"/>
  <c r="EM148" i="1"/>
  <c r="EM111" i="1"/>
  <c r="EM105" i="1"/>
  <c r="EM107" i="1" s="1"/>
  <c r="EM100" i="1"/>
  <c r="EM108" i="1"/>
  <c r="CQ184" i="1"/>
  <c r="CQ201" i="1"/>
  <c r="CQ177" i="1"/>
  <c r="CQ140" i="1"/>
  <c r="CQ142" i="1" s="1"/>
  <c r="CQ144" i="1" s="1"/>
  <c r="CQ146" i="1"/>
  <c r="CQ150" i="1" s="1"/>
  <c r="CQ148" i="1"/>
  <c r="CQ111" i="1"/>
  <c r="CQ105" i="1"/>
  <c r="CQ107" i="1" s="1"/>
  <c r="CQ108" i="1"/>
  <c r="CQ100" i="1"/>
  <c r="W154" i="1"/>
  <c r="W156" i="1"/>
  <c r="W148" i="1"/>
  <c r="W100" i="1"/>
  <c r="W108" i="1"/>
  <c r="W105" i="1"/>
  <c r="W107" i="1" s="1"/>
  <c r="CW117" i="1"/>
  <c r="CW114" i="1"/>
  <c r="D114" i="1"/>
  <c r="D117" i="1"/>
  <c r="AS117" i="1"/>
  <c r="AS114" i="1"/>
  <c r="AC201" i="1"/>
  <c r="AC184" i="1"/>
  <c r="AC177" i="1"/>
  <c r="AC146" i="1"/>
  <c r="AC111" i="1"/>
  <c r="AC100" i="1"/>
  <c r="AC105" i="1"/>
  <c r="AC107" i="1" s="1"/>
  <c r="AC108" i="1"/>
  <c r="BF142" i="1"/>
  <c r="BF144" i="1" s="1"/>
  <c r="ET114" i="1"/>
  <c r="ET117" i="1"/>
  <c r="F114" i="1"/>
  <c r="F117" i="1"/>
  <c r="FQ117" i="1"/>
  <c r="FQ114" i="1"/>
  <c r="AC117" i="1"/>
  <c r="AC114" i="1"/>
  <c r="BX114" i="1"/>
  <c r="BX117" i="1"/>
  <c r="FH304" i="1"/>
  <c r="FH170" i="1"/>
  <c r="FH175" i="1" s="1"/>
  <c r="FH218" i="1" s="1"/>
  <c r="CN304" i="1"/>
  <c r="CN173" i="1"/>
  <c r="CN170" i="1"/>
  <c r="T304" i="1"/>
  <c r="T170" i="1"/>
  <c r="T175" i="1" s="1"/>
  <c r="T218" i="1" s="1"/>
  <c r="DG114" i="1"/>
  <c r="DG117" i="1"/>
  <c r="AL114" i="1"/>
  <c r="AL117" i="1"/>
  <c r="FR304" i="1"/>
  <c r="FR173" i="1"/>
  <c r="FR170" i="1"/>
  <c r="FR175" i="1" s="1"/>
  <c r="FR218" i="1" s="1"/>
  <c r="CX304" i="1"/>
  <c r="CX170" i="1"/>
  <c r="CX175" i="1" s="1"/>
  <c r="CX218" i="1" s="1"/>
  <c r="AD304" i="1"/>
  <c r="AD170" i="1"/>
  <c r="AD175" i="1" s="1"/>
  <c r="AD218" i="1" s="1"/>
  <c r="EC117" i="1"/>
  <c r="EC114" i="1"/>
  <c r="FL117" i="1"/>
  <c r="FL114" i="1"/>
  <c r="X117" i="1"/>
  <c r="X114" i="1"/>
  <c r="FD304" i="1"/>
  <c r="FD173" i="1"/>
  <c r="FD170" i="1"/>
  <c r="CJ304" i="1"/>
  <c r="CJ170" i="1"/>
  <c r="CJ175" i="1" s="1"/>
  <c r="CJ218" i="1" s="1"/>
  <c r="P304" i="1"/>
  <c r="P173" i="1"/>
  <c r="P170" i="1"/>
  <c r="P175" i="1" s="1"/>
  <c r="P218" i="1" s="1"/>
  <c r="DC117" i="1"/>
  <c r="DC114" i="1"/>
  <c r="EX117" i="1"/>
  <c r="EX114" i="1"/>
  <c r="J117" i="1"/>
  <c r="J114" i="1"/>
  <c r="FN304" i="1"/>
  <c r="FN170" i="1"/>
  <c r="FN175" i="1" s="1"/>
  <c r="FN218" i="1" s="1"/>
  <c r="CT304" i="1"/>
  <c r="CT170" i="1"/>
  <c r="CT175" i="1" s="1"/>
  <c r="CT218" i="1" s="1"/>
  <c r="Z304" i="1"/>
  <c r="Z170" i="1"/>
  <c r="Z175" i="1" s="1"/>
  <c r="Z218" i="1" s="1"/>
  <c r="DM117" i="1"/>
  <c r="DM114" i="1"/>
  <c r="DX114" i="1"/>
  <c r="DX117" i="1"/>
  <c r="FQ201" i="1"/>
  <c r="FQ184" i="1"/>
  <c r="FQ177" i="1"/>
  <c r="FQ148" i="1"/>
  <c r="FQ111" i="1"/>
  <c r="FQ100" i="1"/>
  <c r="FQ105" i="1"/>
  <c r="FQ107" i="1" s="1"/>
  <c r="FQ146" i="1"/>
  <c r="FQ108" i="1"/>
  <c r="BY201" i="1"/>
  <c r="BY184" i="1"/>
  <c r="BY177" i="1"/>
  <c r="BY148" i="1"/>
  <c r="BY146" i="1"/>
  <c r="BY150" i="1" s="1"/>
  <c r="BY111" i="1"/>
  <c r="BY100" i="1"/>
  <c r="BY105" i="1"/>
  <c r="BY107" i="1" s="1"/>
  <c r="BY108" i="1"/>
  <c r="EK201" i="1"/>
  <c r="EK184" i="1"/>
  <c r="EK177" i="1"/>
  <c r="EK146" i="1"/>
  <c r="EK111" i="1"/>
  <c r="EK105" i="1"/>
  <c r="EK107" i="1" s="1"/>
  <c r="EK100" i="1"/>
  <c r="EK108" i="1"/>
  <c r="CV201" i="1"/>
  <c r="CV184" i="1"/>
  <c r="CV177" i="1"/>
  <c r="CV156" i="1"/>
  <c r="CV148" i="1"/>
  <c r="CV150" i="1"/>
  <c r="CV152" i="1"/>
  <c r="CV154" i="1"/>
  <c r="CV111" i="1"/>
  <c r="CV108" i="1"/>
  <c r="CV100" i="1"/>
  <c r="CV105" i="1"/>
  <c r="CV107" i="1" s="1"/>
  <c r="CV109" i="1" s="1"/>
  <c r="CV119" i="1" s="1"/>
  <c r="D201" i="1"/>
  <c r="D184" i="1"/>
  <c r="D177" i="1"/>
  <c r="D146" i="1"/>
  <c r="D150" i="1" s="1"/>
  <c r="D148" i="1"/>
  <c r="D138" i="1"/>
  <c r="D142" i="1" s="1"/>
  <c r="D144" i="1" s="1"/>
  <c r="D111" i="1"/>
  <c r="D100" i="1"/>
  <c r="D108" i="1"/>
  <c r="D105" i="1"/>
  <c r="D107" i="1" s="1"/>
  <c r="FL184" i="1"/>
  <c r="FL201" i="1"/>
  <c r="FL177" i="1"/>
  <c r="FL146" i="1"/>
  <c r="FL111" i="1"/>
  <c r="FL108" i="1"/>
  <c r="FL105" i="1"/>
  <c r="FL107" i="1" s="1"/>
  <c r="FL100" i="1"/>
  <c r="BT177" i="1"/>
  <c r="BT201" i="1"/>
  <c r="BT184" i="1"/>
  <c r="BT154" i="1"/>
  <c r="BT156" i="1"/>
  <c r="BT148" i="1"/>
  <c r="BT150" i="1"/>
  <c r="BT152" i="1"/>
  <c r="BT111" i="1"/>
  <c r="BT100" i="1"/>
  <c r="BT105" i="1"/>
  <c r="BT107" i="1" s="1"/>
  <c r="BT109" i="1" s="1"/>
  <c r="BT119" i="1" s="1"/>
  <c r="BT108" i="1"/>
  <c r="FC201" i="1"/>
  <c r="FC184" i="1"/>
  <c r="FC177" i="1"/>
  <c r="FC146" i="1"/>
  <c r="FC100" i="1"/>
  <c r="FC105" i="1"/>
  <c r="FC107" i="1" s="1"/>
  <c r="FC109" i="1" s="1"/>
  <c r="FC119" i="1" s="1"/>
  <c r="FC108" i="1"/>
  <c r="FC111" i="1"/>
  <c r="DG201" i="1"/>
  <c r="DG184" i="1"/>
  <c r="DG177" i="1"/>
  <c r="DG148" i="1"/>
  <c r="DG100" i="1"/>
  <c r="DG105" i="1"/>
  <c r="DG107" i="1" s="1"/>
  <c r="DG111" i="1"/>
  <c r="DG108" i="1"/>
  <c r="BK201" i="1"/>
  <c r="BK184" i="1"/>
  <c r="BK177" i="1"/>
  <c r="BK148" i="1"/>
  <c r="BK146" i="1"/>
  <c r="BK100" i="1"/>
  <c r="BK105" i="1"/>
  <c r="BK107" i="1" s="1"/>
  <c r="BK108" i="1"/>
  <c r="BK111" i="1"/>
  <c r="FZ83" i="1"/>
  <c r="C88" i="1"/>
  <c r="EF201" i="1"/>
  <c r="EF184" i="1"/>
  <c r="EF177" i="1"/>
  <c r="EF146" i="1"/>
  <c r="EF148" i="1"/>
  <c r="EF111" i="1"/>
  <c r="EF138" i="1"/>
  <c r="EF142" i="1" s="1"/>
  <c r="EF144" i="1" s="1"/>
  <c r="EF100" i="1"/>
  <c r="EF108" i="1"/>
  <c r="EF105" i="1"/>
  <c r="EF107" i="1" s="1"/>
  <c r="AN201" i="1"/>
  <c r="AN184" i="1"/>
  <c r="AN177" i="1"/>
  <c r="AN148" i="1"/>
  <c r="AN111" i="1"/>
  <c r="AN138" i="1"/>
  <c r="AN142" i="1" s="1"/>
  <c r="AN144" i="1" s="1"/>
  <c r="AN100" i="1"/>
  <c r="AN108" i="1"/>
  <c r="AN105" i="1"/>
  <c r="AN107" i="1" s="1"/>
  <c r="EB201" i="1"/>
  <c r="EB177" i="1"/>
  <c r="EB184" i="1"/>
  <c r="EB146" i="1"/>
  <c r="EB148" i="1"/>
  <c r="EB138" i="1"/>
  <c r="EB140" i="1"/>
  <c r="EB100" i="1"/>
  <c r="EB108" i="1"/>
  <c r="EB111" i="1"/>
  <c r="EB105" i="1"/>
  <c r="EB107" i="1" s="1"/>
  <c r="CD117" i="1"/>
  <c r="CD114" i="1"/>
  <c r="BD114" i="1"/>
  <c r="BD117" i="1"/>
  <c r="EZ201" i="1"/>
  <c r="EZ177" i="1"/>
  <c r="EZ184" i="1"/>
  <c r="EZ148" i="1"/>
  <c r="EZ138" i="1"/>
  <c r="EZ140" i="1"/>
  <c r="EZ108" i="1"/>
  <c r="EZ105" i="1"/>
  <c r="EZ107" i="1" s="1"/>
  <c r="EZ100" i="1"/>
  <c r="EZ111" i="1"/>
  <c r="BQ138" i="1"/>
  <c r="BQ142" i="1" s="1"/>
  <c r="BQ144" i="1" s="1"/>
  <c r="AE142" i="1"/>
  <c r="AE144" i="1" s="1"/>
  <c r="AK142" i="1"/>
  <c r="AK144" i="1" s="1"/>
  <c r="FW304" i="1"/>
  <c r="FW170" i="1"/>
  <c r="FW175" i="1" s="1"/>
  <c r="FW218" i="1" s="1"/>
  <c r="DC304" i="1"/>
  <c r="DC170" i="1"/>
  <c r="DC175" i="1" s="1"/>
  <c r="DC218" i="1" s="1"/>
  <c r="AI304" i="1"/>
  <c r="AI170" i="1"/>
  <c r="AI175" i="1" s="1"/>
  <c r="AI218" i="1" s="1"/>
  <c r="EH114" i="1"/>
  <c r="EH117" i="1"/>
  <c r="DN304" i="1"/>
  <c r="DN170" i="1"/>
  <c r="DN175" i="1" s="1"/>
  <c r="DN218" i="1" s="1"/>
  <c r="AT304" i="1"/>
  <c r="AT170" i="1"/>
  <c r="AT175" i="1" s="1"/>
  <c r="AT218" i="1" s="1"/>
  <c r="FE117" i="1"/>
  <c r="FE114" i="1"/>
  <c r="Q117" i="1"/>
  <c r="Q114" i="1"/>
  <c r="EW304" i="1"/>
  <c r="EW173" i="1"/>
  <c r="EW170" i="1"/>
  <c r="BQ304" i="1"/>
  <c r="BQ173" i="1"/>
  <c r="BQ170" i="1"/>
  <c r="BL114" i="1"/>
  <c r="BL117" i="1"/>
  <c r="CU114" i="1"/>
  <c r="CU117" i="1"/>
  <c r="DW304" i="1"/>
  <c r="DW170" i="1"/>
  <c r="DW175" i="1" s="1"/>
  <c r="DW218" i="1" s="1"/>
  <c r="BC304" i="1"/>
  <c r="BC170" i="1"/>
  <c r="BC175" i="1" s="1"/>
  <c r="BC218" i="1" s="1"/>
  <c r="Z114" i="1"/>
  <c r="Z117" i="1"/>
  <c r="BH304" i="1"/>
  <c r="BH170" i="1"/>
  <c r="BH175" i="1" s="1"/>
  <c r="BH218" i="1" s="1"/>
  <c r="DQ117" i="1"/>
  <c r="DQ114" i="1"/>
  <c r="DI304" i="1"/>
  <c r="DI170" i="1"/>
  <c r="DI175" i="1" s="1"/>
  <c r="DI218" i="1" s="1"/>
  <c r="AO304" i="1"/>
  <c r="AO170" i="1"/>
  <c r="AO175" i="1" s="1"/>
  <c r="AO218" i="1" s="1"/>
  <c r="EZ117" i="1"/>
  <c r="EZ114" i="1"/>
  <c r="L117" i="1"/>
  <c r="L114" i="1"/>
  <c r="CQ117" i="1"/>
  <c r="CQ114" i="1"/>
  <c r="DG304" i="1"/>
  <c r="DG170" i="1"/>
  <c r="DG175" i="1" s="1"/>
  <c r="DG218" i="1" s="1"/>
  <c r="AM304" i="1"/>
  <c r="AM170" i="1"/>
  <c r="AM175" i="1" s="1"/>
  <c r="AM218" i="1" s="1"/>
  <c r="EL117" i="1"/>
  <c r="EL114" i="1"/>
  <c r="DA114" i="1"/>
  <c r="DA117" i="1"/>
  <c r="FM304" i="1"/>
  <c r="FM170" i="1"/>
  <c r="FM175" i="1" s="1"/>
  <c r="FM218" i="1" s="1"/>
  <c r="CS304" i="1"/>
  <c r="CS170" i="1"/>
  <c r="CS175" i="1" s="1"/>
  <c r="CS218" i="1" s="1"/>
  <c r="Y304" i="1"/>
  <c r="Y170" i="1"/>
  <c r="Y175" i="1" s="1"/>
  <c r="Y218" i="1" s="1"/>
  <c r="DL114" i="1"/>
  <c r="DL117" i="1"/>
  <c r="FV184" i="1"/>
  <c r="FV177" i="1"/>
  <c r="FV201" i="1"/>
  <c r="FV146" i="1"/>
  <c r="FV148" i="1"/>
  <c r="FV108" i="1"/>
  <c r="FV111" i="1"/>
  <c r="FV105" i="1"/>
  <c r="FV107" i="1" s="1"/>
  <c r="FV100" i="1"/>
  <c r="FV140" i="1"/>
  <c r="FV142" i="1" s="1"/>
  <c r="FV144" i="1" s="1"/>
  <c r="CD201" i="1"/>
  <c r="CD184" i="1"/>
  <c r="CD177" i="1"/>
  <c r="CD152" i="1"/>
  <c r="CD154" i="1"/>
  <c r="CD156" i="1"/>
  <c r="CD148" i="1"/>
  <c r="CD150" i="1"/>
  <c r="CD108" i="1"/>
  <c r="CD111" i="1"/>
  <c r="CD105" i="1"/>
  <c r="CD107" i="1" s="1"/>
  <c r="CD100" i="1"/>
  <c r="BN201" i="1"/>
  <c r="BN184" i="1"/>
  <c r="BN177" i="1"/>
  <c r="BN148" i="1"/>
  <c r="BN146" i="1"/>
  <c r="BN138" i="1"/>
  <c r="BN111" i="1"/>
  <c r="BN108" i="1"/>
  <c r="BN105" i="1"/>
  <c r="BN107" i="1" s="1"/>
  <c r="BN100" i="1"/>
  <c r="BN140" i="1"/>
  <c r="FS201" i="1"/>
  <c r="FS184" i="1"/>
  <c r="FS177" i="1"/>
  <c r="FS150" i="1"/>
  <c r="FS152" i="1"/>
  <c r="FS154" i="1"/>
  <c r="FS105" i="1"/>
  <c r="FS107" i="1" s="1"/>
  <c r="FS148" i="1"/>
  <c r="FS108" i="1"/>
  <c r="FS156" i="1"/>
  <c r="FS111" i="1"/>
  <c r="FS100" i="1"/>
  <c r="DW184" i="1"/>
  <c r="DW201" i="1"/>
  <c r="DW177" i="1"/>
  <c r="DW105" i="1"/>
  <c r="DW107" i="1" s="1"/>
  <c r="DW148" i="1"/>
  <c r="DW111" i="1"/>
  <c r="DW108" i="1"/>
  <c r="DW100" i="1"/>
  <c r="AE201" i="1"/>
  <c r="AE184" i="1"/>
  <c r="AE177" i="1"/>
  <c r="AE105" i="1"/>
  <c r="AE107" i="1" s="1"/>
  <c r="AE148" i="1"/>
  <c r="AE111" i="1"/>
  <c r="AE100" i="1"/>
  <c r="AE108" i="1"/>
  <c r="BH201" i="1"/>
  <c r="BH177" i="1"/>
  <c r="BH184" i="1"/>
  <c r="BH146" i="1"/>
  <c r="BH108" i="1"/>
  <c r="BH105" i="1"/>
  <c r="BH107" i="1" s="1"/>
  <c r="BH111" i="1"/>
  <c r="BH100" i="1"/>
  <c r="EV201" i="1"/>
  <c r="EV184" i="1"/>
  <c r="EV177" i="1"/>
  <c r="EV148" i="1"/>
  <c r="EV140" i="1"/>
  <c r="EV108" i="1"/>
  <c r="EV100" i="1"/>
  <c r="EV105" i="1"/>
  <c r="EV107" i="1" s="1"/>
  <c r="EV109" i="1" s="1"/>
  <c r="EV119" i="1" s="1"/>
  <c r="EV111" i="1"/>
  <c r="EV138" i="1"/>
  <c r="BD201" i="1"/>
  <c r="BD184" i="1"/>
  <c r="BD177" i="1"/>
  <c r="BD146" i="1"/>
  <c r="BD108" i="1"/>
  <c r="BD100" i="1"/>
  <c r="BD111" i="1"/>
  <c r="BD105" i="1"/>
  <c r="BD107" i="1" s="1"/>
  <c r="FF184" i="1"/>
  <c r="FF201" i="1"/>
  <c r="FF177" i="1"/>
  <c r="FF148" i="1"/>
  <c r="FF111" i="1"/>
  <c r="FF138" i="1"/>
  <c r="FF140" i="1"/>
  <c r="FF108" i="1"/>
  <c r="FF105" i="1"/>
  <c r="FF107" i="1" s="1"/>
  <c r="FF100" i="1"/>
  <c r="DJ201" i="1"/>
  <c r="DJ184" i="1"/>
  <c r="DJ177" i="1"/>
  <c r="DJ148" i="1"/>
  <c r="DJ146" i="1"/>
  <c r="DJ111" i="1"/>
  <c r="DJ138" i="1"/>
  <c r="DJ142" i="1" s="1"/>
  <c r="DJ144" i="1" s="1"/>
  <c r="DJ108" i="1"/>
  <c r="DJ105" i="1"/>
  <c r="DJ107" i="1" s="1"/>
  <c r="DJ100" i="1"/>
  <c r="AP201" i="1"/>
  <c r="AP184" i="1"/>
  <c r="AP177" i="1"/>
  <c r="AP148" i="1"/>
  <c r="AP146" i="1"/>
  <c r="AP140" i="1"/>
  <c r="AP111" i="1"/>
  <c r="AP138" i="1"/>
  <c r="AP108" i="1"/>
  <c r="AP100" i="1"/>
  <c r="AP105" i="1"/>
  <c r="AP107" i="1" s="1"/>
  <c r="L201" i="1"/>
  <c r="L177" i="1"/>
  <c r="L184" i="1"/>
  <c r="L146" i="1"/>
  <c r="L148" i="1"/>
  <c r="L140" i="1"/>
  <c r="L142" i="1" s="1"/>
  <c r="L144" i="1" s="1"/>
  <c r="L108" i="1"/>
  <c r="L111" i="1"/>
  <c r="L105" i="1"/>
  <c r="L107" i="1" s="1"/>
  <c r="L109" i="1" s="1"/>
  <c r="L119" i="1" s="1"/>
  <c r="L100" i="1"/>
  <c r="BN304" i="1"/>
  <c r="BN170" i="1"/>
  <c r="BN173" i="1"/>
  <c r="DT304" i="1"/>
  <c r="DT173" i="1"/>
  <c r="DT170" i="1"/>
  <c r="ED304" i="1"/>
  <c r="ED173" i="1"/>
  <c r="ED170" i="1"/>
  <c r="DP201" i="1"/>
  <c r="DP177" i="1"/>
  <c r="DP184" i="1"/>
  <c r="DP154" i="1"/>
  <c r="DP148" i="1"/>
  <c r="DP150" i="1"/>
  <c r="DP156" i="1"/>
  <c r="DP152" i="1"/>
  <c r="DP108" i="1"/>
  <c r="DP100" i="1"/>
  <c r="DP105" i="1"/>
  <c r="DP107" i="1" s="1"/>
  <c r="DP109" i="1" s="1"/>
  <c r="DP119" i="1" s="1"/>
  <c r="DP111" i="1"/>
  <c r="FN142" i="1"/>
  <c r="FN144" i="1" s="1"/>
  <c r="DR142" i="1"/>
  <c r="DR144" i="1" s="1"/>
  <c r="BV142" i="1"/>
  <c r="BV144" i="1" s="1"/>
  <c r="Z142" i="1"/>
  <c r="Z144" i="1" s="1"/>
  <c r="EO142" i="1"/>
  <c r="EO144" i="1" s="1"/>
  <c r="BY142" i="1"/>
  <c r="BY144" i="1" s="1"/>
  <c r="DK142" i="1"/>
  <c r="DK144" i="1" s="1"/>
  <c r="J142" i="1"/>
  <c r="J144" i="1" s="1"/>
  <c r="DU140" i="1"/>
  <c r="DV114" i="1"/>
  <c r="DV117" i="1"/>
  <c r="ES117" i="1"/>
  <c r="ES114" i="1"/>
  <c r="E117" i="1"/>
  <c r="E114" i="1"/>
  <c r="AZ114" i="1"/>
  <c r="AZ117" i="1"/>
  <c r="EV304" i="1"/>
  <c r="EV170" i="1"/>
  <c r="EV175" i="1" s="1"/>
  <c r="EV218" i="1" s="1"/>
  <c r="CB304" i="1"/>
  <c r="CB173" i="1"/>
  <c r="CB170" i="1"/>
  <c r="H304" i="1"/>
  <c r="H170" i="1"/>
  <c r="H175" i="1" s="1"/>
  <c r="H218" i="1" s="1"/>
  <c r="CI114" i="1"/>
  <c r="CI117" i="1"/>
  <c r="FB114" i="1"/>
  <c r="FB117" i="1"/>
  <c r="N114" i="1"/>
  <c r="N117" i="1"/>
  <c r="FF304" i="1"/>
  <c r="FF170" i="1"/>
  <c r="FF173" i="1"/>
  <c r="CL304" i="1"/>
  <c r="CL170" i="1"/>
  <c r="CL175" i="1" s="1"/>
  <c r="CL218" i="1" s="1"/>
  <c r="R304" i="1"/>
  <c r="R170" i="1"/>
  <c r="R173" i="1"/>
  <c r="DE117" i="1"/>
  <c r="DE114" i="1"/>
  <c r="EN117" i="1"/>
  <c r="EN114" i="1"/>
  <c r="ER304" i="1"/>
  <c r="ER170" i="1"/>
  <c r="ER175" i="1" s="1"/>
  <c r="ER218" i="1" s="1"/>
  <c r="BX304" i="1"/>
  <c r="BX173" i="1"/>
  <c r="BX170" i="1"/>
  <c r="D304" i="1"/>
  <c r="D170" i="1"/>
  <c r="D175" i="1" s="1"/>
  <c r="D218" i="1" s="1"/>
  <c r="CE117" i="1"/>
  <c r="CE114" i="1"/>
  <c r="DZ117" i="1"/>
  <c r="DZ114" i="1"/>
  <c r="FB304" i="1"/>
  <c r="FB173" i="1"/>
  <c r="FB170" i="1"/>
  <c r="CH304" i="1"/>
  <c r="CH173" i="1"/>
  <c r="CH170" i="1"/>
  <c r="N304" i="1"/>
  <c r="N173" i="1"/>
  <c r="N170" i="1"/>
  <c r="CO114" i="1"/>
  <c r="CO117" i="1"/>
  <c r="FO138" i="1"/>
  <c r="FO142" i="1" s="1"/>
  <c r="FO144" i="1" s="1"/>
  <c r="DS138" i="1"/>
  <c r="DS142" i="1" s="1"/>
  <c r="DS144" i="1" s="1"/>
  <c r="BW142" i="1"/>
  <c r="BW144" i="1" s="1"/>
  <c r="AA142" i="1"/>
  <c r="AA144" i="1" s="1"/>
  <c r="CZ114" i="1"/>
  <c r="CZ117" i="1"/>
  <c r="FL304" i="1"/>
  <c r="FL170" i="1"/>
  <c r="FL175" i="1" s="1"/>
  <c r="FL218" i="1" s="1"/>
  <c r="CA201" i="1"/>
  <c r="CA184" i="1"/>
  <c r="CA177" i="1"/>
  <c r="CA150" i="1"/>
  <c r="CA152" i="1"/>
  <c r="CA154" i="1"/>
  <c r="CA156" i="1"/>
  <c r="CA148" i="1"/>
  <c r="CA105" i="1"/>
  <c r="CA107" i="1" s="1"/>
  <c r="CA108" i="1"/>
  <c r="CA111" i="1"/>
  <c r="CA100" i="1"/>
  <c r="DD177" i="1"/>
  <c r="DD201" i="1"/>
  <c r="DD184" i="1"/>
  <c r="DD148" i="1"/>
  <c r="DD138" i="1"/>
  <c r="DD111" i="1"/>
  <c r="DD140" i="1"/>
  <c r="DD105" i="1"/>
  <c r="DD107" i="1" s="1"/>
  <c r="DD108" i="1"/>
  <c r="DD100" i="1"/>
  <c r="DN201" i="1"/>
  <c r="DN184" i="1"/>
  <c r="DN177" i="1"/>
  <c r="DN146" i="1"/>
  <c r="DN148" i="1"/>
  <c r="DN108" i="1"/>
  <c r="DN111" i="1"/>
  <c r="DN100" i="1"/>
  <c r="DN105" i="1"/>
  <c r="DN107" i="1" s="1"/>
  <c r="V201" i="1"/>
  <c r="V184" i="1"/>
  <c r="V177" i="1"/>
  <c r="V148" i="1"/>
  <c r="V108" i="1"/>
  <c r="V111" i="1"/>
  <c r="V100" i="1"/>
  <c r="V105" i="1"/>
  <c r="V107" i="1" s="1"/>
  <c r="ED201" i="1"/>
  <c r="ED177" i="1"/>
  <c r="ED184" i="1"/>
  <c r="ED146" i="1"/>
  <c r="ED111" i="1"/>
  <c r="ED100" i="1"/>
  <c r="ED108" i="1"/>
  <c r="ED105" i="1"/>
  <c r="ED107" i="1" s="1"/>
  <c r="CH201" i="1"/>
  <c r="CH177" i="1"/>
  <c r="CH184" i="1"/>
  <c r="CH148" i="1"/>
  <c r="CH111" i="1"/>
  <c r="CH100" i="1"/>
  <c r="CH108" i="1"/>
  <c r="CH105" i="1"/>
  <c r="CH107" i="1" s="1"/>
  <c r="AL201" i="1"/>
  <c r="AL177" i="1"/>
  <c r="AL184" i="1"/>
  <c r="AL148" i="1"/>
  <c r="AL111" i="1"/>
  <c r="AL100" i="1"/>
  <c r="AL108" i="1"/>
  <c r="AL105" i="1"/>
  <c r="AL107" i="1" s="1"/>
  <c r="FM201" i="1"/>
  <c r="FM184" i="1"/>
  <c r="FM177" i="1"/>
  <c r="FM146" i="1"/>
  <c r="FM108" i="1"/>
  <c r="FM111" i="1"/>
  <c r="FM100" i="1"/>
  <c r="FM105" i="1"/>
  <c r="FM107" i="1" s="1"/>
  <c r="DQ201" i="1"/>
  <c r="DQ177" i="1"/>
  <c r="DQ184" i="1"/>
  <c r="DQ146" i="1"/>
  <c r="DQ108" i="1"/>
  <c r="DQ111" i="1"/>
  <c r="DQ100" i="1"/>
  <c r="DQ105" i="1"/>
  <c r="DQ107" i="1" s="1"/>
  <c r="BU201" i="1"/>
  <c r="BU177" i="1"/>
  <c r="BU156" i="1"/>
  <c r="BU148" i="1"/>
  <c r="BU150" i="1"/>
  <c r="BU152" i="1"/>
  <c r="BU108" i="1"/>
  <c r="BU111" i="1"/>
  <c r="BU154" i="1"/>
  <c r="BU184" i="1"/>
  <c r="BU100" i="1"/>
  <c r="BU105" i="1"/>
  <c r="BU107" i="1" s="1"/>
  <c r="Y201" i="1"/>
  <c r="Y184" i="1"/>
  <c r="Y177" i="1"/>
  <c r="Y148" i="1"/>
  <c r="Y146" i="1"/>
  <c r="Y108" i="1"/>
  <c r="Y111" i="1"/>
  <c r="Y100" i="1"/>
  <c r="Y105" i="1"/>
  <c r="Y107" i="1" s="1"/>
  <c r="FH201" i="1"/>
  <c r="FH184" i="1"/>
  <c r="FH177" i="1"/>
  <c r="FH148" i="1"/>
  <c r="FH138" i="1"/>
  <c r="FH140" i="1"/>
  <c r="FH108" i="1"/>
  <c r="FH105" i="1"/>
  <c r="FH107" i="1" s="1"/>
  <c r="FH100" i="1"/>
  <c r="FH111" i="1"/>
  <c r="BP201" i="1"/>
  <c r="BP184" i="1"/>
  <c r="BP177" i="1"/>
  <c r="BP148" i="1"/>
  <c r="BP108" i="1"/>
  <c r="BP140" i="1"/>
  <c r="BP111" i="1"/>
  <c r="BP100" i="1"/>
  <c r="BP138" i="1"/>
  <c r="BP105" i="1"/>
  <c r="BP107" i="1" s="1"/>
  <c r="BP109" i="1" s="1"/>
  <c r="BP119" i="1" s="1"/>
  <c r="CC201" i="1"/>
  <c r="CC184" i="1"/>
  <c r="CC177" i="1"/>
  <c r="CC148" i="1"/>
  <c r="CC111" i="1"/>
  <c r="CC105" i="1"/>
  <c r="CC107" i="1" s="1"/>
  <c r="CC108" i="1"/>
  <c r="CC100" i="1"/>
  <c r="CK201" i="1"/>
  <c r="CK184" i="1"/>
  <c r="CK177" i="1"/>
  <c r="CK111" i="1"/>
  <c r="CK100" i="1"/>
  <c r="CK105" i="1"/>
  <c r="CK107" i="1" s="1"/>
  <c r="CK146" i="1"/>
  <c r="CK108" i="1"/>
  <c r="FW184" i="1"/>
  <c r="FW177" i="1"/>
  <c r="FW201" i="1"/>
  <c r="FW140" i="1"/>
  <c r="FW142" i="1" s="1"/>
  <c r="FW144" i="1" s="1"/>
  <c r="FW148" i="1"/>
  <c r="FW111" i="1"/>
  <c r="FW108" i="1"/>
  <c r="FW100" i="1"/>
  <c r="FW105" i="1"/>
  <c r="FW107" i="1" s="1"/>
  <c r="EA184" i="1"/>
  <c r="EA201" i="1"/>
  <c r="EA177" i="1"/>
  <c r="EA146" i="1"/>
  <c r="EA111" i="1"/>
  <c r="EA105" i="1"/>
  <c r="EA107" i="1" s="1"/>
  <c r="EA100" i="1"/>
  <c r="EA108" i="1"/>
  <c r="CE201" i="1"/>
  <c r="CE184" i="1"/>
  <c r="CE177" i="1"/>
  <c r="CE140" i="1"/>
  <c r="CE142" i="1" s="1"/>
  <c r="CE144" i="1" s="1"/>
  <c r="CE148" i="1"/>
  <c r="CE111" i="1"/>
  <c r="CE108" i="1"/>
  <c r="CE100" i="1"/>
  <c r="CE105" i="1"/>
  <c r="CE107" i="1" s="1"/>
  <c r="CE109" i="1" s="1"/>
  <c r="CE119" i="1" s="1"/>
  <c r="K201" i="1"/>
  <c r="K184" i="1"/>
  <c r="K177" i="1"/>
  <c r="K140" i="1"/>
  <c r="K142" i="1" s="1"/>
  <c r="K144" i="1" s="1"/>
  <c r="K148" i="1"/>
  <c r="K111" i="1"/>
  <c r="K108" i="1"/>
  <c r="K105" i="1"/>
  <c r="K107" i="1" s="1"/>
  <c r="K100" i="1"/>
  <c r="CR117" i="1"/>
  <c r="CR114" i="1"/>
  <c r="CI201" i="1"/>
  <c r="CI184" i="1"/>
  <c r="CI177" i="1"/>
  <c r="CI148" i="1"/>
  <c r="CI100" i="1"/>
  <c r="CI105" i="1"/>
  <c r="CI107" i="1" s="1"/>
  <c r="CI146" i="1"/>
  <c r="CI111" i="1"/>
  <c r="CI108" i="1"/>
  <c r="K173" i="1"/>
  <c r="BS142" i="1"/>
  <c r="BS144" i="1" s="1"/>
  <c r="FQ142" i="1"/>
  <c r="FQ144" i="1" s="1"/>
  <c r="BC142" i="1"/>
  <c r="BC144" i="1" s="1"/>
  <c r="FK304" i="1"/>
  <c r="FK170" i="1"/>
  <c r="FK175" i="1" s="1"/>
  <c r="FK218" i="1" s="1"/>
  <c r="CQ304" i="1"/>
  <c r="CQ170" i="1"/>
  <c r="CQ175" i="1" s="1"/>
  <c r="CQ218" i="1" s="1"/>
  <c r="W304" i="1"/>
  <c r="W170" i="1"/>
  <c r="W175" i="1" s="1"/>
  <c r="W218" i="1" s="1"/>
  <c r="DJ114" i="1"/>
  <c r="DJ117" i="1"/>
  <c r="FV304" i="1"/>
  <c r="FV170" i="1"/>
  <c r="FV175" i="1" s="1"/>
  <c r="FV218" i="1" s="1"/>
  <c r="DB304" i="1"/>
  <c r="DB170" i="1"/>
  <c r="DB175" i="1" s="1"/>
  <c r="DB218" i="1" s="1"/>
  <c r="AH304" i="1"/>
  <c r="AH170" i="1"/>
  <c r="AH175" i="1" s="1"/>
  <c r="AH218" i="1" s="1"/>
  <c r="EG117" i="1"/>
  <c r="EG114" i="1"/>
  <c r="EK304" i="1"/>
  <c r="EK173" i="1"/>
  <c r="EK170" i="1"/>
  <c r="BE304" i="1"/>
  <c r="BE173" i="1"/>
  <c r="BE170" i="1"/>
  <c r="AN114" i="1"/>
  <c r="AN117" i="1"/>
  <c r="BW114" i="1"/>
  <c r="BW117" i="1"/>
  <c r="DK304" i="1"/>
  <c r="DK170" i="1"/>
  <c r="DK175" i="1" s="1"/>
  <c r="DK218" i="1" s="1"/>
  <c r="AQ304" i="1"/>
  <c r="AQ170" i="1"/>
  <c r="AQ175" i="1" s="1"/>
  <c r="AQ218" i="1" s="1"/>
  <c r="EP114" i="1"/>
  <c r="EP117" i="1"/>
  <c r="CS117" i="1"/>
  <c r="CS114" i="1"/>
  <c r="CR304" i="1"/>
  <c r="CR170" i="1"/>
  <c r="CR175" i="1" s="1"/>
  <c r="CR218" i="1" s="1"/>
  <c r="FQ304" i="1"/>
  <c r="FQ170" i="1"/>
  <c r="FQ175" i="1" s="1"/>
  <c r="FQ218" i="1" s="1"/>
  <c r="CW304" i="1"/>
  <c r="CW170" i="1"/>
  <c r="CW175" i="1" s="1"/>
  <c r="CW218" i="1" s="1"/>
  <c r="AC304" i="1"/>
  <c r="AC170" i="1"/>
  <c r="AC175" i="1" s="1"/>
  <c r="AC218" i="1" s="1"/>
  <c r="EB117" i="1"/>
  <c r="EB114" i="1"/>
  <c r="BS117" i="1"/>
  <c r="BS114" i="1"/>
  <c r="DM304" i="1"/>
  <c r="DM173" i="1"/>
  <c r="DM170" i="1"/>
  <c r="FO304" i="1"/>
  <c r="FO170" i="1"/>
  <c r="FO175" i="1" s="1"/>
  <c r="FO218" i="1" s="1"/>
  <c r="CU304" i="1"/>
  <c r="CU170" i="1"/>
  <c r="CU175" i="1" s="1"/>
  <c r="CU218" i="1" s="1"/>
  <c r="AA304" i="1"/>
  <c r="AA170" i="1"/>
  <c r="AA175" i="1" s="1"/>
  <c r="AA218" i="1" s="1"/>
  <c r="DN117" i="1"/>
  <c r="DN114" i="1"/>
  <c r="CC117" i="1"/>
  <c r="CC114" i="1"/>
  <c r="FA304" i="1"/>
  <c r="FA170" i="1"/>
  <c r="FA175" i="1" s="1"/>
  <c r="FA218" i="1" s="1"/>
  <c r="CG304" i="1"/>
  <c r="CG170" i="1"/>
  <c r="CG175" i="1" s="1"/>
  <c r="CG218" i="1" s="1"/>
  <c r="M304" i="1"/>
  <c r="M170" i="1"/>
  <c r="M175" i="1" s="1"/>
  <c r="M218" i="1" s="1"/>
  <c r="CN114" i="1"/>
  <c r="CN117" i="1"/>
  <c r="ES201" i="1"/>
  <c r="ES184" i="1"/>
  <c r="ES177" i="1"/>
  <c r="ES148" i="1"/>
  <c r="ES111" i="1"/>
  <c r="ES100" i="1"/>
  <c r="ES105" i="1"/>
  <c r="ES107" i="1" s="1"/>
  <c r="ES108" i="1"/>
  <c r="BA201" i="1"/>
  <c r="BA184" i="1"/>
  <c r="BA177" i="1"/>
  <c r="BA148" i="1"/>
  <c r="BA111" i="1"/>
  <c r="BA100" i="1"/>
  <c r="BA146" i="1"/>
  <c r="BA150" i="1" s="1"/>
  <c r="BA105" i="1"/>
  <c r="BA107" i="1" s="1"/>
  <c r="BA108" i="1"/>
  <c r="FP201" i="1"/>
  <c r="FP184" i="1"/>
  <c r="FP146" i="1"/>
  <c r="FP148" i="1"/>
  <c r="FP177" i="1"/>
  <c r="FP138" i="1"/>
  <c r="FP142" i="1" s="1"/>
  <c r="FP144" i="1" s="1"/>
  <c r="FP111" i="1"/>
  <c r="FP108" i="1"/>
  <c r="FP105" i="1"/>
  <c r="FP107" i="1" s="1"/>
  <c r="FP109" i="1" s="1"/>
  <c r="FP119" i="1" s="1"/>
  <c r="FP100" i="1"/>
  <c r="BX201" i="1"/>
  <c r="BX184" i="1"/>
  <c r="BX177" i="1"/>
  <c r="BX148" i="1"/>
  <c r="BX111" i="1"/>
  <c r="BX105" i="1"/>
  <c r="BX107" i="1" s="1"/>
  <c r="BX108" i="1"/>
  <c r="BX100" i="1"/>
  <c r="AY201" i="1"/>
  <c r="AY184" i="1"/>
  <c r="AY177" i="1"/>
  <c r="AY148" i="1"/>
  <c r="AY100" i="1"/>
  <c r="AY105" i="1"/>
  <c r="AY107" i="1" s="1"/>
  <c r="AY111" i="1"/>
  <c r="AY108" i="1"/>
  <c r="EN177" i="1"/>
  <c r="EN201" i="1"/>
  <c r="EN184" i="1"/>
  <c r="EN146" i="1"/>
  <c r="EN150" i="1" s="1"/>
  <c r="EN148" i="1"/>
  <c r="EN138" i="1"/>
  <c r="EN140" i="1"/>
  <c r="EN111" i="1"/>
  <c r="EN105" i="1"/>
  <c r="EN107" i="1" s="1"/>
  <c r="EN100" i="1"/>
  <c r="EN108" i="1"/>
  <c r="AV201" i="1"/>
  <c r="AV177" i="1"/>
  <c r="AV184" i="1"/>
  <c r="AV148" i="1"/>
  <c r="AV140" i="1"/>
  <c r="AV142" i="1" s="1"/>
  <c r="AV144" i="1" s="1"/>
  <c r="AV108" i="1"/>
  <c r="AV105" i="1"/>
  <c r="AV107" i="1" s="1"/>
  <c r="AV109" i="1" s="1"/>
  <c r="AV119" i="1" s="1"/>
  <c r="AV100" i="1"/>
  <c r="AV111" i="1"/>
  <c r="EQ201" i="1"/>
  <c r="EQ184" i="1"/>
  <c r="EQ177" i="1"/>
  <c r="EQ146" i="1"/>
  <c r="EQ100" i="1"/>
  <c r="EQ105" i="1"/>
  <c r="EQ107" i="1" s="1"/>
  <c r="EQ111" i="1"/>
  <c r="EQ108" i="1"/>
  <c r="CU201" i="1"/>
  <c r="CU184" i="1"/>
  <c r="CU177" i="1"/>
  <c r="CU156" i="1"/>
  <c r="CU148" i="1"/>
  <c r="CU150" i="1"/>
  <c r="CU152" i="1"/>
  <c r="CU154" i="1"/>
  <c r="CU100" i="1"/>
  <c r="CU105" i="1"/>
  <c r="CU107" i="1" s="1"/>
  <c r="CU108" i="1"/>
  <c r="CU111" i="1"/>
  <c r="AM201" i="1"/>
  <c r="AM184" i="1"/>
  <c r="AM177" i="1"/>
  <c r="AM148" i="1"/>
  <c r="AM100" i="1"/>
  <c r="AM105" i="1"/>
  <c r="AM107" i="1" s="1"/>
  <c r="AM111" i="1"/>
  <c r="AM108" i="1"/>
  <c r="DH201" i="1"/>
  <c r="DH184" i="1"/>
  <c r="DH177" i="1"/>
  <c r="DH146" i="1"/>
  <c r="DH150" i="1" s="1"/>
  <c r="DH148" i="1"/>
  <c r="DH111" i="1"/>
  <c r="DH105" i="1"/>
  <c r="DH107" i="1" s="1"/>
  <c r="DH138" i="1"/>
  <c r="DH142" i="1" s="1"/>
  <c r="DH144" i="1" s="1"/>
  <c r="DH108" i="1"/>
  <c r="DH100" i="1"/>
  <c r="P184" i="1"/>
  <c r="P201" i="1"/>
  <c r="P177" i="1"/>
  <c r="P148" i="1"/>
  <c r="P111" i="1"/>
  <c r="P138" i="1"/>
  <c r="P142" i="1" s="1"/>
  <c r="P144" i="1" s="1"/>
  <c r="P105" i="1"/>
  <c r="P107" i="1" s="1"/>
  <c r="P100" i="1"/>
  <c r="P108" i="1"/>
  <c r="CF201" i="1"/>
  <c r="CF177" i="1"/>
  <c r="CF184" i="1"/>
  <c r="CF148" i="1"/>
  <c r="CF138" i="1"/>
  <c r="CF140" i="1"/>
  <c r="CF108" i="1"/>
  <c r="CF100" i="1"/>
  <c r="CF111" i="1"/>
  <c r="CF105" i="1"/>
  <c r="CF107" i="1" s="1"/>
  <c r="BZ114" i="1"/>
  <c r="BZ117" i="1"/>
  <c r="BD304" i="1"/>
  <c r="BD170" i="1"/>
  <c r="BD175" i="1" s="1"/>
  <c r="BD218" i="1" s="1"/>
  <c r="X304" i="1"/>
  <c r="X170" i="1"/>
  <c r="X175" i="1" s="1"/>
  <c r="X218" i="1" s="1"/>
  <c r="AZ184" i="1"/>
  <c r="AZ201" i="1"/>
  <c r="AZ177" i="1"/>
  <c r="AZ146" i="1"/>
  <c r="AZ148" i="1"/>
  <c r="AZ111" i="1"/>
  <c r="AZ100" i="1"/>
  <c r="AZ108" i="1"/>
  <c r="AZ105" i="1"/>
  <c r="AZ107" i="1" s="1"/>
  <c r="C175" i="1"/>
  <c r="C218" i="1" s="1"/>
  <c r="BG142" i="1"/>
  <c r="BG144" i="1" s="1"/>
  <c r="BX142" i="1"/>
  <c r="BX144" i="1" s="1"/>
  <c r="CJ140" i="1"/>
  <c r="CX114" i="1"/>
  <c r="CX117" i="1"/>
  <c r="DU117" i="1"/>
  <c r="DU114" i="1"/>
  <c r="FP114" i="1"/>
  <c r="FP117" i="1"/>
  <c r="AB114" i="1"/>
  <c r="AB117" i="1"/>
  <c r="EJ304" i="1"/>
  <c r="EJ173" i="1"/>
  <c r="EJ170" i="1"/>
  <c r="BP304" i="1"/>
  <c r="BP170" i="1"/>
  <c r="BP175" i="1" s="1"/>
  <c r="BP218" i="1" s="1"/>
  <c r="BK114" i="1"/>
  <c r="BK117" i="1"/>
  <c r="ED117" i="1"/>
  <c r="ED114" i="1"/>
  <c r="ET304" i="1"/>
  <c r="ET170" i="1"/>
  <c r="ET175" i="1" s="1"/>
  <c r="ET218" i="1" s="1"/>
  <c r="BZ304" i="1"/>
  <c r="BZ170" i="1"/>
  <c r="BZ175" i="1" s="1"/>
  <c r="BZ218" i="1" s="1"/>
  <c r="F304" i="1"/>
  <c r="F170" i="1"/>
  <c r="F175" i="1" s="1"/>
  <c r="F218" i="1" s="1"/>
  <c r="CG117" i="1"/>
  <c r="CG114" i="1"/>
  <c r="DP117" i="1"/>
  <c r="DP114" i="1"/>
  <c r="EF304" i="1"/>
  <c r="EF170" i="1"/>
  <c r="EF175" i="1" s="1"/>
  <c r="EF218" i="1" s="1"/>
  <c r="BL304" i="1"/>
  <c r="BL173" i="1"/>
  <c r="BL170" i="1"/>
  <c r="BG117" i="1"/>
  <c r="BG114" i="1"/>
  <c r="DB117" i="1"/>
  <c r="DB114" i="1"/>
  <c r="EP304" i="1"/>
  <c r="EP170" i="1"/>
  <c r="EP175" i="1" s="1"/>
  <c r="EP218" i="1" s="1"/>
  <c r="BV304" i="1"/>
  <c r="BV170" i="1"/>
  <c r="BV175" i="1" s="1"/>
  <c r="BV218" i="1" s="1"/>
  <c r="BQ117" i="1"/>
  <c r="BQ114" i="1"/>
  <c r="EB304" i="1"/>
  <c r="EB170" i="1"/>
  <c r="EB173" i="1"/>
  <c r="CB114" i="1"/>
  <c r="CB117" i="1"/>
  <c r="DD304" i="1"/>
  <c r="DD170" i="1"/>
  <c r="DD175" i="1" s="1"/>
  <c r="DD218" i="1" s="1"/>
  <c r="EX201" i="1"/>
  <c r="EX184" i="1"/>
  <c r="EX177" i="1"/>
  <c r="EX148" i="1"/>
  <c r="EX108" i="1"/>
  <c r="EX111" i="1"/>
  <c r="EX140" i="1"/>
  <c r="EX142" i="1" s="1"/>
  <c r="EX144" i="1" s="1"/>
  <c r="EX105" i="1"/>
  <c r="EX107" i="1" s="1"/>
  <c r="EX100" i="1"/>
  <c r="BF184" i="1"/>
  <c r="BF201" i="1"/>
  <c r="BF177" i="1"/>
  <c r="BF146" i="1"/>
  <c r="BF108" i="1"/>
  <c r="BF111" i="1"/>
  <c r="BF105" i="1"/>
  <c r="BF107" i="1" s="1"/>
  <c r="BF100" i="1"/>
  <c r="AJ177" i="1"/>
  <c r="AJ201" i="1"/>
  <c r="AJ184" i="1"/>
  <c r="AJ148" i="1"/>
  <c r="AJ140" i="1"/>
  <c r="AJ142" i="1" s="1"/>
  <c r="AJ144" i="1" s="1"/>
  <c r="AJ111" i="1"/>
  <c r="AJ100" i="1"/>
  <c r="AJ108" i="1"/>
  <c r="AJ105" i="1"/>
  <c r="AJ107" i="1" s="1"/>
  <c r="FG184" i="1"/>
  <c r="FG201" i="1"/>
  <c r="FG177" i="1"/>
  <c r="FG105" i="1"/>
  <c r="FG107" i="1" s="1"/>
  <c r="FG148" i="1"/>
  <c r="FG108" i="1"/>
  <c r="FG100" i="1"/>
  <c r="FG111" i="1"/>
  <c r="DK201" i="1"/>
  <c r="DK184" i="1"/>
  <c r="DK177" i="1"/>
  <c r="DK146" i="1"/>
  <c r="DK148" i="1"/>
  <c r="DK105" i="1"/>
  <c r="DK107" i="1" s="1"/>
  <c r="DK108" i="1"/>
  <c r="DK100" i="1"/>
  <c r="DK111" i="1"/>
  <c r="S184" i="1"/>
  <c r="S201" i="1"/>
  <c r="S177" i="1"/>
  <c r="S146" i="1"/>
  <c r="S105" i="1"/>
  <c r="S107" i="1" s="1"/>
  <c r="S148" i="1"/>
  <c r="S100" i="1"/>
  <c r="S111" i="1"/>
  <c r="S108" i="1"/>
  <c r="FI184" i="1"/>
  <c r="FI201" i="1"/>
  <c r="FI177" i="1"/>
  <c r="FI146" i="1"/>
  <c r="FI148" i="1"/>
  <c r="FI140" i="1"/>
  <c r="FI142" i="1" s="1"/>
  <c r="FI144" i="1" s="1"/>
  <c r="FI111" i="1"/>
  <c r="FI100" i="1"/>
  <c r="FI108" i="1"/>
  <c r="FI105" i="1"/>
  <c r="FI107" i="1" s="1"/>
  <c r="DX201" i="1"/>
  <c r="DX184" i="1"/>
  <c r="DX177" i="1"/>
  <c r="DX150" i="1"/>
  <c r="DX156" i="1"/>
  <c r="DX152" i="1"/>
  <c r="DX154" i="1"/>
  <c r="DX148" i="1"/>
  <c r="DX108" i="1"/>
  <c r="DX105" i="1"/>
  <c r="DX107" i="1" s="1"/>
  <c r="DX109" i="1" s="1"/>
  <c r="DX119" i="1" s="1"/>
  <c r="DX111" i="1"/>
  <c r="DX100" i="1"/>
  <c r="AF201" i="1"/>
  <c r="AF184" i="1"/>
  <c r="AF177" i="1"/>
  <c r="AF148" i="1"/>
  <c r="AF140" i="1"/>
  <c r="AF138" i="1"/>
  <c r="AF108" i="1"/>
  <c r="AF111" i="1"/>
  <c r="AF105" i="1"/>
  <c r="AF107" i="1" s="1"/>
  <c r="AF100" i="1"/>
  <c r="ET201" i="1"/>
  <c r="ET184" i="1"/>
  <c r="ET177" i="1"/>
  <c r="ET148" i="1"/>
  <c r="ET138" i="1"/>
  <c r="ET111" i="1"/>
  <c r="ET140" i="1"/>
  <c r="ET108" i="1"/>
  <c r="ET100" i="1"/>
  <c r="ET105" i="1"/>
  <c r="ET107" i="1" s="1"/>
  <c r="CX201" i="1"/>
  <c r="CX184" i="1"/>
  <c r="CX177" i="1"/>
  <c r="CX148" i="1"/>
  <c r="CX146" i="1"/>
  <c r="CX111" i="1"/>
  <c r="CX138" i="1"/>
  <c r="CX140" i="1"/>
  <c r="CX108" i="1"/>
  <c r="CX100" i="1"/>
  <c r="CX105" i="1"/>
  <c r="CX107" i="1" s="1"/>
  <c r="AD201" i="1"/>
  <c r="AD184" i="1"/>
  <c r="AD177" i="1"/>
  <c r="AD146" i="1"/>
  <c r="AD111" i="1"/>
  <c r="AD108" i="1"/>
  <c r="AD105" i="1"/>
  <c r="AD107" i="1" s="1"/>
  <c r="AD100" i="1"/>
  <c r="EW201" i="1"/>
  <c r="EW184" i="1"/>
  <c r="EW177" i="1"/>
  <c r="EW146" i="1"/>
  <c r="EW111" i="1"/>
  <c r="EW108" i="1"/>
  <c r="EW105" i="1"/>
  <c r="EW107" i="1" s="1"/>
  <c r="EW109" i="1" s="1"/>
  <c r="EW119" i="1" s="1"/>
  <c r="EW100" i="1"/>
  <c r="EH304" i="1"/>
  <c r="EH170" i="1"/>
  <c r="EH175" i="1" s="1"/>
  <c r="EH218" i="1" s="1"/>
  <c r="ER201" i="1"/>
  <c r="ER184" i="1"/>
  <c r="ER177" i="1"/>
  <c r="ER148" i="1"/>
  <c r="ER150" i="1"/>
  <c r="ER152" i="1"/>
  <c r="ER154" i="1"/>
  <c r="ER156" i="1"/>
  <c r="ER111" i="1"/>
  <c r="ER100" i="1"/>
  <c r="ER108" i="1"/>
  <c r="ER105" i="1"/>
  <c r="ER107" i="1" s="1"/>
  <c r="AZ173" i="1"/>
  <c r="X138" i="1"/>
  <c r="FB142" i="1"/>
  <c r="FB144" i="1" s="1"/>
  <c r="DF142" i="1"/>
  <c r="DF144" i="1" s="1"/>
  <c r="BJ142" i="1"/>
  <c r="BJ144" i="1" s="1"/>
  <c r="N142" i="1"/>
  <c r="N144" i="1" s="1"/>
  <c r="EC142" i="1"/>
  <c r="EC144" i="1" s="1"/>
  <c r="BB142" i="1"/>
  <c r="BB144" i="1" s="1"/>
  <c r="EY304" i="1"/>
  <c r="EY170" i="1"/>
  <c r="EY175" i="1" s="1"/>
  <c r="EY218" i="1" s="1"/>
  <c r="CE304" i="1"/>
  <c r="CE170" i="1"/>
  <c r="CE175" i="1" s="1"/>
  <c r="CE218" i="1" s="1"/>
  <c r="CL114" i="1"/>
  <c r="CL117" i="1"/>
  <c r="FJ304" i="1"/>
  <c r="FJ170" i="1"/>
  <c r="FJ175" i="1" s="1"/>
  <c r="FJ218" i="1" s="1"/>
  <c r="CP304" i="1"/>
  <c r="CP170" i="1"/>
  <c r="CP175" i="1" s="1"/>
  <c r="CP218" i="1" s="1"/>
  <c r="V304" i="1"/>
  <c r="V170" i="1"/>
  <c r="V175" i="1" s="1"/>
  <c r="V218" i="1" s="1"/>
  <c r="DI117" i="1"/>
  <c r="DI114" i="1"/>
  <c r="DY304" i="1"/>
  <c r="DY173" i="1"/>
  <c r="DY170" i="1"/>
  <c r="AS304" i="1"/>
  <c r="AS173" i="1"/>
  <c r="AS170" i="1"/>
  <c r="FD114" i="1"/>
  <c r="FD117" i="1"/>
  <c r="P114" i="1"/>
  <c r="P117" i="1"/>
  <c r="AY114" i="1"/>
  <c r="AY117" i="1"/>
  <c r="FS304" i="1"/>
  <c r="FS170" i="1"/>
  <c r="FS175" i="1" s="1"/>
  <c r="FS218" i="1" s="1"/>
  <c r="CY304" i="1"/>
  <c r="CY170" i="1"/>
  <c r="CY175" i="1" s="1"/>
  <c r="CY218" i="1" s="1"/>
  <c r="AE304" i="1"/>
  <c r="AE170" i="1"/>
  <c r="AE175" i="1" s="1"/>
  <c r="AE218" i="1" s="1"/>
  <c r="DR117" i="1"/>
  <c r="DR114" i="1"/>
  <c r="BU117" i="1"/>
  <c r="BU114" i="1"/>
  <c r="FE304" i="1"/>
  <c r="FE170" i="1"/>
  <c r="FE175" i="1" s="1"/>
  <c r="FE218" i="1" s="1"/>
  <c r="CK304" i="1"/>
  <c r="CK170" i="1"/>
  <c r="CK175" i="1" s="1"/>
  <c r="CK218" i="1" s="1"/>
  <c r="Q304" i="1"/>
  <c r="Q170" i="1"/>
  <c r="Q175" i="1" s="1"/>
  <c r="Q218" i="1" s="1"/>
  <c r="DD117" i="1"/>
  <c r="DD114" i="1"/>
  <c r="AU117" i="1"/>
  <c r="AU114" i="1"/>
  <c r="DI142" i="1"/>
  <c r="DI144" i="1" s="1"/>
  <c r="FC304" i="1"/>
  <c r="FC170" i="1"/>
  <c r="FC175" i="1" s="1"/>
  <c r="FC218" i="1" s="1"/>
  <c r="CI304" i="1"/>
  <c r="CI170" i="1"/>
  <c r="CI175" i="1" s="1"/>
  <c r="CI218" i="1" s="1"/>
  <c r="O304" i="1"/>
  <c r="O170" i="1"/>
  <c r="O175" i="1" s="1"/>
  <c r="O218" i="1" s="1"/>
  <c r="CP117" i="1"/>
  <c r="CP114" i="1"/>
  <c r="BE117" i="1"/>
  <c r="BE114" i="1"/>
  <c r="FC142" i="1"/>
  <c r="FC144" i="1" s="1"/>
  <c r="DG142" i="1"/>
  <c r="DG144" i="1" s="1"/>
  <c r="BK142" i="1"/>
  <c r="BK144" i="1" s="1"/>
  <c r="O142" i="1"/>
  <c r="O144" i="1" s="1"/>
  <c r="EO304" i="1"/>
  <c r="EO170" i="1"/>
  <c r="EO175" i="1" s="1"/>
  <c r="EO218" i="1" s="1"/>
  <c r="BU304" i="1"/>
  <c r="BU170" i="1"/>
  <c r="BU175" i="1" s="1"/>
  <c r="BU218" i="1" s="1"/>
  <c r="BP114" i="1"/>
  <c r="BP117" i="1"/>
  <c r="BO201" i="1"/>
  <c r="BO184" i="1"/>
  <c r="BO177" i="1"/>
  <c r="BO146" i="1"/>
  <c r="BO148" i="1"/>
  <c r="BO105" i="1"/>
  <c r="BO107" i="1" s="1"/>
  <c r="BO108" i="1"/>
  <c r="BO111" i="1"/>
  <c r="BO100" i="1"/>
  <c r="DM201" i="1"/>
  <c r="DM184" i="1"/>
  <c r="DM177" i="1"/>
  <c r="DM148" i="1"/>
  <c r="DM111" i="1"/>
  <c r="DM108" i="1"/>
  <c r="DM100" i="1"/>
  <c r="DM105" i="1"/>
  <c r="DM107" i="1" s="1"/>
  <c r="CP184" i="1"/>
  <c r="CP201" i="1"/>
  <c r="CP177" i="1"/>
  <c r="CP146" i="1"/>
  <c r="CP148" i="1"/>
  <c r="CP108" i="1"/>
  <c r="CP111" i="1"/>
  <c r="CP105" i="1"/>
  <c r="CP107" i="1" s="1"/>
  <c r="CP100" i="1"/>
  <c r="FN201" i="1"/>
  <c r="FN177" i="1"/>
  <c r="FN146" i="1"/>
  <c r="FN148" i="1"/>
  <c r="FN184" i="1"/>
  <c r="FN111" i="1"/>
  <c r="FN108" i="1"/>
  <c r="FN105" i="1"/>
  <c r="FN107" i="1" s="1"/>
  <c r="FN100" i="1"/>
  <c r="DR201" i="1"/>
  <c r="DR177" i="1"/>
  <c r="DR184" i="1"/>
  <c r="DR146" i="1"/>
  <c r="DR148" i="1"/>
  <c r="DR111" i="1"/>
  <c r="DR108" i="1"/>
  <c r="DR105" i="1"/>
  <c r="DR107" i="1" s="1"/>
  <c r="DR100" i="1"/>
  <c r="BV201" i="1"/>
  <c r="BV177" i="1"/>
  <c r="BV184" i="1"/>
  <c r="BV146" i="1"/>
  <c r="BV111" i="1"/>
  <c r="BV105" i="1"/>
  <c r="BV107" i="1" s="1"/>
  <c r="BV108" i="1"/>
  <c r="BV100" i="1"/>
  <c r="Z201" i="1"/>
  <c r="Z184" i="1"/>
  <c r="Z177" i="1"/>
  <c r="Z156" i="1"/>
  <c r="Z148" i="1"/>
  <c r="Z150" i="1"/>
  <c r="Z152" i="1"/>
  <c r="Z154" i="1"/>
  <c r="Z111" i="1"/>
  <c r="Z108" i="1"/>
  <c r="Z105" i="1"/>
  <c r="Z107" i="1" s="1"/>
  <c r="Z100" i="1"/>
  <c r="FA201" i="1"/>
  <c r="FA184" i="1"/>
  <c r="FA146" i="1"/>
  <c r="FA177" i="1"/>
  <c r="FA108" i="1"/>
  <c r="FA111" i="1"/>
  <c r="FA100" i="1"/>
  <c r="FA105" i="1"/>
  <c r="FA107" i="1" s="1"/>
  <c r="DE100" i="1"/>
  <c r="BI148" i="1"/>
  <c r="M201" i="1"/>
  <c r="M184" i="1"/>
  <c r="M177" i="1"/>
  <c r="M148" i="1"/>
  <c r="M146" i="1"/>
  <c r="M111" i="1"/>
  <c r="M100" i="1"/>
  <c r="M108" i="1"/>
  <c r="M105" i="1"/>
  <c r="M107" i="1" s="1"/>
  <c r="EJ201" i="1"/>
  <c r="EJ184" i="1"/>
  <c r="EJ177" i="1"/>
  <c r="EJ146" i="1"/>
  <c r="EJ148" i="1"/>
  <c r="EJ138" i="1"/>
  <c r="EJ140" i="1"/>
  <c r="EJ108" i="1"/>
  <c r="EJ111" i="1"/>
  <c r="EJ105" i="1"/>
  <c r="EJ107" i="1" s="1"/>
  <c r="EJ100" i="1"/>
  <c r="AR201" i="1"/>
  <c r="AR184" i="1"/>
  <c r="AR177" i="1"/>
  <c r="AR146" i="1"/>
  <c r="AR108" i="1"/>
  <c r="AR105" i="1"/>
  <c r="AR107" i="1" s="1"/>
  <c r="AR100" i="1"/>
  <c r="AR111" i="1"/>
  <c r="FE201" i="1"/>
  <c r="FE184" i="1"/>
  <c r="FE177" i="1"/>
  <c r="FE148" i="1"/>
  <c r="FE111" i="1"/>
  <c r="FE100" i="1"/>
  <c r="FE105" i="1"/>
  <c r="FE107" i="1" s="1"/>
  <c r="FE108" i="1"/>
  <c r="BM201" i="1"/>
  <c r="BM184" i="1"/>
  <c r="BM177" i="1"/>
  <c r="BM148" i="1"/>
  <c r="BM111" i="1"/>
  <c r="BM100" i="1"/>
  <c r="BM105" i="1"/>
  <c r="BM107" i="1" s="1"/>
  <c r="BM108" i="1"/>
  <c r="FK184" i="1"/>
  <c r="FK201" i="1"/>
  <c r="FK177" i="1"/>
  <c r="FK140" i="1"/>
  <c r="FK142" i="1" s="1"/>
  <c r="FK144" i="1" s="1"/>
  <c r="FK146" i="1"/>
  <c r="FK148" i="1"/>
  <c r="FK111" i="1"/>
  <c r="FK100" i="1"/>
  <c r="FK108" i="1"/>
  <c r="FK105" i="1"/>
  <c r="FK107" i="1" s="1"/>
  <c r="DO201" i="1"/>
  <c r="DO184" i="1"/>
  <c r="DO177" i="1"/>
  <c r="DO140" i="1"/>
  <c r="DO142" i="1" s="1"/>
  <c r="DO144" i="1" s="1"/>
  <c r="DO146" i="1"/>
  <c r="DO148" i="1"/>
  <c r="DO111" i="1"/>
  <c r="DO100" i="1"/>
  <c r="DO108" i="1"/>
  <c r="DO105" i="1"/>
  <c r="DO107" i="1" s="1"/>
  <c r="AU201" i="1"/>
  <c r="AU184" i="1"/>
  <c r="AU177" i="1"/>
  <c r="AU154" i="1"/>
  <c r="AU148" i="1"/>
  <c r="AU150" i="1"/>
  <c r="AU156" i="1"/>
  <c r="AU152" i="1"/>
  <c r="AU111" i="1"/>
  <c r="AU108" i="1"/>
  <c r="AU105" i="1"/>
  <c r="AU107" i="1" s="1"/>
  <c r="AU100" i="1"/>
  <c r="FV150" i="1" l="1"/>
  <c r="S150" i="1"/>
  <c r="R150" i="1"/>
  <c r="DF150" i="1"/>
  <c r="FU150" i="1"/>
  <c r="AP142" i="1"/>
  <c r="AP144" i="1" s="1"/>
  <c r="EV142" i="1"/>
  <c r="EV144" i="1" s="1"/>
  <c r="DL150" i="1"/>
  <c r="W177" i="1"/>
  <c r="W201" i="1"/>
  <c r="W184" i="1"/>
  <c r="W111" i="1"/>
  <c r="W152" i="1"/>
  <c r="EY105" i="1"/>
  <c r="EY107" i="1" s="1"/>
  <c r="FK109" i="1"/>
  <c r="FK119" i="1" s="1"/>
  <c r="DE177" i="1"/>
  <c r="DK150" i="1"/>
  <c r="AZ150" i="1"/>
  <c r="BP142" i="1"/>
  <c r="BP144" i="1" s="1"/>
  <c r="J109" i="1"/>
  <c r="J119" i="1" s="1"/>
  <c r="EY108" i="1"/>
  <c r="DL109" i="1"/>
  <c r="DL119" i="1" s="1"/>
  <c r="AH146" i="1"/>
  <c r="AH150" i="1" s="1"/>
  <c r="DE152" i="1"/>
  <c r="FN150" i="1"/>
  <c r="FP150" i="1"/>
  <c r="CB175" i="1"/>
  <c r="CB218" i="1" s="1"/>
  <c r="BB150" i="1"/>
  <c r="EY111" i="1"/>
  <c r="BR109" i="1"/>
  <c r="BR119" i="1" s="1"/>
  <c r="CZ150" i="1"/>
  <c r="EI109" i="1"/>
  <c r="EI119" i="1" s="1"/>
  <c r="EY148" i="1"/>
  <c r="DE150" i="1"/>
  <c r="EJ142" i="1"/>
  <c r="EJ144" i="1" s="1"/>
  <c r="DE156" i="1"/>
  <c r="BO150" i="1"/>
  <c r="ES109" i="1"/>
  <c r="ES119" i="1" s="1"/>
  <c r="DD109" i="1"/>
  <c r="DD119" i="1" s="1"/>
  <c r="FB175" i="1"/>
  <c r="FB218" i="1" s="1"/>
  <c r="FF175" i="1"/>
  <c r="FF218" i="1" s="1"/>
  <c r="EI150" i="1"/>
  <c r="CC175" i="1"/>
  <c r="CC218" i="1" s="1"/>
  <c r="EY146" i="1"/>
  <c r="EY150" i="1" s="1"/>
  <c r="AH201" i="1"/>
  <c r="DX175" i="1"/>
  <c r="DX218" i="1" s="1"/>
  <c r="EJ175" i="1"/>
  <c r="EJ218" i="1" s="1"/>
  <c r="FD109" i="1"/>
  <c r="FD119" i="1" s="1"/>
  <c r="EY140" i="1"/>
  <c r="EY142" i="1" s="1"/>
  <c r="EY144" i="1" s="1"/>
  <c r="DE184" i="1"/>
  <c r="DW109" i="1"/>
  <c r="DW119" i="1" s="1"/>
  <c r="EY177" i="1"/>
  <c r="X109" i="1"/>
  <c r="X119" i="1" s="1"/>
  <c r="DE148" i="1"/>
  <c r="FK150" i="1"/>
  <c r="DE201" i="1"/>
  <c r="CP109" i="1"/>
  <c r="CP119" i="1" s="1"/>
  <c r="FF109" i="1"/>
  <c r="FF119" i="1" s="1"/>
  <c r="CO109" i="1"/>
  <c r="CO119" i="1" s="1"/>
  <c r="BL109" i="1"/>
  <c r="BL119" i="1" s="1"/>
  <c r="EY184" i="1"/>
  <c r="G100" i="1"/>
  <c r="U109" i="1"/>
  <c r="U119" i="1" s="1"/>
  <c r="BC150" i="1"/>
  <c r="DE108" i="1"/>
  <c r="DE105" i="1"/>
  <c r="DE107" i="1" s="1"/>
  <c r="BE175" i="1"/>
  <c r="BE218" i="1" s="1"/>
  <c r="EY201" i="1"/>
  <c r="ET142" i="1"/>
  <c r="ET144" i="1" s="1"/>
  <c r="FF142" i="1"/>
  <c r="FF144" i="1" s="1"/>
  <c r="AE109" i="1"/>
  <c r="AE119" i="1" s="1"/>
  <c r="CD109" i="1"/>
  <c r="CD119" i="1" s="1"/>
  <c r="CD120" i="1" s="1"/>
  <c r="CF175" i="1"/>
  <c r="CF218" i="1" s="1"/>
  <c r="Y138" i="1"/>
  <c r="Y142" i="1" s="1"/>
  <c r="Y144" i="1" s="1"/>
  <c r="Y140" i="1"/>
  <c r="DE111" i="1"/>
  <c r="CP150" i="1"/>
  <c r="DK109" i="1"/>
  <c r="DK119" i="1" s="1"/>
  <c r="R175" i="1"/>
  <c r="R218" i="1" s="1"/>
  <c r="AA109" i="1"/>
  <c r="AA119" i="1" s="1"/>
  <c r="CW109" i="1"/>
  <c r="CW119" i="1" s="1"/>
  <c r="BQ150" i="1"/>
  <c r="EY100" i="1"/>
  <c r="AH138" i="1"/>
  <c r="AH142" i="1" s="1"/>
  <c r="AH144" i="1" s="1"/>
  <c r="AH140" i="1"/>
  <c r="BI105" i="1"/>
  <c r="BI107" i="1" s="1"/>
  <c r="M109" i="1"/>
  <c r="M119" i="1" s="1"/>
  <c r="BI108" i="1"/>
  <c r="DM109" i="1"/>
  <c r="DM119" i="1" s="1"/>
  <c r="CK109" i="1"/>
  <c r="CK119" i="1" s="1"/>
  <c r="DN150" i="1"/>
  <c r="N175" i="1"/>
  <c r="N218" i="1" s="1"/>
  <c r="AP109" i="1"/>
  <c r="AP119" i="1" s="1"/>
  <c r="EB150" i="1"/>
  <c r="EK109" i="1"/>
  <c r="EK119" i="1" s="1"/>
  <c r="DA109" i="1"/>
  <c r="DA119" i="1" s="1"/>
  <c r="EL109" i="1"/>
  <c r="EL119" i="1" s="1"/>
  <c r="F150" i="1"/>
  <c r="CR142" i="1"/>
  <c r="CR144" i="1" s="1"/>
  <c r="DF109" i="1"/>
  <c r="DF119" i="1" s="1"/>
  <c r="FJ109" i="1"/>
  <c r="FJ119" i="1" s="1"/>
  <c r="G146" i="1"/>
  <c r="CZ109" i="1"/>
  <c r="CZ119" i="1" s="1"/>
  <c r="M140" i="1"/>
  <c r="M138" i="1"/>
  <c r="FV109" i="1"/>
  <c r="FV119" i="1" s="1"/>
  <c r="BQ175" i="1"/>
  <c r="BQ218" i="1" s="1"/>
  <c r="AC109" i="1"/>
  <c r="AC119" i="1" s="1"/>
  <c r="FI175" i="1"/>
  <c r="FI218" i="1" s="1"/>
  <c r="CB109" i="1"/>
  <c r="CB119" i="1" s="1"/>
  <c r="FO150" i="1"/>
  <c r="AO150" i="1"/>
  <c r="R142" i="1"/>
  <c r="R144" i="1" s="1"/>
  <c r="FU109" i="1"/>
  <c r="FU119" i="1" s="1"/>
  <c r="DR150" i="1"/>
  <c r="BX109" i="1"/>
  <c r="BX119" i="1" s="1"/>
  <c r="Y150" i="1"/>
  <c r="ED109" i="1"/>
  <c r="ED119" i="1" s="1"/>
  <c r="CH175" i="1"/>
  <c r="CH218" i="1" s="1"/>
  <c r="W109" i="1"/>
  <c r="W119" i="1" s="1"/>
  <c r="EL150" i="1"/>
  <c r="FX109" i="1"/>
  <c r="FX119" i="1" s="1"/>
  <c r="DS109" i="1"/>
  <c r="DS119" i="1" s="1"/>
  <c r="AI109" i="1"/>
  <c r="AI119" i="1" s="1"/>
  <c r="CF142" i="1"/>
  <c r="CF144" i="1" s="1"/>
  <c r="BI177" i="1"/>
  <c r="DE109" i="1"/>
  <c r="DE119" i="1" s="1"/>
  <c r="FA109" i="1"/>
  <c r="FA119" i="1" s="1"/>
  <c r="AS175" i="1"/>
  <c r="AS218" i="1" s="1"/>
  <c r="FI150" i="1"/>
  <c r="CA109" i="1"/>
  <c r="CA119" i="1" s="1"/>
  <c r="ED175" i="1"/>
  <c r="ED218" i="1" s="1"/>
  <c r="DJ150" i="1"/>
  <c r="EW175" i="1"/>
  <c r="EW218" i="1" s="1"/>
  <c r="AN109" i="1"/>
  <c r="AN119" i="1" s="1"/>
  <c r="CQ109" i="1"/>
  <c r="CQ119" i="1" s="1"/>
  <c r="DS150" i="1"/>
  <c r="AG175" i="1"/>
  <c r="AG218" i="1" s="1"/>
  <c r="AM138" i="1"/>
  <c r="AM142" i="1" s="1"/>
  <c r="AM144" i="1" s="1"/>
  <c r="AM140" i="1"/>
  <c r="BI138" i="1"/>
  <c r="BI140" i="1"/>
  <c r="BI201" i="1"/>
  <c r="EX109" i="1"/>
  <c r="EX119" i="1" s="1"/>
  <c r="EX120" i="1" s="1"/>
  <c r="FS109" i="1"/>
  <c r="FS119" i="1" s="1"/>
  <c r="BN142" i="1"/>
  <c r="BN144" i="1" s="1"/>
  <c r="EB109" i="1"/>
  <c r="EB119" i="1" s="1"/>
  <c r="AQ109" i="1"/>
  <c r="AQ119" i="1" s="1"/>
  <c r="EB175" i="1"/>
  <c r="EB218" i="1" s="1"/>
  <c r="BL175" i="1"/>
  <c r="BL218" i="1" s="1"/>
  <c r="DM175" i="1"/>
  <c r="DM218" i="1" s="1"/>
  <c r="EA109" i="1"/>
  <c r="EA119" i="1" s="1"/>
  <c r="DN109" i="1"/>
  <c r="DN119" i="1" s="1"/>
  <c r="BY109" i="1"/>
  <c r="BY119" i="1" s="1"/>
  <c r="CN175" i="1"/>
  <c r="CN218" i="1" s="1"/>
  <c r="CL109" i="1"/>
  <c r="CL119" i="1" s="1"/>
  <c r="EG109" i="1"/>
  <c r="EG119" i="1" s="1"/>
  <c r="DY175" i="1"/>
  <c r="DY218" i="1" s="1"/>
  <c r="DT175" i="1"/>
  <c r="DT218" i="1" s="1"/>
  <c r="FQ150" i="1"/>
  <c r="I175" i="1"/>
  <c r="I218" i="1" s="1"/>
  <c r="DA175" i="1"/>
  <c r="DA218" i="1" s="1"/>
  <c r="FZ173" i="1"/>
  <c r="Y109" i="1"/>
  <c r="Y119" i="1" s="1"/>
  <c r="F142" i="1"/>
  <c r="F144" i="1" s="1"/>
  <c r="CR109" i="1"/>
  <c r="CR119" i="1" s="1"/>
  <c r="EH142" i="1"/>
  <c r="EH144" i="1" s="1"/>
  <c r="FE109" i="1"/>
  <c r="FE119" i="1" s="1"/>
  <c r="FE120" i="1" s="1"/>
  <c r="BI100" i="1"/>
  <c r="BI111" i="1"/>
  <c r="BO109" i="1"/>
  <c r="BO119" i="1" s="1"/>
  <c r="CX150" i="1"/>
  <c r="CF109" i="1"/>
  <c r="CF119" i="1" s="1"/>
  <c r="EN142" i="1"/>
  <c r="EN144" i="1" s="1"/>
  <c r="V109" i="1"/>
  <c r="V119" i="1" s="1"/>
  <c r="Q109" i="1"/>
  <c r="Q119" i="1" s="1"/>
  <c r="FT142" i="1"/>
  <c r="FT144" i="1" s="1"/>
  <c r="E109" i="1"/>
  <c r="E119" i="1" s="1"/>
  <c r="G109" i="1"/>
  <c r="G119" i="1" s="1"/>
  <c r="DZ109" i="1"/>
  <c r="DZ119" i="1" s="1"/>
  <c r="DM203" i="1"/>
  <c r="DM259" i="1"/>
  <c r="AF259" i="1"/>
  <c r="AF203" i="1"/>
  <c r="DH259" i="1"/>
  <c r="DH203" i="1"/>
  <c r="ED259" i="1"/>
  <c r="ED203" i="1"/>
  <c r="AX203" i="1"/>
  <c r="AX259" i="1"/>
  <c r="AA203" i="1"/>
  <c r="AA259" i="1"/>
  <c r="BM115" i="1"/>
  <c r="BM118" i="1"/>
  <c r="AR109" i="1"/>
  <c r="AR119" i="1" s="1"/>
  <c r="EJ109" i="1"/>
  <c r="EJ119" i="1" s="1"/>
  <c r="EJ194" i="1"/>
  <c r="EJ188" i="1"/>
  <c r="FA179" i="1"/>
  <c r="FA180" i="1" s="1"/>
  <c r="FN118" i="1"/>
  <c r="FN115" i="1"/>
  <c r="CP115" i="1"/>
  <c r="CP118" i="1"/>
  <c r="ER115" i="1"/>
  <c r="ER118" i="1"/>
  <c r="EW190" i="1"/>
  <c r="EW195" i="1"/>
  <c r="EW221" i="1" s="1"/>
  <c r="EW194" i="1"/>
  <c r="EW186" i="1"/>
  <c r="EW188" i="1"/>
  <c r="EW192" i="1"/>
  <c r="AD179" i="1"/>
  <c r="AD180" i="1" s="1"/>
  <c r="DX203" i="1"/>
  <c r="DX259" i="1"/>
  <c r="FI179" i="1"/>
  <c r="FI180" i="1" s="1"/>
  <c r="EN203" i="1"/>
  <c r="EN259" i="1"/>
  <c r="AY179" i="1"/>
  <c r="AY180" i="1" s="1"/>
  <c r="CI118" i="1"/>
  <c r="CI115" i="1"/>
  <c r="CC109" i="1"/>
  <c r="CC119" i="1" s="1"/>
  <c r="BP194" i="1"/>
  <c r="BP190" i="1"/>
  <c r="BP195" i="1"/>
  <c r="BP221" i="1" s="1"/>
  <c r="BP186" i="1"/>
  <c r="BP192" i="1"/>
  <c r="BP188" i="1"/>
  <c r="AL118" i="1"/>
  <c r="AL115" i="1"/>
  <c r="V203" i="1"/>
  <c r="V259" i="1"/>
  <c r="DN194" i="1"/>
  <c r="DN188" i="1"/>
  <c r="CA194" i="1"/>
  <c r="CA195" i="1"/>
  <c r="CA221" i="1" s="1"/>
  <c r="CA188" i="1"/>
  <c r="CA192" i="1"/>
  <c r="CA190" i="1"/>
  <c r="CA186" i="1"/>
  <c r="BN175" i="1"/>
  <c r="BN218" i="1" s="1"/>
  <c r="DJ115" i="1"/>
  <c r="DJ118" i="1"/>
  <c r="FF188" i="1"/>
  <c r="FF192" i="1"/>
  <c r="FF195" i="1"/>
  <c r="FF221" i="1" s="1"/>
  <c r="FF190" i="1"/>
  <c r="FF194" i="1"/>
  <c r="FF186" i="1"/>
  <c r="BD194" i="1"/>
  <c r="BD190" i="1"/>
  <c r="BD195" i="1"/>
  <c r="BD221" i="1" s="1"/>
  <c r="BD192" i="1"/>
  <c r="BD186" i="1"/>
  <c r="BD188" i="1"/>
  <c r="BN109" i="1"/>
  <c r="BN119" i="1" s="1"/>
  <c r="BN203" i="1"/>
  <c r="BN259" i="1"/>
  <c r="CD195" i="1"/>
  <c r="CD221" i="1" s="1"/>
  <c r="CD190" i="1"/>
  <c r="CD186" i="1"/>
  <c r="CD188" i="1"/>
  <c r="CD192" i="1"/>
  <c r="CD194" i="1"/>
  <c r="AN259" i="1"/>
  <c r="AN203" i="1"/>
  <c r="EF179" i="1"/>
  <c r="EF180" i="1" s="1"/>
  <c r="BK109" i="1"/>
  <c r="BK119" i="1" s="1"/>
  <c r="DG118" i="1"/>
  <c r="DG115" i="1"/>
  <c r="FC118" i="1"/>
  <c r="FC115" i="1"/>
  <c r="FC203" i="1"/>
  <c r="FC259" i="1"/>
  <c r="BT259" i="1"/>
  <c r="BT203" i="1"/>
  <c r="FL179" i="1"/>
  <c r="FL180" i="1" s="1"/>
  <c r="FQ115" i="1"/>
  <c r="FQ118" i="1"/>
  <c r="AC192" i="1"/>
  <c r="AC186" i="1"/>
  <c r="AC195" i="1"/>
  <c r="AC221" i="1" s="1"/>
  <c r="AC194" i="1"/>
  <c r="AC188" i="1"/>
  <c r="AC190" i="1"/>
  <c r="CQ115" i="1"/>
  <c r="CQ118" i="1"/>
  <c r="EM192" i="1"/>
  <c r="EM190" i="1"/>
  <c r="EM194" i="1"/>
  <c r="EM195" i="1"/>
  <c r="EM221" i="1" s="1"/>
  <c r="EM186" i="1"/>
  <c r="EM188" i="1"/>
  <c r="Q194" i="1"/>
  <c r="Q188" i="1"/>
  <c r="DI179" i="1"/>
  <c r="DI180" i="1" s="1"/>
  <c r="CT109" i="1"/>
  <c r="CT119" i="1" s="1"/>
  <c r="CT259" i="1"/>
  <c r="CT203" i="1"/>
  <c r="EP186" i="1"/>
  <c r="EP195" i="1"/>
  <c r="EP221" i="1" s="1"/>
  <c r="EP192" i="1"/>
  <c r="EP188" i="1"/>
  <c r="EP190" i="1"/>
  <c r="EP194" i="1"/>
  <c r="AT179" i="1"/>
  <c r="AT180" i="1" s="1"/>
  <c r="EL203" i="1"/>
  <c r="EL259" i="1"/>
  <c r="CM194" i="1"/>
  <c r="CM188" i="1"/>
  <c r="EI194" i="1"/>
  <c r="EI188" i="1"/>
  <c r="DV115" i="1"/>
  <c r="DV118" i="1"/>
  <c r="FR109" i="1"/>
  <c r="FR119" i="1" s="1"/>
  <c r="CB115" i="1"/>
  <c r="CB118" i="1"/>
  <c r="CB203" i="1"/>
  <c r="CB259" i="1"/>
  <c r="AG115" i="1"/>
  <c r="AG118" i="1"/>
  <c r="J115" i="1"/>
  <c r="J118" i="1"/>
  <c r="DB109" i="1"/>
  <c r="DB119" i="1" s="1"/>
  <c r="AS259" i="1"/>
  <c r="AS203" i="1"/>
  <c r="DU259" i="1"/>
  <c r="DU203" i="1"/>
  <c r="AB259" i="1"/>
  <c r="AB203" i="1"/>
  <c r="FU175" i="1"/>
  <c r="FU218" i="1" s="1"/>
  <c r="BQ115" i="1"/>
  <c r="BQ118" i="1"/>
  <c r="AO115" i="1"/>
  <c r="AO118" i="1"/>
  <c r="EG115" i="1"/>
  <c r="EG118" i="1"/>
  <c r="T259" i="1"/>
  <c r="T203" i="1"/>
  <c r="BJ109" i="1"/>
  <c r="BJ119" i="1" s="1"/>
  <c r="FB203" i="1"/>
  <c r="FB259" i="1"/>
  <c r="BR259" i="1"/>
  <c r="BR203" i="1"/>
  <c r="FJ179" i="1"/>
  <c r="FJ180" i="1" s="1"/>
  <c r="G118" i="1"/>
  <c r="G115" i="1"/>
  <c r="CY118" i="1"/>
  <c r="CY115" i="1"/>
  <c r="CY259" i="1"/>
  <c r="CY203" i="1"/>
  <c r="BZ115" i="1"/>
  <c r="BZ120" i="1" s="1"/>
  <c r="BZ118" i="1"/>
  <c r="EH259" i="1"/>
  <c r="EH203" i="1"/>
  <c r="H179" i="1"/>
  <c r="H180" i="1" s="1"/>
  <c r="AH259" i="1"/>
  <c r="AH203" i="1"/>
  <c r="DZ203" i="1"/>
  <c r="DZ259" i="1"/>
  <c r="BF115" i="1"/>
  <c r="BF118" i="1"/>
  <c r="BN188" i="1"/>
  <c r="BN194" i="1"/>
  <c r="CT195" i="1"/>
  <c r="CT221" i="1" s="1"/>
  <c r="CT190" i="1"/>
  <c r="CT186" i="1"/>
  <c r="CT188" i="1"/>
  <c r="CT192" i="1"/>
  <c r="CT194" i="1"/>
  <c r="T115" i="1"/>
  <c r="T118" i="1"/>
  <c r="AU179" i="1"/>
  <c r="AU180" i="1" s="1"/>
  <c r="FE115" i="1"/>
  <c r="FE118" i="1"/>
  <c r="EJ115" i="1"/>
  <c r="EJ118" i="1"/>
  <c r="EJ259" i="1"/>
  <c r="EJ203" i="1"/>
  <c r="M194" i="1"/>
  <c r="M188" i="1"/>
  <c r="BI179" i="1"/>
  <c r="BI180" i="1" s="1"/>
  <c r="EW259" i="1"/>
  <c r="EW203" i="1"/>
  <c r="AD195" i="1"/>
  <c r="AD221" i="1" s="1"/>
  <c r="AD194" i="1"/>
  <c r="AD188" i="1"/>
  <c r="AD190" i="1"/>
  <c r="AD192" i="1"/>
  <c r="AD186" i="1"/>
  <c r="AF142" i="1"/>
  <c r="AF144" i="1" s="1"/>
  <c r="DX115" i="1"/>
  <c r="DX118" i="1"/>
  <c r="DX120" i="1" s="1"/>
  <c r="FI109" i="1"/>
  <c r="FI119" i="1" s="1"/>
  <c r="FI203" i="1"/>
  <c r="FI259" i="1"/>
  <c r="S179" i="1"/>
  <c r="S180" i="1" s="1"/>
  <c r="EX115" i="1"/>
  <c r="EX118" i="1"/>
  <c r="AZ115" i="1"/>
  <c r="AZ118" i="1"/>
  <c r="P115" i="1"/>
  <c r="P118" i="1"/>
  <c r="DH109" i="1"/>
  <c r="DH119" i="1" s="1"/>
  <c r="EN109" i="1"/>
  <c r="EN119" i="1" s="1"/>
  <c r="EN179" i="1"/>
  <c r="EN180" i="1" s="1"/>
  <c r="AY195" i="1"/>
  <c r="AY221" i="1" s="1"/>
  <c r="AY190" i="1"/>
  <c r="AY192" i="1"/>
  <c r="AY186" i="1"/>
  <c r="AY188" i="1"/>
  <c r="AY194" i="1"/>
  <c r="BX179" i="1"/>
  <c r="BX180" i="1" s="1"/>
  <c r="K179" i="1"/>
  <c r="K180" i="1" s="1"/>
  <c r="CK115" i="1"/>
  <c r="CK118" i="1"/>
  <c r="CC115" i="1"/>
  <c r="CC120" i="1" s="1"/>
  <c r="CC118" i="1"/>
  <c r="BP259" i="1"/>
  <c r="BP203" i="1"/>
  <c r="DQ194" i="1"/>
  <c r="DQ192" i="1"/>
  <c r="DQ186" i="1"/>
  <c r="DQ190" i="1"/>
  <c r="DQ188" i="1"/>
  <c r="DQ195" i="1"/>
  <c r="DQ221" i="1" s="1"/>
  <c r="CH118" i="1"/>
  <c r="CH115" i="1"/>
  <c r="DN259" i="1"/>
  <c r="DN203" i="1"/>
  <c r="CA259" i="1"/>
  <c r="CA203" i="1"/>
  <c r="BD109" i="1"/>
  <c r="BD119" i="1" s="1"/>
  <c r="BD259" i="1"/>
  <c r="BD203" i="1"/>
  <c r="CD259" i="1"/>
  <c r="CD203" i="1"/>
  <c r="FV203" i="1"/>
  <c r="FV259" i="1"/>
  <c r="EZ118" i="1"/>
  <c r="EZ115" i="1"/>
  <c r="EZ195" i="1"/>
  <c r="EZ221" i="1" s="1"/>
  <c r="EZ190" i="1"/>
  <c r="EZ194" i="1"/>
  <c r="EZ186" i="1"/>
  <c r="EZ188" i="1"/>
  <c r="EZ192" i="1"/>
  <c r="EF109" i="1"/>
  <c r="EF119" i="1" s="1"/>
  <c r="EF188" i="1"/>
  <c r="EF194" i="1"/>
  <c r="DG109" i="1"/>
  <c r="DG119" i="1" s="1"/>
  <c r="DG120" i="1" s="1"/>
  <c r="BT179" i="1"/>
  <c r="BT180" i="1" s="1"/>
  <c r="FL203" i="1"/>
  <c r="FL259" i="1"/>
  <c r="AC203" i="1"/>
  <c r="AC259" i="1"/>
  <c r="EM109" i="1"/>
  <c r="EM119" i="1" s="1"/>
  <c r="Q203" i="1"/>
  <c r="Q259" i="1"/>
  <c r="DI188" i="1"/>
  <c r="DI194" i="1"/>
  <c r="DA115" i="1"/>
  <c r="DA118" i="1"/>
  <c r="AX109" i="1"/>
  <c r="AX119" i="1" s="1"/>
  <c r="EP109" i="1"/>
  <c r="EP119" i="1" s="1"/>
  <c r="EP203" i="1"/>
  <c r="EP259" i="1"/>
  <c r="AT195" i="1"/>
  <c r="AT221" i="1" s="1"/>
  <c r="AT194" i="1"/>
  <c r="AT192" i="1"/>
  <c r="AT186" i="1"/>
  <c r="AT188" i="1"/>
  <c r="AT190" i="1"/>
  <c r="EI203" i="1"/>
  <c r="EI259" i="1"/>
  <c r="DV142" i="1"/>
  <c r="DV144" i="1" s="1"/>
  <c r="FT179" i="1"/>
  <c r="FT180" i="1" s="1"/>
  <c r="DB115" i="1"/>
  <c r="DB118" i="1"/>
  <c r="AS109" i="1"/>
  <c r="AS119" i="1" s="1"/>
  <c r="DF175" i="1"/>
  <c r="DF218" i="1" s="1"/>
  <c r="CJ115" i="1"/>
  <c r="CJ118" i="1"/>
  <c r="BJ175" i="1"/>
  <c r="BJ218" i="1" s="1"/>
  <c r="DY109" i="1"/>
  <c r="DY119" i="1" s="1"/>
  <c r="AB109" i="1"/>
  <c r="AB119" i="1" s="1"/>
  <c r="DT259" i="1"/>
  <c r="DT203" i="1"/>
  <c r="E179" i="1"/>
  <c r="E180" i="1" s="1"/>
  <c r="DL115" i="1"/>
  <c r="DL118" i="1"/>
  <c r="DL179" i="1"/>
  <c r="DL180" i="1" s="1"/>
  <c r="BJ118" i="1"/>
  <c r="BJ115" i="1"/>
  <c r="FB109" i="1"/>
  <c r="FB119" i="1" s="1"/>
  <c r="BR195" i="1"/>
  <c r="BR221" i="1" s="1"/>
  <c r="BR190" i="1"/>
  <c r="BR186" i="1"/>
  <c r="BR194" i="1"/>
  <c r="BR192" i="1"/>
  <c r="BR188" i="1"/>
  <c r="FJ203" i="1"/>
  <c r="FJ259" i="1"/>
  <c r="DV175" i="1"/>
  <c r="DV218" i="1" s="1"/>
  <c r="H259" i="1"/>
  <c r="H203" i="1"/>
  <c r="EU109" i="1"/>
  <c r="EU119" i="1" s="1"/>
  <c r="FU115" i="1"/>
  <c r="FU120" i="1" s="1"/>
  <c r="FU118" i="1"/>
  <c r="DZ195" i="1"/>
  <c r="DZ221" i="1" s="1"/>
  <c r="DZ192" i="1"/>
  <c r="DZ186" i="1"/>
  <c r="DZ188" i="1"/>
  <c r="DZ194" i="1"/>
  <c r="DZ190" i="1"/>
  <c r="DR118" i="1"/>
  <c r="DR115" i="1"/>
  <c r="FP179" i="1"/>
  <c r="FP180" i="1" s="1"/>
  <c r="V195" i="1"/>
  <c r="V221" i="1" s="1"/>
  <c r="V192" i="1"/>
  <c r="V186" i="1"/>
  <c r="V194" i="1"/>
  <c r="V188" i="1"/>
  <c r="V190" i="1"/>
  <c r="BD179" i="1"/>
  <c r="BD180" i="1" s="1"/>
  <c r="Q179" i="1"/>
  <c r="Q180" i="1" s="1"/>
  <c r="EC118" i="1"/>
  <c r="EC115" i="1"/>
  <c r="EP179" i="1"/>
  <c r="EP180" i="1" s="1"/>
  <c r="DU192" i="1"/>
  <c r="DU186" i="1"/>
  <c r="DU194" i="1"/>
  <c r="DU188" i="1"/>
  <c r="DU190" i="1"/>
  <c r="DU195" i="1"/>
  <c r="DU221" i="1" s="1"/>
  <c r="DF259" i="1"/>
  <c r="DF203" i="1"/>
  <c r="AU192" i="1"/>
  <c r="AU195" i="1"/>
  <c r="AU221" i="1" s="1"/>
  <c r="AU194" i="1"/>
  <c r="AU186" i="1"/>
  <c r="AU188" i="1"/>
  <c r="AU190" i="1"/>
  <c r="M259" i="1"/>
  <c r="M203" i="1"/>
  <c r="BI194" i="1"/>
  <c r="BI195" i="1"/>
  <c r="BI221" i="1" s="1"/>
  <c r="BI192" i="1"/>
  <c r="BI186" i="1"/>
  <c r="BI188" i="1"/>
  <c r="BI190" i="1"/>
  <c r="FN194" i="1"/>
  <c r="FN188" i="1"/>
  <c r="DM115" i="1"/>
  <c r="DM120" i="1" s="1"/>
  <c r="DM118" i="1"/>
  <c r="AD259" i="1"/>
  <c r="AD203" i="1"/>
  <c r="FI194" i="1"/>
  <c r="FI188" i="1"/>
  <c r="S203" i="1"/>
  <c r="S259" i="1"/>
  <c r="DH115" i="1"/>
  <c r="DH118" i="1"/>
  <c r="EN118" i="1"/>
  <c r="EN115" i="1"/>
  <c r="AY203" i="1"/>
  <c r="AY259" i="1"/>
  <c r="BX186" i="1"/>
  <c r="BX195" i="1"/>
  <c r="BX221" i="1" s="1"/>
  <c r="BX194" i="1"/>
  <c r="BX192" i="1"/>
  <c r="BX188" i="1"/>
  <c r="BX190" i="1"/>
  <c r="CI109" i="1"/>
  <c r="CI119" i="1" s="1"/>
  <c r="K192" i="1"/>
  <c r="K195" i="1"/>
  <c r="K221" i="1" s="1"/>
  <c r="K194" i="1"/>
  <c r="K186" i="1"/>
  <c r="K188" i="1"/>
  <c r="K190" i="1"/>
  <c r="BP115" i="1"/>
  <c r="BP120" i="1" s="1"/>
  <c r="BP118" i="1"/>
  <c r="FH115" i="1"/>
  <c r="FH118" i="1"/>
  <c r="FH179" i="1"/>
  <c r="FH180" i="1" s="1"/>
  <c r="ED118" i="1"/>
  <c r="ED115" i="1"/>
  <c r="V115" i="1"/>
  <c r="V118" i="1"/>
  <c r="DD195" i="1"/>
  <c r="DD221" i="1" s="1"/>
  <c r="DD192" i="1"/>
  <c r="DD194" i="1"/>
  <c r="DD190" i="1"/>
  <c r="DD186" i="1"/>
  <c r="DD188" i="1"/>
  <c r="CA118" i="1"/>
  <c r="CA115" i="1"/>
  <c r="DP195" i="1"/>
  <c r="DP221" i="1" s="1"/>
  <c r="DP192" i="1"/>
  <c r="DP186" i="1"/>
  <c r="DP194" i="1"/>
  <c r="DP190" i="1"/>
  <c r="DP188" i="1"/>
  <c r="L194" i="1"/>
  <c r="L188" i="1"/>
  <c r="AP150" i="1"/>
  <c r="BD115" i="1"/>
  <c r="BD118" i="1"/>
  <c r="EV179" i="1"/>
  <c r="EV180" i="1" s="1"/>
  <c r="BN115" i="1"/>
  <c r="BN118" i="1"/>
  <c r="FV179" i="1"/>
  <c r="FV180" i="1" s="1"/>
  <c r="EZ179" i="1"/>
  <c r="EZ180" i="1" s="1"/>
  <c r="EF259" i="1"/>
  <c r="EF203" i="1"/>
  <c r="FL195" i="1"/>
  <c r="FL221" i="1" s="1"/>
  <c r="FL190" i="1"/>
  <c r="FL186" i="1"/>
  <c r="FL194" i="1"/>
  <c r="FL188" i="1"/>
  <c r="FL192" i="1"/>
  <c r="D179" i="1"/>
  <c r="D180" i="1" s="1"/>
  <c r="EM115" i="1"/>
  <c r="EM118" i="1"/>
  <c r="DI259" i="1"/>
  <c r="DI203" i="1"/>
  <c r="BG179" i="1"/>
  <c r="BG180" i="1" s="1"/>
  <c r="AX118" i="1"/>
  <c r="AX115" i="1"/>
  <c r="AT259" i="1"/>
  <c r="AT203" i="1"/>
  <c r="EL179" i="1"/>
  <c r="EL180" i="1" s="1"/>
  <c r="CM118" i="1"/>
  <c r="CM115" i="1"/>
  <c r="FR115" i="1"/>
  <c r="FR118" i="1"/>
  <c r="FT109" i="1"/>
  <c r="FT119" i="1" s="1"/>
  <c r="FT194" i="1"/>
  <c r="FT192" i="1"/>
  <c r="FT195" i="1"/>
  <c r="FT221" i="1" s="1"/>
  <c r="FT190" i="1"/>
  <c r="FT186" i="1"/>
  <c r="FT188" i="1"/>
  <c r="CL179" i="1"/>
  <c r="CL180" i="1" s="1"/>
  <c r="AQ179" i="1"/>
  <c r="AQ180" i="1" s="1"/>
  <c r="CJ142" i="1"/>
  <c r="CJ144" i="1" s="1"/>
  <c r="FD115" i="1"/>
  <c r="FD118" i="1"/>
  <c r="O179" i="1"/>
  <c r="O180" i="1" s="1"/>
  <c r="DY115" i="1"/>
  <c r="DY118" i="1"/>
  <c r="DT186" i="1"/>
  <c r="DT194" i="1"/>
  <c r="DT188" i="1"/>
  <c r="DT190" i="1"/>
  <c r="DT195" i="1"/>
  <c r="DT221" i="1" s="1"/>
  <c r="DT192" i="1"/>
  <c r="E188" i="1"/>
  <c r="E194" i="1"/>
  <c r="CW179" i="1"/>
  <c r="CW180" i="1" s="1"/>
  <c r="AI259" i="1"/>
  <c r="AI203" i="1"/>
  <c r="DL194" i="1"/>
  <c r="DL188" i="1"/>
  <c r="DF118" i="1"/>
  <c r="DF115" i="1"/>
  <c r="FJ195" i="1"/>
  <c r="FJ221" i="1" s="1"/>
  <c r="FJ192" i="1"/>
  <c r="FJ190" i="1"/>
  <c r="FJ186" i="1"/>
  <c r="FJ194" i="1"/>
  <c r="FJ188" i="1"/>
  <c r="I179" i="1"/>
  <c r="I180" i="1" s="1"/>
  <c r="CZ179" i="1"/>
  <c r="CZ180" i="1" s="1"/>
  <c r="AH115" i="1"/>
  <c r="AH118" i="1"/>
  <c r="AF115" i="1"/>
  <c r="AF118" i="1"/>
  <c r="EN194" i="1"/>
  <c r="EN188" i="1"/>
  <c r="CA179" i="1"/>
  <c r="CA180" i="1" s="1"/>
  <c r="FC195" i="1"/>
  <c r="FC221" i="1" s="1"/>
  <c r="FC190" i="1"/>
  <c r="FC194" i="1"/>
  <c r="FC186" i="1"/>
  <c r="FC188" i="1"/>
  <c r="FC192" i="1"/>
  <c r="EE118" i="1"/>
  <c r="EE115" i="1"/>
  <c r="BR179" i="1"/>
  <c r="BR180" i="1" s="1"/>
  <c r="AU259" i="1"/>
  <c r="AU203" i="1"/>
  <c r="DO179" i="1"/>
  <c r="DO180" i="1" s="1"/>
  <c r="BI109" i="1"/>
  <c r="BI119" i="1" s="1"/>
  <c r="BI203" i="1"/>
  <c r="BI259" i="1"/>
  <c r="DE194" i="1"/>
  <c r="DE192" i="1"/>
  <c r="DE190" i="1"/>
  <c r="DE186" i="1"/>
  <c r="DE195" i="1"/>
  <c r="DE221" i="1" s="1"/>
  <c r="DE188" i="1"/>
  <c r="AD109" i="1"/>
  <c r="AD119" i="1" s="1"/>
  <c r="CX109" i="1"/>
  <c r="CX119" i="1" s="1"/>
  <c r="CX179" i="1"/>
  <c r="CX180" i="1" s="1"/>
  <c r="S194" i="1"/>
  <c r="S188" i="1"/>
  <c r="DK179" i="1"/>
  <c r="DK180" i="1" s="1"/>
  <c r="CB120" i="1"/>
  <c r="AY118" i="1"/>
  <c r="AY115" i="1"/>
  <c r="BX203" i="1"/>
  <c r="BX259" i="1"/>
  <c r="K109" i="1"/>
  <c r="K119" i="1" s="1"/>
  <c r="K259" i="1"/>
  <c r="K203" i="1"/>
  <c r="CE179" i="1"/>
  <c r="CE180" i="1" s="1"/>
  <c r="FH194" i="1"/>
  <c r="FH192" i="1"/>
  <c r="FH195" i="1"/>
  <c r="FH221" i="1" s="1"/>
  <c r="FH190" i="1"/>
  <c r="FH186" i="1"/>
  <c r="FH188" i="1"/>
  <c r="Y179" i="1"/>
  <c r="Y180" i="1" s="1"/>
  <c r="DN115" i="1"/>
  <c r="DN120" i="1" s="1"/>
  <c r="DN118" i="1"/>
  <c r="DD203" i="1"/>
  <c r="DD259" i="1"/>
  <c r="DP179" i="1"/>
  <c r="DP180" i="1" s="1"/>
  <c r="L179" i="1"/>
  <c r="L180" i="1" s="1"/>
  <c r="FF115" i="1"/>
  <c r="FF118" i="1"/>
  <c r="EV115" i="1"/>
  <c r="EV118" i="1"/>
  <c r="EV194" i="1"/>
  <c r="EV192" i="1"/>
  <c r="EV190" i="1"/>
  <c r="EV186" i="1"/>
  <c r="EV195" i="1"/>
  <c r="EV221" i="1" s="1"/>
  <c r="EV188" i="1"/>
  <c r="BH195" i="1"/>
  <c r="BH221" i="1" s="1"/>
  <c r="BH194" i="1"/>
  <c r="BH192" i="1"/>
  <c r="BH186" i="1"/>
  <c r="BH188" i="1"/>
  <c r="BH190" i="1"/>
  <c r="CD115" i="1"/>
  <c r="CD118" i="1"/>
  <c r="FV188" i="1"/>
  <c r="FV194" i="1"/>
  <c r="EZ109" i="1"/>
  <c r="EZ119" i="1" s="1"/>
  <c r="EZ203" i="1"/>
  <c r="EZ259" i="1"/>
  <c r="EB142" i="1"/>
  <c r="EB144" i="1" s="1"/>
  <c r="AN115" i="1"/>
  <c r="AN118" i="1"/>
  <c r="FL109" i="1"/>
  <c r="FL119" i="1" s="1"/>
  <c r="D109" i="1"/>
  <c r="D119" i="1" s="1"/>
  <c r="D188" i="1"/>
  <c r="D194" i="1"/>
  <c r="CV179" i="1"/>
  <c r="CV180" i="1" s="1"/>
  <c r="EK179" i="1"/>
  <c r="EK180" i="1" s="1"/>
  <c r="DI109" i="1"/>
  <c r="DI119" i="1" s="1"/>
  <c r="BG203" i="1"/>
  <c r="BG259" i="1"/>
  <c r="CN179" i="1"/>
  <c r="CN180" i="1" s="1"/>
  <c r="CO179" i="1"/>
  <c r="CO180" i="1" s="1"/>
  <c r="CT118" i="1"/>
  <c r="CT115" i="1"/>
  <c r="AT109" i="1"/>
  <c r="AT119" i="1" s="1"/>
  <c r="EL194" i="1"/>
  <c r="EL188" i="1"/>
  <c r="CM109" i="1"/>
  <c r="CM119" i="1" s="1"/>
  <c r="EI118" i="1"/>
  <c r="EI115" i="1"/>
  <c r="F109" i="1"/>
  <c r="F119" i="1" s="1"/>
  <c r="F179" i="1"/>
  <c r="F180" i="1" s="1"/>
  <c r="FT115" i="1"/>
  <c r="FT118" i="1"/>
  <c r="FT259" i="1"/>
  <c r="FT203" i="1"/>
  <c r="CL203" i="1"/>
  <c r="CL259" i="1"/>
  <c r="AS115" i="1"/>
  <c r="AS118" i="1"/>
  <c r="FP175" i="1"/>
  <c r="FP218" i="1" s="1"/>
  <c r="DJ175" i="1"/>
  <c r="DJ218" i="1" s="1"/>
  <c r="FT175" i="1"/>
  <c r="FT218" i="1" s="1"/>
  <c r="FR120" i="1"/>
  <c r="DU115" i="1"/>
  <c r="DU118" i="1"/>
  <c r="O195" i="1"/>
  <c r="O221" i="1" s="1"/>
  <c r="O194" i="1"/>
  <c r="O186" i="1"/>
  <c r="O188" i="1"/>
  <c r="O192" i="1"/>
  <c r="O190" i="1"/>
  <c r="BW179" i="1"/>
  <c r="BW180" i="1" s="1"/>
  <c r="AB115" i="1"/>
  <c r="AB118" i="1"/>
  <c r="DT109" i="1"/>
  <c r="DT119" i="1" s="1"/>
  <c r="E259" i="1"/>
  <c r="E203" i="1"/>
  <c r="CW192" i="1"/>
  <c r="CW186" i="1"/>
  <c r="CW188" i="1"/>
  <c r="CW194" i="1"/>
  <c r="CW195" i="1"/>
  <c r="CW221" i="1" s="1"/>
  <c r="CW190" i="1"/>
  <c r="FX175" i="1"/>
  <c r="FX218" i="1" s="1"/>
  <c r="AI179" i="1"/>
  <c r="AI180" i="1" s="1"/>
  <c r="DC259" i="1"/>
  <c r="DC203" i="1"/>
  <c r="T142" i="1"/>
  <c r="T144" i="1" s="1"/>
  <c r="DL203" i="1"/>
  <c r="DL259" i="1"/>
  <c r="BS259" i="1"/>
  <c r="BS203" i="1"/>
  <c r="FB118" i="1"/>
  <c r="FB115" i="1"/>
  <c r="BR115" i="1"/>
  <c r="BR118" i="1"/>
  <c r="CY109" i="1"/>
  <c r="CY119" i="1" s="1"/>
  <c r="DH175" i="1"/>
  <c r="DH218" i="1" s="1"/>
  <c r="I194" i="1"/>
  <c r="I188" i="1"/>
  <c r="EH115" i="1"/>
  <c r="EH118" i="1"/>
  <c r="H115" i="1"/>
  <c r="H118" i="1"/>
  <c r="CZ115" i="1"/>
  <c r="CZ118" i="1"/>
  <c r="CZ194" i="1"/>
  <c r="CZ188" i="1"/>
  <c r="U179" i="1"/>
  <c r="U180" i="1" s="1"/>
  <c r="DZ115" i="1"/>
  <c r="DZ118" i="1"/>
  <c r="BR120" i="1"/>
  <c r="AN186" i="1"/>
  <c r="AN188" i="1"/>
  <c r="AN195" i="1"/>
  <c r="AN221" i="1" s="1"/>
  <c r="AN190" i="1"/>
  <c r="AN194" i="1"/>
  <c r="AN192" i="1"/>
  <c r="EM179" i="1"/>
  <c r="EM180" i="1" s="1"/>
  <c r="CM259" i="1"/>
  <c r="CM203" i="1"/>
  <c r="AB186" i="1"/>
  <c r="AB195" i="1"/>
  <c r="AB221" i="1" s="1"/>
  <c r="AB194" i="1"/>
  <c r="AB188" i="1"/>
  <c r="AB190" i="1"/>
  <c r="AB192" i="1"/>
  <c r="AU109" i="1"/>
  <c r="AU119" i="1" s="1"/>
  <c r="DO109" i="1"/>
  <c r="DO119" i="1" s="1"/>
  <c r="DO194" i="1"/>
  <c r="DO188" i="1"/>
  <c r="DE259" i="1"/>
  <c r="DE203" i="1"/>
  <c r="FA194" i="1"/>
  <c r="FA190" i="1"/>
  <c r="FA186" i="1"/>
  <c r="FA188" i="1"/>
  <c r="FA192" i="1"/>
  <c r="FA195" i="1"/>
  <c r="FA221" i="1" s="1"/>
  <c r="Z179" i="1"/>
  <c r="Z180" i="1" s="1"/>
  <c r="EW115" i="1"/>
  <c r="EW118" i="1"/>
  <c r="CX188" i="1"/>
  <c r="CX194" i="1"/>
  <c r="FI115" i="1"/>
  <c r="FI118" i="1"/>
  <c r="S118" i="1"/>
  <c r="S115" i="1"/>
  <c r="DK194" i="1"/>
  <c r="DK188" i="1"/>
  <c r="FG179" i="1"/>
  <c r="FG180" i="1" s="1"/>
  <c r="AM179" i="1"/>
  <c r="AM180" i="1" s="1"/>
  <c r="AY109" i="1"/>
  <c r="AY119" i="1" s="1"/>
  <c r="AY120" i="1" s="1"/>
  <c r="FP194" i="1"/>
  <c r="FP188" i="1"/>
  <c r="BA179" i="1"/>
  <c r="BA180" i="1" s="1"/>
  <c r="CE192" i="1"/>
  <c r="CE190" i="1"/>
  <c r="CE186" i="1"/>
  <c r="CE188" i="1"/>
  <c r="CE195" i="1"/>
  <c r="CE221" i="1" s="1"/>
  <c r="CE194" i="1"/>
  <c r="EA179" i="1"/>
  <c r="EA180" i="1" s="1"/>
  <c r="FH109" i="1"/>
  <c r="FH119" i="1" s="1"/>
  <c r="FH259" i="1"/>
  <c r="FH203" i="1"/>
  <c r="Y194" i="1"/>
  <c r="Y188" i="1"/>
  <c r="DD179" i="1"/>
  <c r="DD180" i="1" s="1"/>
  <c r="DP118" i="1"/>
  <c r="DP115" i="1"/>
  <c r="DP203" i="1"/>
  <c r="DP259" i="1"/>
  <c r="L259" i="1"/>
  <c r="L203" i="1"/>
  <c r="EV259" i="1"/>
  <c r="EV203" i="1"/>
  <c r="BH179" i="1"/>
  <c r="BH180" i="1" s="1"/>
  <c r="AE179" i="1"/>
  <c r="AE180" i="1" s="1"/>
  <c r="BT118" i="1"/>
  <c r="BT115" i="1"/>
  <c r="D259" i="1"/>
  <c r="D203" i="1"/>
  <c r="CV190" i="1"/>
  <c r="CV186" i="1"/>
  <c r="CV188" i="1"/>
  <c r="CV192" i="1"/>
  <c r="CV194" i="1"/>
  <c r="CV195" i="1"/>
  <c r="CV221" i="1" s="1"/>
  <c r="AC115" i="1"/>
  <c r="AC118" i="1"/>
  <c r="BG109" i="1"/>
  <c r="BG119" i="1" s="1"/>
  <c r="BG194" i="1"/>
  <c r="BG188" i="1"/>
  <c r="CN194" i="1"/>
  <c r="CN192" i="1"/>
  <c r="CN195" i="1"/>
  <c r="CN221" i="1" s="1"/>
  <c r="CN190" i="1"/>
  <c r="CN186" i="1"/>
  <c r="CN188" i="1"/>
  <c r="EP118" i="1"/>
  <c r="EP115" i="1"/>
  <c r="AT115" i="1"/>
  <c r="AT118" i="1"/>
  <c r="F188" i="1"/>
  <c r="F194" i="1"/>
  <c r="CL188" i="1"/>
  <c r="CL194" i="1"/>
  <c r="CL192" i="1"/>
  <c r="CL195" i="1"/>
  <c r="CL221" i="1" s="1"/>
  <c r="CL190" i="1"/>
  <c r="CL186" i="1"/>
  <c r="AH120" i="1"/>
  <c r="K175" i="1"/>
  <c r="K218" i="1" s="1"/>
  <c r="FX203" i="1"/>
  <c r="FX259" i="1"/>
  <c r="O203" i="1"/>
  <c r="O259" i="1"/>
  <c r="BW195" i="1"/>
  <c r="BW221" i="1" s="1"/>
  <c r="BW190" i="1"/>
  <c r="BW186" i="1"/>
  <c r="BW194" i="1"/>
  <c r="BW192" i="1"/>
  <c r="BW188" i="1"/>
  <c r="DS179" i="1"/>
  <c r="DS180" i="1" s="1"/>
  <c r="DT115" i="1"/>
  <c r="DT118" i="1"/>
  <c r="CW259" i="1"/>
  <c r="CW203" i="1"/>
  <c r="AI192" i="1"/>
  <c r="AI186" i="1"/>
  <c r="AI188" i="1"/>
  <c r="AI195" i="1"/>
  <c r="AI221" i="1" s="1"/>
  <c r="AI194" i="1"/>
  <c r="AI190" i="1"/>
  <c r="DC179" i="1"/>
  <c r="DC180" i="1" s="1"/>
  <c r="BS179" i="1"/>
  <c r="BS180" i="1" s="1"/>
  <c r="AW179" i="1"/>
  <c r="AW180" i="1" s="1"/>
  <c r="FJ115" i="1"/>
  <c r="FJ118" i="1"/>
  <c r="I109" i="1"/>
  <c r="I119" i="1" s="1"/>
  <c r="I259" i="1"/>
  <c r="I203" i="1"/>
  <c r="CZ203" i="1"/>
  <c r="CZ259" i="1"/>
  <c r="U203" i="1"/>
  <c r="U259" i="1"/>
  <c r="DO259" i="1"/>
  <c r="DO203" i="1"/>
  <c r="FK179" i="1"/>
  <c r="FK180" i="1" s="1"/>
  <c r="M118" i="1"/>
  <c r="M115" i="1"/>
  <c r="FA259" i="1"/>
  <c r="FA203" i="1"/>
  <c r="Z195" i="1"/>
  <c r="Z221" i="1" s="1"/>
  <c r="Z186" i="1"/>
  <c r="Z194" i="1"/>
  <c r="Z188" i="1"/>
  <c r="Z190" i="1"/>
  <c r="Z192" i="1"/>
  <c r="BV186" i="1"/>
  <c r="BV195" i="1"/>
  <c r="BV221" i="1" s="1"/>
  <c r="BV194" i="1"/>
  <c r="BV192" i="1"/>
  <c r="BV188" i="1"/>
  <c r="BV190" i="1"/>
  <c r="X142" i="1"/>
  <c r="X144" i="1" s="1"/>
  <c r="AD115" i="1"/>
  <c r="AD118" i="1"/>
  <c r="CX259" i="1"/>
  <c r="CX203" i="1"/>
  <c r="DK118" i="1"/>
  <c r="DK115" i="1"/>
  <c r="DK259" i="1"/>
  <c r="DK203" i="1"/>
  <c r="FG203" i="1"/>
  <c r="FG259" i="1"/>
  <c r="CF195" i="1"/>
  <c r="CF221" i="1" s="1"/>
  <c r="CF190" i="1"/>
  <c r="CF186" i="1"/>
  <c r="CF188" i="1"/>
  <c r="CF194" i="1"/>
  <c r="CF192" i="1"/>
  <c r="AM195" i="1"/>
  <c r="AM221" i="1" s="1"/>
  <c r="AM186" i="1"/>
  <c r="AM188" i="1"/>
  <c r="AM190" i="1"/>
  <c r="AM194" i="1"/>
  <c r="AM192" i="1"/>
  <c r="CU179" i="1"/>
  <c r="CU180" i="1" s="1"/>
  <c r="FP259" i="1"/>
  <c r="FP203" i="1"/>
  <c r="BA188" i="1"/>
  <c r="BA194" i="1"/>
  <c r="ES179" i="1"/>
  <c r="ES180" i="1" s="1"/>
  <c r="AN120" i="1"/>
  <c r="K115" i="1"/>
  <c r="K118" i="1"/>
  <c r="CE259" i="1"/>
  <c r="CE203" i="1"/>
  <c r="EA203" i="1"/>
  <c r="EA259" i="1"/>
  <c r="Y203" i="1"/>
  <c r="Y259" i="1"/>
  <c r="BU179" i="1"/>
  <c r="BU180" i="1" s="1"/>
  <c r="L118" i="1"/>
  <c r="L115" i="1"/>
  <c r="AP179" i="1"/>
  <c r="AP180" i="1" s="1"/>
  <c r="BH203" i="1"/>
  <c r="BH259" i="1"/>
  <c r="AE194" i="1"/>
  <c r="AE188" i="1"/>
  <c r="AE190" i="1"/>
  <c r="AE192" i="1"/>
  <c r="AE186" i="1"/>
  <c r="AE195" i="1"/>
  <c r="AE221" i="1" s="1"/>
  <c r="FV115" i="1"/>
  <c r="FV118" i="1"/>
  <c r="DL120" i="1"/>
  <c r="EF115" i="1"/>
  <c r="EF118" i="1"/>
  <c r="FL118" i="1"/>
  <c r="FL115" i="1"/>
  <c r="CV259" i="1"/>
  <c r="CV203" i="1"/>
  <c r="EK190" i="1"/>
  <c r="EK195" i="1"/>
  <c r="EK221" i="1" s="1"/>
  <c r="EK194" i="1"/>
  <c r="EK186" i="1"/>
  <c r="EK192" i="1"/>
  <c r="EK188" i="1"/>
  <c r="BY179" i="1"/>
  <c r="BY180" i="1" s="1"/>
  <c r="Q115" i="1"/>
  <c r="Q118" i="1"/>
  <c r="CN203" i="1"/>
  <c r="CN259" i="1"/>
  <c r="CO203" i="1"/>
  <c r="CO259" i="1"/>
  <c r="AK194" i="1"/>
  <c r="AK192" i="1"/>
  <c r="AK186" i="1"/>
  <c r="AK188" i="1"/>
  <c r="AK195" i="1"/>
  <c r="AK221" i="1" s="1"/>
  <c r="AK190" i="1"/>
  <c r="EL115" i="1"/>
  <c r="EL118" i="1"/>
  <c r="CM179" i="1"/>
  <c r="CM180" i="1" s="1"/>
  <c r="FJ120" i="1"/>
  <c r="F115" i="1"/>
  <c r="F120" i="1" s="1"/>
  <c r="F118" i="1"/>
  <c r="F259" i="1"/>
  <c r="F203" i="1"/>
  <c r="BB179" i="1"/>
  <c r="BB180" i="1" s="1"/>
  <c r="AQ194" i="1"/>
  <c r="AQ188" i="1"/>
  <c r="AQ195" i="1"/>
  <c r="AQ221" i="1" s="1"/>
  <c r="AQ190" i="1"/>
  <c r="AQ192" i="1"/>
  <c r="AQ186" i="1"/>
  <c r="BJ120" i="1"/>
  <c r="FX179" i="1"/>
  <c r="FX180" i="1" s="1"/>
  <c r="O118" i="1"/>
  <c r="O115" i="1"/>
  <c r="BW259" i="1"/>
  <c r="BW203" i="1"/>
  <c r="DS194" i="1"/>
  <c r="DS188" i="1"/>
  <c r="FO179" i="1"/>
  <c r="FO180" i="1" s="1"/>
  <c r="EW120" i="1"/>
  <c r="DH120" i="1"/>
  <c r="DC192" i="1"/>
  <c r="DC194" i="1"/>
  <c r="DC195" i="1"/>
  <c r="DC221" i="1" s="1"/>
  <c r="DC190" i="1"/>
  <c r="DC186" i="1"/>
  <c r="DC188" i="1"/>
  <c r="EY179" i="1"/>
  <c r="EY180" i="1" s="1"/>
  <c r="BS194" i="1"/>
  <c r="BS188" i="1"/>
  <c r="AW194" i="1"/>
  <c r="AW192" i="1"/>
  <c r="AW186" i="1"/>
  <c r="AW188" i="1"/>
  <c r="AW190" i="1"/>
  <c r="AW195" i="1"/>
  <c r="AW221" i="1" s="1"/>
  <c r="CS179" i="1"/>
  <c r="CS180" i="1" s="1"/>
  <c r="R115" i="1"/>
  <c r="R118" i="1"/>
  <c r="R179" i="1"/>
  <c r="R180" i="1" s="1"/>
  <c r="U195" i="1"/>
  <c r="U221" i="1" s="1"/>
  <c r="U190" i="1"/>
  <c r="U192" i="1"/>
  <c r="U186" i="1"/>
  <c r="U194" i="1"/>
  <c r="U188" i="1"/>
  <c r="BC179" i="1"/>
  <c r="BC180" i="1" s="1"/>
  <c r="EJ179" i="1"/>
  <c r="EJ180" i="1" s="1"/>
  <c r="CI259" i="1"/>
  <c r="CI203" i="1"/>
  <c r="BP179" i="1"/>
  <c r="BP180" i="1" s="1"/>
  <c r="DG259" i="1"/>
  <c r="DG203" i="1"/>
  <c r="FR259" i="1"/>
  <c r="FR203" i="1"/>
  <c r="BE115" i="1"/>
  <c r="BE118" i="1"/>
  <c r="AU115" i="1"/>
  <c r="AU120" i="1" s="1"/>
  <c r="AU118" i="1"/>
  <c r="FK259" i="1"/>
  <c r="FK203" i="1"/>
  <c r="BM179" i="1"/>
  <c r="BM180" i="1" s="1"/>
  <c r="BI118" i="1"/>
  <c r="BI115" i="1"/>
  <c r="DE118" i="1"/>
  <c r="DE115" i="1"/>
  <c r="DE120" i="1" s="1"/>
  <c r="Z203" i="1"/>
  <c r="Z259" i="1"/>
  <c r="BV179" i="1"/>
  <c r="BV180" i="1" s="1"/>
  <c r="DR194" i="1"/>
  <c r="DR188" i="1"/>
  <c r="BO179" i="1"/>
  <c r="BO180" i="1" s="1"/>
  <c r="ET109" i="1"/>
  <c r="ET119" i="1" s="1"/>
  <c r="ET179" i="1"/>
  <c r="ET180" i="1" s="1"/>
  <c r="FG118" i="1"/>
  <c r="FG115" i="1"/>
  <c r="FG194" i="1"/>
  <c r="FG188" i="1"/>
  <c r="FG192" i="1"/>
  <c r="FG195" i="1"/>
  <c r="FG221" i="1" s="1"/>
  <c r="FG190" i="1"/>
  <c r="FG186" i="1"/>
  <c r="AJ192" i="1"/>
  <c r="AJ186" i="1"/>
  <c r="AJ188" i="1"/>
  <c r="AJ195" i="1"/>
  <c r="AJ221" i="1" s="1"/>
  <c r="AJ194" i="1"/>
  <c r="AJ190" i="1"/>
  <c r="AB120" i="1"/>
  <c r="CF118" i="1"/>
  <c r="CF115" i="1"/>
  <c r="CF179" i="1"/>
  <c r="CF180" i="1" s="1"/>
  <c r="AM203" i="1"/>
  <c r="AM259" i="1"/>
  <c r="CU195" i="1"/>
  <c r="CU221" i="1" s="1"/>
  <c r="CU190" i="1"/>
  <c r="CU186" i="1"/>
  <c r="CU188" i="1"/>
  <c r="CU192" i="1"/>
  <c r="CU194" i="1"/>
  <c r="EQ179" i="1"/>
  <c r="EQ180" i="1" s="1"/>
  <c r="BX115" i="1"/>
  <c r="BX118" i="1"/>
  <c r="BA259" i="1"/>
  <c r="BA203" i="1"/>
  <c r="ES192" i="1"/>
  <c r="ES186" i="1"/>
  <c r="ES195" i="1"/>
  <c r="ES221" i="1" s="1"/>
  <c r="ES188" i="1"/>
  <c r="ES190" i="1"/>
  <c r="ES194" i="1"/>
  <c r="CI150" i="1"/>
  <c r="EA192" i="1"/>
  <c r="EA195" i="1"/>
  <c r="EA221" i="1" s="1"/>
  <c r="EA186" i="1"/>
  <c r="EA188" i="1"/>
  <c r="EA194" i="1"/>
  <c r="EA190" i="1"/>
  <c r="FW259" i="1"/>
  <c r="FW203" i="1"/>
  <c r="BU109" i="1"/>
  <c r="BU119" i="1" s="1"/>
  <c r="BU259" i="1"/>
  <c r="BU203" i="1"/>
  <c r="DQ179" i="1"/>
  <c r="DQ180" i="1" s="1"/>
  <c r="FM179" i="1"/>
  <c r="FM180" i="1" s="1"/>
  <c r="DD118" i="1"/>
  <c r="DD115" i="1"/>
  <c r="DD120" i="1" s="1"/>
  <c r="FB120" i="1"/>
  <c r="AP188" i="1"/>
  <c r="AP194" i="1"/>
  <c r="BH118" i="1"/>
  <c r="BH115" i="1"/>
  <c r="AE203" i="1"/>
  <c r="AE259" i="1"/>
  <c r="DW179" i="1"/>
  <c r="DW180" i="1" s="1"/>
  <c r="BK150" i="1"/>
  <c r="D118" i="1"/>
  <c r="D115" i="1"/>
  <c r="D120" i="1" s="1"/>
  <c r="EK259" i="1"/>
  <c r="EK203" i="1"/>
  <c r="BY194" i="1"/>
  <c r="BY188" i="1"/>
  <c r="FQ179" i="1"/>
  <c r="FQ180" i="1" s="1"/>
  <c r="W179" i="1"/>
  <c r="W180" i="1" s="1"/>
  <c r="DI115" i="1"/>
  <c r="DI118" i="1"/>
  <c r="CN115" i="1"/>
  <c r="CN118" i="1"/>
  <c r="CO190" i="1"/>
  <c r="CO195" i="1"/>
  <c r="CO221" i="1" s="1"/>
  <c r="CO192" i="1"/>
  <c r="CO194" i="1"/>
  <c r="CO186" i="1"/>
  <c r="CO188" i="1"/>
  <c r="AK179" i="1"/>
  <c r="AK180" i="1" s="1"/>
  <c r="CG194" i="1"/>
  <c r="CG190" i="1"/>
  <c r="CG186" i="1"/>
  <c r="CG188" i="1"/>
  <c r="CG192" i="1"/>
  <c r="CG195" i="1"/>
  <c r="CG221" i="1" s="1"/>
  <c r="BB109" i="1"/>
  <c r="BB119" i="1" s="1"/>
  <c r="BB203" i="1"/>
  <c r="BB259" i="1"/>
  <c r="AQ118" i="1"/>
  <c r="AQ115" i="1"/>
  <c r="AQ203" i="1"/>
  <c r="AQ259" i="1"/>
  <c r="FV120" i="1"/>
  <c r="FV186" i="1" s="1"/>
  <c r="FV190" i="1" s="1"/>
  <c r="FV192" i="1" s="1"/>
  <c r="FX195" i="1"/>
  <c r="FX221" i="1" s="1"/>
  <c r="FX192" i="1"/>
  <c r="FX190" i="1"/>
  <c r="FX186" i="1"/>
  <c r="FX188" i="1"/>
  <c r="FX194" i="1"/>
  <c r="BL179" i="1"/>
  <c r="BL180" i="1" s="1"/>
  <c r="O109" i="1"/>
  <c r="O119" i="1" s="1"/>
  <c r="BW118" i="1"/>
  <c r="BW115" i="1"/>
  <c r="DS203" i="1"/>
  <c r="DS259" i="1"/>
  <c r="FO194" i="1"/>
  <c r="FO188" i="1"/>
  <c r="DT179" i="1"/>
  <c r="DT180" i="1" s="1"/>
  <c r="AI115" i="1"/>
  <c r="AI118" i="1"/>
  <c r="EY194" i="1"/>
  <c r="EY188" i="1"/>
  <c r="AO179" i="1"/>
  <c r="AO180" i="1" s="1"/>
  <c r="DL142" i="1"/>
  <c r="DL144" i="1" s="1"/>
  <c r="AW109" i="1"/>
  <c r="AW119" i="1" s="1"/>
  <c r="AW203" i="1"/>
  <c r="AW259" i="1"/>
  <c r="CS194" i="1"/>
  <c r="CS195" i="1"/>
  <c r="CS221" i="1" s="1"/>
  <c r="CS190" i="1"/>
  <c r="CS186" i="1"/>
  <c r="CS188" i="1"/>
  <c r="CS192" i="1"/>
  <c r="EO179" i="1"/>
  <c r="EO180" i="1" s="1"/>
  <c r="BT120" i="1"/>
  <c r="X195" i="1"/>
  <c r="X221" i="1" s="1"/>
  <c r="X186" i="1"/>
  <c r="X194" i="1"/>
  <c r="X188" i="1"/>
  <c r="X190" i="1"/>
  <c r="X192" i="1"/>
  <c r="R259" i="1"/>
  <c r="R203" i="1"/>
  <c r="BC203" i="1"/>
  <c r="BC259" i="1"/>
  <c r="EU150" i="1"/>
  <c r="BE179" i="1"/>
  <c r="BE180" i="1" s="1"/>
  <c r="EW179" i="1"/>
  <c r="EW180" i="1" s="1"/>
  <c r="AC179" i="1"/>
  <c r="AC180" i="1" s="1"/>
  <c r="AA118" i="1"/>
  <c r="AA115" i="1"/>
  <c r="DY190" i="1"/>
  <c r="DY195" i="1"/>
  <c r="DY221" i="1" s="1"/>
  <c r="DY194" i="1"/>
  <c r="DY192" i="1"/>
  <c r="DY186" i="1"/>
  <c r="DY188" i="1"/>
  <c r="FB194" i="1"/>
  <c r="FB186" i="1"/>
  <c r="FB188" i="1"/>
  <c r="FB192" i="1"/>
  <c r="FB195" i="1"/>
  <c r="FB221" i="1" s="1"/>
  <c r="FB190" i="1"/>
  <c r="EH192" i="1"/>
  <c r="EH188" i="1"/>
  <c r="EH194" i="1"/>
  <c r="EH190" i="1"/>
  <c r="EH195" i="1"/>
  <c r="EH221" i="1" s="1"/>
  <c r="EH186" i="1"/>
  <c r="DO115" i="1"/>
  <c r="DO118" i="1"/>
  <c r="FK194" i="1"/>
  <c r="FK188" i="1"/>
  <c r="BM192" i="1"/>
  <c r="BM186" i="1"/>
  <c r="BM188" i="1"/>
  <c r="BM190" i="1"/>
  <c r="BM195" i="1"/>
  <c r="BM221" i="1" s="1"/>
  <c r="BM194" i="1"/>
  <c r="FE179" i="1"/>
  <c r="FE180" i="1" s="1"/>
  <c r="FA118" i="1"/>
  <c r="FA115" i="1"/>
  <c r="Z109" i="1"/>
  <c r="Z119" i="1" s="1"/>
  <c r="BV203" i="1"/>
  <c r="BV259" i="1"/>
  <c r="DR179" i="1"/>
  <c r="DR180" i="1" s="1"/>
  <c r="BO194" i="1"/>
  <c r="BO188" i="1"/>
  <c r="ER179" i="1"/>
  <c r="ER180" i="1" s="1"/>
  <c r="CX142" i="1"/>
  <c r="CX144" i="1" s="1"/>
  <c r="ET195" i="1"/>
  <c r="ET221" i="1" s="1"/>
  <c r="ET188" i="1"/>
  <c r="ET192" i="1"/>
  <c r="ET190" i="1"/>
  <c r="ET194" i="1"/>
  <c r="ET186" i="1"/>
  <c r="S109" i="1"/>
  <c r="S119" i="1" s="1"/>
  <c r="AJ109" i="1"/>
  <c r="AJ119" i="1" s="1"/>
  <c r="AJ203" i="1"/>
  <c r="AJ259" i="1"/>
  <c r="BF179" i="1"/>
  <c r="BF180" i="1" s="1"/>
  <c r="FZ170" i="1"/>
  <c r="FZ175" i="1" s="1"/>
  <c r="GB175" i="1" s="1"/>
  <c r="CF259" i="1"/>
  <c r="CF203" i="1"/>
  <c r="P179" i="1"/>
  <c r="P180" i="1" s="1"/>
  <c r="CU118" i="1"/>
  <c r="CU115" i="1"/>
  <c r="CU259" i="1"/>
  <c r="CU203" i="1"/>
  <c r="EQ195" i="1"/>
  <c r="EQ221" i="1" s="1"/>
  <c r="EQ190" i="1"/>
  <c r="EQ186" i="1"/>
  <c r="EQ192" i="1"/>
  <c r="EQ188" i="1"/>
  <c r="EQ194" i="1"/>
  <c r="FP115" i="1"/>
  <c r="FP118" i="1"/>
  <c r="BA109" i="1"/>
  <c r="BA119" i="1" s="1"/>
  <c r="ES259" i="1"/>
  <c r="ES203" i="1"/>
  <c r="FW109" i="1"/>
  <c r="FW119" i="1" s="1"/>
  <c r="FW179" i="1"/>
  <c r="FW180" i="1" s="1"/>
  <c r="CK179" i="1"/>
  <c r="CK180" i="1" s="1"/>
  <c r="FH142" i="1"/>
  <c r="FH144" i="1" s="1"/>
  <c r="DQ109" i="1"/>
  <c r="DQ119" i="1" s="1"/>
  <c r="DQ203" i="1"/>
  <c r="DQ259" i="1"/>
  <c r="FM194" i="1"/>
  <c r="FM195" i="1"/>
  <c r="FM221" i="1" s="1"/>
  <c r="FM190" i="1"/>
  <c r="FM186" i="1"/>
  <c r="FM188" i="1"/>
  <c r="FM192" i="1"/>
  <c r="AL186" i="1"/>
  <c r="AL188" i="1"/>
  <c r="AL195" i="1"/>
  <c r="AL221" i="1" s="1"/>
  <c r="AL190" i="1"/>
  <c r="AL194" i="1"/>
  <c r="AL192" i="1"/>
  <c r="AP203" i="1"/>
  <c r="AP259" i="1"/>
  <c r="DJ179" i="1"/>
  <c r="DJ180" i="1" s="1"/>
  <c r="BH109" i="1"/>
  <c r="BH119" i="1" s="1"/>
  <c r="DW259" i="1"/>
  <c r="DW203" i="1"/>
  <c r="FS179" i="1"/>
  <c r="FS180" i="1" s="1"/>
  <c r="BN150" i="1"/>
  <c r="EZ142" i="1"/>
  <c r="EZ144" i="1" s="1"/>
  <c r="BY259" i="1"/>
  <c r="BY203" i="1"/>
  <c r="FQ194" i="1"/>
  <c r="FQ188" i="1"/>
  <c r="FD175" i="1"/>
  <c r="FD218" i="1" s="1"/>
  <c r="W259" i="1"/>
  <c r="W203" i="1"/>
  <c r="BG115" i="1"/>
  <c r="BG120" i="1" s="1"/>
  <c r="BG118" i="1"/>
  <c r="CN109" i="1"/>
  <c r="CN119" i="1" s="1"/>
  <c r="AK109" i="1"/>
  <c r="AK119" i="1" s="1"/>
  <c r="AK259" i="1"/>
  <c r="AK203" i="1"/>
  <c r="CG179" i="1"/>
  <c r="CG180" i="1" s="1"/>
  <c r="EC194" i="1"/>
  <c r="EC195" i="1"/>
  <c r="EC221" i="1" s="1"/>
  <c r="EC192" i="1"/>
  <c r="EC186" i="1"/>
  <c r="EC188" i="1"/>
  <c r="EC190" i="1"/>
  <c r="EI179" i="1"/>
  <c r="EI180" i="1" s="1"/>
  <c r="BB188" i="1"/>
  <c r="BB194" i="1"/>
  <c r="CL115" i="1"/>
  <c r="CL118" i="1"/>
  <c r="AG179" i="1"/>
  <c r="AG180" i="1" s="1"/>
  <c r="BL194" i="1"/>
  <c r="BL192" i="1"/>
  <c r="BL186" i="1"/>
  <c r="BL188" i="1"/>
  <c r="BL190" i="1"/>
  <c r="BL195" i="1"/>
  <c r="BL221" i="1" s="1"/>
  <c r="BW109" i="1"/>
  <c r="BW119" i="1" s="1"/>
  <c r="DS118" i="1"/>
  <c r="DS115" i="1"/>
  <c r="FO203" i="1"/>
  <c r="FO259" i="1"/>
  <c r="AB179" i="1"/>
  <c r="AB180" i="1" s="1"/>
  <c r="E115" i="1"/>
  <c r="E118" i="1"/>
  <c r="BQ179" i="1"/>
  <c r="BQ180" i="1" s="1"/>
  <c r="DC109" i="1"/>
  <c r="DC119" i="1" s="1"/>
  <c r="EY109" i="1"/>
  <c r="EY119" i="1" s="1"/>
  <c r="EY259" i="1"/>
  <c r="EY203" i="1"/>
  <c r="AO188" i="1"/>
  <c r="AO194" i="1"/>
  <c r="EG179" i="1"/>
  <c r="EG180" i="1" s="1"/>
  <c r="CS109" i="1"/>
  <c r="CS119" i="1" s="1"/>
  <c r="CS259" i="1"/>
  <c r="CS203" i="1"/>
  <c r="EO194" i="1"/>
  <c r="EO186" i="1"/>
  <c r="EO195" i="1"/>
  <c r="EO221" i="1" s="1"/>
  <c r="EO192" i="1"/>
  <c r="EO188" i="1"/>
  <c r="EO190" i="1"/>
  <c r="N179" i="1"/>
  <c r="N180" i="1" s="1"/>
  <c r="O120" i="1"/>
  <c r="X179" i="1"/>
  <c r="X180" i="1" s="1"/>
  <c r="I115" i="1"/>
  <c r="I118" i="1"/>
  <c r="R109" i="1"/>
  <c r="R119" i="1" s="1"/>
  <c r="R188" i="1"/>
  <c r="R194" i="1"/>
  <c r="BZ179" i="1"/>
  <c r="BZ180" i="1" s="1"/>
  <c r="CZ142" i="1"/>
  <c r="CZ144" i="1" s="1"/>
  <c r="BC194" i="1"/>
  <c r="BC188" i="1"/>
  <c r="EU179" i="1"/>
  <c r="EU180" i="1" s="1"/>
  <c r="BE259" i="1"/>
  <c r="BE203" i="1"/>
  <c r="FM118" i="1"/>
  <c r="FM115" i="1"/>
  <c r="FF259" i="1"/>
  <c r="FF203" i="1"/>
  <c r="CD179" i="1"/>
  <c r="CD180" i="1" s="1"/>
  <c r="DO120" i="1"/>
  <c r="DO186" i="1" s="1"/>
  <c r="DO190" i="1" s="1"/>
  <c r="DO192" i="1" s="1"/>
  <c r="DB195" i="1"/>
  <c r="DB221" i="1" s="1"/>
  <c r="DB192" i="1"/>
  <c r="DB194" i="1"/>
  <c r="DB190" i="1"/>
  <c r="DB186" i="1"/>
  <c r="DB188" i="1"/>
  <c r="CY194" i="1"/>
  <c r="CY188" i="1"/>
  <c r="CY192" i="1"/>
  <c r="CY195" i="1"/>
  <c r="CY221" i="1" s="1"/>
  <c r="CY190" i="1"/>
  <c r="CY186" i="1"/>
  <c r="DZ179" i="1"/>
  <c r="DZ180" i="1" s="1"/>
  <c r="BM259" i="1"/>
  <c r="BM203" i="1"/>
  <c r="FE192" i="1"/>
  <c r="FE186" i="1"/>
  <c r="FE188" i="1"/>
  <c r="FE195" i="1"/>
  <c r="FE221" i="1" s="1"/>
  <c r="FE190" i="1"/>
  <c r="FE194" i="1"/>
  <c r="AR179" i="1"/>
  <c r="AR180" i="1" s="1"/>
  <c r="DR259" i="1"/>
  <c r="DR203" i="1"/>
  <c r="FN179" i="1"/>
  <c r="FN180" i="1" s="1"/>
  <c r="CP179" i="1"/>
  <c r="CP180" i="1" s="1"/>
  <c r="BO259" i="1"/>
  <c r="BO203" i="1"/>
  <c r="DI120" i="1"/>
  <c r="DI186" i="1" s="1"/>
  <c r="DI190" i="1" s="1"/>
  <c r="DI192" i="1" s="1"/>
  <c r="ER186" i="1"/>
  <c r="ER195" i="1"/>
  <c r="ER221" i="1" s="1"/>
  <c r="ER192" i="1"/>
  <c r="ER188" i="1"/>
  <c r="ER190" i="1"/>
  <c r="ER194" i="1"/>
  <c r="CX115" i="1"/>
  <c r="CX118" i="1"/>
  <c r="ET259" i="1"/>
  <c r="ET203" i="1"/>
  <c r="AJ179" i="1"/>
  <c r="AJ180" i="1" s="1"/>
  <c r="BF259" i="1"/>
  <c r="BF203" i="1"/>
  <c r="ED120" i="1"/>
  <c r="FP120" i="1"/>
  <c r="AZ179" i="1"/>
  <c r="AZ180" i="1" s="1"/>
  <c r="P259" i="1"/>
  <c r="P203" i="1"/>
  <c r="AM118" i="1"/>
  <c r="AM115" i="1"/>
  <c r="EQ203" i="1"/>
  <c r="EQ259" i="1"/>
  <c r="AV194" i="1"/>
  <c r="AV192" i="1"/>
  <c r="AV186" i="1"/>
  <c r="AV188" i="1"/>
  <c r="AV190" i="1"/>
  <c r="AV195" i="1"/>
  <c r="AV221" i="1" s="1"/>
  <c r="CE115" i="1"/>
  <c r="CE118" i="1"/>
  <c r="FW192" i="1"/>
  <c r="FW195" i="1"/>
  <c r="FW221" i="1" s="1"/>
  <c r="FW190" i="1"/>
  <c r="FW186" i="1"/>
  <c r="FW188" i="1"/>
  <c r="FW194" i="1"/>
  <c r="CK192" i="1"/>
  <c r="CK186" i="1"/>
  <c r="CK188" i="1"/>
  <c r="CK194" i="1"/>
  <c r="CK195" i="1"/>
  <c r="CK221" i="1" s="1"/>
  <c r="CK190" i="1"/>
  <c r="CC179" i="1"/>
  <c r="CC180" i="1" s="1"/>
  <c r="Y118" i="1"/>
  <c r="Y115" i="1"/>
  <c r="BU194" i="1"/>
  <c r="BU186" i="1"/>
  <c r="BU195" i="1"/>
  <c r="BU221" i="1" s="1"/>
  <c r="BU192" i="1"/>
  <c r="BU188" i="1"/>
  <c r="BU190" i="1"/>
  <c r="FM259" i="1"/>
  <c r="FM203" i="1"/>
  <c r="AL179" i="1"/>
  <c r="AL180" i="1" s="1"/>
  <c r="CH186" i="1"/>
  <c r="CH188" i="1"/>
  <c r="CH192" i="1"/>
  <c r="CH195" i="1"/>
  <c r="CH221" i="1" s="1"/>
  <c r="CH194" i="1"/>
  <c r="CH190" i="1"/>
  <c r="DD142" i="1"/>
  <c r="DD144" i="1" s="1"/>
  <c r="DJ188" i="1"/>
  <c r="DJ194" i="1"/>
  <c r="AE118" i="1"/>
  <c r="AE115" i="1"/>
  <c r="DW194" i="1"/>
  <c r="DW188" i="1"/>
  <c r="DW190" i="1"/>
  <c r="DW195" i="1"/>
  <c r="DW221" i="1" s="1"/>
  <c r="DW192" i="1"/>
  <c r="DW186" i="1"/>
  <c r="FS194" i="1"/>
  <c r="FS188" i="1"/>
  <c r="FS192" i="1"/>
  <c r="FS195" i="1"/>
  <c r="FS221" i="1" s="1"/>
  <c r="FS190" i="1"/>
  <c r="FS186" i="1"/>
  <c r="EB188" i="1"/>
  <c r="EB194" i="1"/>
  <c r="FZ88" i="1"/>
  <c r="GB88" i="1" s="1"/>
  <c r="C94" i="1"/>
  <c r="BK179" i="1"/>
  <c r="BK180" i="1" s="1"/>
  <c r="CV115" i="1"/>
  <c r="CV118" i="1"/>
  <c r="FQ203" i="1"/>
  <c r="FQ259" i="1"/>
  <c r="W192" i="1"/>
  <c r="W195" i="1"/>
  <c r="W221" i="1" s="1"/>
  <c r="W186" i="1"/>
  <c r="W194" i="1"/>
  <c r="W188" i="1"/>
  <c r="W190" i="1"/>
  <c r="CQ179" i="1"/>
  <c r="CQ180" i="1" s="1"/>
  <c r="CG259" i="1"/>
  <c r="CG203" i="1"/>
  <c r="EC179" i="1"/>
  <c r="EC180" i="1" s="1"/>
  <c r="DA179" i="1"/>
  <c r="DA180" i="1" s="1"/>
  <c r="FF120" i="1"/>
  <c r="DV179" i="1"/>
  <c r="DV180" i="1" s="1"/>
  <c r="AG195" i="1"/>
  <c r="AG221" i="1" s="1"/>
  <c r="AG194" i="1"/>
  <c r="AG190" i="1"/>
  <c r="AG192" i="1"/>
  <c r="AG186" i="1"/>
  <c r="AG188" i="1"/>
  <c r="J194" i="1"/>
  <c r="J188" i="1"/>
  <c r="M120" i="1"/>
  <c r="DU142" i="1"/>
  <c r="DU144" i="1" s="1"/>
  <c r="CJ179" i="1"/>
  <c r="CJ180" i="1" s="1"/>
  <c r="BL203" i="1"/>
  <c r="BL259" i="1"/>
  <c r="FD259" i="1"/>
  <c r="FD203" i="1"/>
  <c r="FO118" i="1"/>
  <c r="FO115" i="1"/>
  <c r="CR195" i="1"/>
  <c r="CR221" i="1" s="1"/>
  <c r="CR194" i="1"/>
  <c r="CR190" i="1"/>
  <c r="CR186" i="1"/>
  <c r="CR188" i="1"/>
  <c r="CR192" i="1"/>
  <c r="CW115" i="1"/>
  <c r="CW118" i="1"/>
  <c r="AT120" i="1"/>
  <c r="BQ194" i="1"/>
  <c r="BQ188" i="1"/>
  <c r="DC115" i="1"/>
  <c r="DC118" i="1"/>
  <c r="AO203" i="1"/>
  <c r="AO259" i="1"/>
  <c r="EG192" i="1"/>
  <c r="EG186" i="1"/>
  <c r="EG188" i="1"/>
  <c r="EG194" i="1"/>
  <c r="EG190" i="1"/>
  <c r="EG195" i="1"/>
  <c r="EG221" i="1" s="1"/>
  <c r="BS115" i="1"/>
  <c r="BS118" i="1"/>
  <c r="EO109" i="1"/>
  <c r="EO119" i="1" s="1"/>
  <c r="EO259" i="1"/>
  <c r="EO203" i="1"/>
  <c r="N195" i="1"/>
  <c r="N221" i="1" s="1"/>
  <c r="N194" i="1"/>
  <c r="N186" i="1"/>
  <c r="N188" i="1"/>
  <c r="N192" i="1"/>
  <c r="N190" i="1"/>
  <c r="BJ179" i="1"/>
  <c r="BJ180" i="1" s="1"/>
  <c r="G179" i="1"/>
  <c r="G180" i="1" s="1"/>
  <c r="FT120" i="1"/>
  <c r="X259" i="1"/>
  <c r="X203" i="1"/>
  <c r="BZ195" i="1"/>
  <c r="BZ221" i="1" s="1"/>
  <c r="BZ194" i="1"/>
  <c r="BZ188" i="1"/>
  <c r="BZ192" i="1"/>
  <c r="BZ190" i="1"/>
  <c r="BZ186" i="1"/>
  <c r="U115" i="1"/>
  <c r="U118" i="1"/>
  <c r="BC118" i="1"/>
  <c r="BC115" i="1"/>
  <c r="EU194" i="1"/>
  <c r="EU188" i="1"/>
  <c r="BE195" i="1"/>
  <c r="BE221" i="1" s="1"/>
  <c r="BE190" i="1"/>
  <c r="BE194" i="1"/>
  <c r="BE192" i="1"/>
  <c r="BE186" i="1"/>
  <c r="BE188" i="1"/>
  <c r="M179" i="1"/>
  <c r="M180" i="1" s="1"/>
  <c r="DX194" i="1"/>
  <c r="DX190" i="1"/>
  <c r="DX195" i="1"/>
  <c r="DX221" i="1" s="1"/>
  <c r="DX192" i="1"/>
  <c r="DX186" i="1"/>
  <c r="DX188" i="1"/>
  <c r="EX203" i="1"/>
  <c r="EX259" i="1"/>
  <c r="BT195" i="1"/>
  <c r="BT221" i="1" s="1"/>
  <c r="BT186" i="1"/>
  <c r="BT194" i="1"/>
  <c r="BT192" i="1"/>
  <c r="BT188" i="1"/>
  <c r="BT190" i="1"/>
  <c r="W115" i="1"/>
  <c r="W118" i="1"/>
  <c r="T190" i="1"/>
  <c r="T192" i="1"/>
  <c r="T195" i="1"/>
  <c r="T221" i="1" s="1"/>
  <c r="T186" i="1"/>
  <c r="T194" i="1"/>
  <c r="T188" i="1"/>
  <c r="H192" i="1"/>
  <c r="H190" i="1"/>
  <c r="H195" i="1"/>
  <c r="H221" i="1" s="1"/>
  <c r="H194" i="1"/>
  <c r="H186" i="1"/>
  <c r="H188" i="1"/>
  <c r="FU203" i="1"/>
  <c r="FU259" i="1"/>
  <c r="FK115" i="1"/>
  <c r="FK118" i="1"/>
  <c r="BM109" i="1"/>
  <c r="BM119" i="1" s="1"/>
  <c r="FE203" i="1"/>
  <c r="FE259" i="1"/>
  <c r="AR194" i="1"/>
  <c r="AR195" i="1"/>
  <c r="AR221" i="1" s="1"/>
  <c r="AR190" i="1"/>
  <c r="AR192" i="1"/>
  <c r="AR186" i="1"/>
  <c r="AR188" i="1"/>
  <c r="M150" i="1"/>
  <c r="Z118" i="1"/>
  <c r="Z115" i="1"/>
  <c r="BV109" i="1"/>
  <c r="BV119" i="1" s="1"/>
  <c r="DR109" i="1"/>
  <c r="DR119" i="1" s="1"/>
  <c r="DR120" i="1" s="1"/>
  <c r="FN203" i="1"/>
  <c r="FN259" i="1"/>
  <c r="CP259" i="1"/>
  <c r="CP203" i="1"/>
  <c r="DM179" i="1"/>
  <c r="DM180" i="1" s="1"/>
  <c r="BO118" i="1"/>
  <c r="BO115" i="1"/>
  <c r="ER109" i="1"/>
  <c r="ER119" i="1" s="1"/>
  <c r="ER259" i="1"/>
  <c r="ER203" i="1"/>
  <c r="AF179" i="1"/>
  <c r="AF180" i="1" s="1"/>
  <c r="BF195" i="1"/>
  <c r="BF221" i="1" s="1"/>
  <c r="BF190" i="1"/>
  <c r="BF194" i="1"/>
  <c r="BF192" i="1"/>
  <c r="BF186" i="1"/>
  <c r="BF188" i="1"/>
  <c r="EX179" i="1"/>
  <c r="EX180" i="1" s="1"/>
  <c r="DU120" i="1"/>
  <c r="AZ203" i="1"/>
  <c r="AZ259" i="1"/>
  <c r="P194" i="1"/>
  <c r="P186" i="1"/>
  <c r="P188" i="1"/>
  <c r="P192" i="1"/>
  <c r="P190" i="1"/>
  <c r="P195" i="1"/>
  <c r="P221" i="1" s="1"/>
  <c r="DH179" i="1"/>
  <c r="DH180" i="1" s="1"/>
  <c r="AM109" i="1"/>
  <c r="AM119" i="1" s="1"/>
  <c r="CU109" i="1"/>
  <c r="CU119" i="1" s="1"/>
  <c r="EQ118" i="1"/>
  <c r="EQ115" i="1"/>
  <c r="AV118" i="1"/>
  <c r="AV115" i="1"/>
  <c r="AV179" i="1"/>
  <c r="AV180" i="1" s="1"/>
  <c r="EK175" i="1"/>
  <c r="EK218" i="1" s="1"/>
  <c r="CI179" i="1"/>
  <c r="CI180" i="1" s="1"/>
  <c r="EA115" i="1"/>
  <c r="EA118" i="1"/>
  <c r="CK259" i="1"/>
  <c r="CK203" i="1"/>
  <c r="CC190" i="1"/>
  <c r="CC195" i="1"/>
  <c r="CC221" i="1" s="1"/>
  <c r="CC194" i="1"/>
  <c r="CC186" i="1"/>
  <c r="CC188" i="1"/>
  <c r="CC192" i="1"/>
  <c r="DQ118" i="1"/>
  <c r="DQ115" i="1"/>
  <c r="FM109" i="1"/>
  <c r="FM119" i="1" s="1"/>
  <c r="AL109" i="1"/>
  <c r="AL119" i="1" s="1"/>
  <c r="AL120" i="1" s="1"/>
  <c r="AL203" i="1"/>
  <c r="AL259" i="1"/>
  <c r="CH179" i="1"/>
  <c r="CH180" i="1" s="1"/>
  <c r="ED195" i="1"/>
  <c r="ED221" i="1" s="1"/>
  <c r="ED192" i="1"/>
  <c r="ED186" i="1"/>
  <c r="ED188" i="1"/>
  <c r="ED190" i="1"/>
  <c r="ED194" i="1"/>
  <c r="L150" i="1"/>
  <c r="AP115" i="1"/>
  <c r="AP118" i="1"/>
  <c r="DJ109" i="1"/>
  <c r="DJ119" i="1" s="1"/>
  <c r="DJ120" i="1" s="1"/>
  <c r="DJ259" i="1"/>
  <c r="DJ203" i="1"/>
  <c r="FS203" i="1"/>
  <c r="FS259" i="1"/>
  <c r="EB118" i="1"/>
  <c r="EB115" i="1"/>
  <c r="EB179" i="1"/>
  <c r="EB180" i="1" s="1"/>
  <c r="EF150" i="1"/>
  <c r="BK194" i="1"/>
  <c r="BK188" i="1"/>
  <c r="DG179" i="1"/>
  <c r="DG180" i="1" s="1"/>
  <c r="EK115" i="1"/>
  <c r="EK118" i="1"/>
  <c r="CQ259" i="1"/>
  <c r="CQ203" i="1"/>
  <c r="Q150" i="1"/>
  <c r="DI150" i="1"/>
  <c r="EC109" i="1"/>
  <c r="EC119" i="1" s="1"/>
  <c r="EC120" i="1" s="1"/>
  <c r="EC259" i="1"/>
  <c r="EC203" i="1"/>
  <c r="DA190" i="1"/>
  <c r="DA195" i="1"/>
  <c r="DA221" i="1" s="1"/>
  <c r="DA192" i="1"/>
  <c r="DA194" i="1"/>
  <c r="DA186" i="1"/>
  <c r="DA188" i="1"/>
  <c r="AX179" i="1"/>
  <c r="AX180" i="1" s="1"/>
  <c r="DV109" i="1"/>
  <c r="DV119" i="1" s="1"/>
  <c r="DV259" i="1"/>
  <c r="DV203" i="1"/>
  <c r="FR179" i="1"/>
  <c r="FR180" i="1" s="1"/>
  <c r="AG259" i="1"/>
  <c r="AG203" i="1"/>
  <c r="J179" i="1"/>
  <c r="J180" i="1" s="1"/>
  <c r="DB259" i="1"/>
  <c r="DB203" i="1"/>
  <c r="AS179" i="1"/>
  <c r="AS180" i="1" s="1"/>
  <c r="EE120" i="1"/>
  <c r="CJ203" i="1"/>
  <c r="CJ259" i="1"/>
  <c r="AA179" i="1"/>
  <c r="AA180" i="1" s="1"/>
  <c r="FX118" i="1"/>
  <c r="FX115" i="1"/>
  <c r="FX120" i="1" s="1"/>
  <c r="FD179" i="1"/>
  <c r="FD180" i="1" s="1"/>
  <c r="FO109" i="1"/>
  <c r="FO119" i="1" s="1"/>
  <c r="CR118" i="1"/>
  <c r="CR115" i="1"/>
  <c r="CR179" i="1"/>
  <c r="CR180" i="1" s="1"/>
  <c r="DY179" i="1"/>
  <c r="DY180" i="1" s="1"/>
  <c r="CO175" i="1"/>
  <c r="CO218" i="1" s="1"/>
  <c r="BQ109" i="1"/>
  <c r="BQ119" i="1" s="1"/>
  <c r="BQ203" i="1"/>
  <c r="BQ259" i="1"/>
  <c r="EE179" i="1"/>
  <c r="EE180" i="1" s="1"/>
  <c r="EY115" i="1"/>
  <c r="EY118" i="1"/>
  <c r="EG259" i="1"/>
  <c r="EG203" i="1"/>
  <c r="BS150" i="1"/>
  <c r="N118" i="1"/>
  <c r="N115" i="1"/>
  <c r="N120" i="1" s="1"/>
  <c r="N203" i="1"/>
  <c r="N259" i="1"/>
  <c r="BJ195" i="1"/>
  <c r="BJ221" i="1" s="1"/>
  <c r="BJ194" i="1"/>
  <c r="BJ192" i="1"/>
  <c r="BJ186" i="1"/>
  <c r="BJ188" i="1"/>
  <c r="BJ190" i="1"/>
  <c r="DF179" i="1"/>
  <c r="DF180" i="1" s="1"/>
  <c r="G194" i="1"/>
  <c r="G188" i="1"/>
  <c r="G192" i="1"/>
  <c r="G190" i="1"/>
  <c r="G195" i="1"/>
  <c r="G221" i="1" s="1"/>
  <c r="G186" i="1"/>
  <c r="K120" i="1"/>
  <c r="FC120" i="1"/>
  <c r="X118" i="1"/>
  <c r="X115" i="1"/>
  <c r="BZ203" i="1"/>
  <c r="BZ259" i="1"/>
  <c r="EU203" i="1"/>
  <c r="EU259" i="1"/>
  <c r="FU179" i="1"/>
  <c r="FU180" i="1" s="1"/>
  <c r="BN120" i="1"/>
  <c r="BN186" i="1" s="1"/>
  <c r="BN190" i="1" s="1"/>
  <c r="BN192" i="1" s="1"/>
  <c r="DN179" i="1"/>
  <c r="DN180" i="1" s="1"/>
  <c r="CB194" i="1"/>
  <c r="CB192" i="1"/>
  <c r="CB190" i="1"/>
  <c r="CB186" i="1"/>
  <c r="CB195" i="1"/>
  <c r="CB221" i="1" s="1"/>
  <c r="CB188" i="1"/>
  <c r="AS195" i="1"/>
  <c r="AS221" i="1" s="1"/>
  <c r="AS190" i="1"/>
  <c r="AS194" i="1"/>
  <c r="AS192" i="1"/>
  <c r="AS186" i="1"/>
  <c r="AS188" i="1"/>
  <c r="EE203" i="1"/>
  <c r="EE259" i="1"/>
  <c r="AH179" i="1"/>
  <c r="AH180" i="1" s="1"/>
  <c r="DO150" i="1"/>
  <c r="AR115" i="1"/>
  <c r="AR118" i="1"/>
  <c r="AR259" i="1"/>
  <c r="AR203" i="1"/>
  <c r="EJ150" i="1"/>
  <c r="DE179" i="1"/>
  <c r="DE180" i="1" s="1"/>
  <c r="BV118" i="1"/>
  <c r="BV115" i="1"/>
  <c r="FN109" i="1"/>
  <c r="FN119" i="1" s="1"/>
  <c r="CP194" i="1"/>
  <c r="CP188" i="1"/>
  <c r="DM190" i="1"/>
  <c r="DM195" i="1"/>
  <c r="DM221" i="1" s="1"/>
  <c r="DM192" i="1"/>
  <c r="DM186" i="1"/>
  <c r="DM194" i="1"/>
  <c r="DM188" i="1"/>
  <c r="ET115" i="1"/>
  <c r="ET118" i="1"/>
  <c r="AF109" i="1"/>
  <c r="AF119" i="1" s="1"/>
  <c r="AF194" i="1"/>
  <c r="AF190" i="1"/>
  <c r="AF192" i="1"/>
  <c r="AF186" i="1"/>
  <c r="AF195" i="1"/>
  <c r="AF221" i="1" s="1"/>
  <c r="AF188" i="1"/>
  <c r="DX179" i="1"/>
  <c r="DX180" i="1" s="1"/>
  <c r="FG109" i="1"/>
  <c r="FG119" i="1" s="1"/>
  <c r="AJ118" i="1"/>
  <c r="AJ115" i="1"/>
  <c r="BF109" i="1"/>
  <c r="BF119" i="1" s="1"/>
  <c r="BF120" i="1" s="1"/>
  <c r="EX195" i="1"/>
  <c r="EX221" i="1" s="1"/>
  <c r="EX190" i="1"/>
  <c r="EX194" i="1"/>
  <c r="EX186" i="1"/>
  <c r="EX188" i="1"/>
  <c r="EX192" i="1"/>
  <c r="DP120" i="1"/>
  <c r="AZ109" i="1"/>
  <c r="AZ119" i="1" s="1"/>
  <c r="AZ188" i="1"/>
  <c r="AZ194" i="1"/>
  <c r="P109" i="1"/>
  <c r="P119" i="1" s="1"/>
  <c r="DH194" i="1"/>
  <c r="DH186" i="1"/>
  <c r="DH188" i="1"/>
  <c r="EQ109" i="1"/>
  <c r="EQ119" i="1" s="1"/>
  <c r="AV203" i="1"/>
  <c r="AV259" i="1"/>
  <c r="BA115" i="1"/>
  <c r="BA118" i="1"/>
  <c r="ES115" i="1"/>
  <c r="ES118" i="1"/>
  <c r="CI188" i="1"/>
  <c r="CI194" i="1"/>
  <c r="FW115" i="1"/>
  <c r="FW120" i="1" s="1"/>
  <c r="FW118" i="1"/>
  <c r="CC203" i="1"/>
  <c r="CC259" i="1"/>
  <c r="BU118" i="1"/>
  <c r="BU115" i="1"/>
  <c r="CH109" i="1"/>
  <c r="CH119" i="1" s="1"/>
  <c r="CH120" i="1" s="1"/>
  <c r="CH259" i="1"/>
  <c r="CH203" i="1"/>
  <c r="ED179" i="1"/>
  <c r="ED180" i="1" s="1"/>
  <c r="V179" i="1"/>
  <c r="V180" i="1" s="1"/>
  <c r="CZ120" i="1"/>
  <c r="CZ186" i="1" s="1"/>
  <c r="CZ190" i="1" s="1"/>
  <c r="CZ192" i="1" s="1"/>
  <c r="BX175" i="1"/>
  <c r="BX218" i="1" s="1"/>
  <c r="FF179" i="1"/>
  <c r="FF180" i="1" s="1"/>
  <c r="DW118" i="1"/>
  <c r="DW115" i="1"/>
  <c r="DW120" i="1" s="1"/>
  <c r="FS118" i="1"/>
  <c r="FS115" i="1"/>
  <c r="BN179" i="1"/>
  <c r="BN180" i="1" s="1"/>
  <c r="L120" i="1"/>
  <c r="L186" i="1" s="1"/>
  <c r="EB203" i="1"/>
  <c r="EB259" i="1"/>
  <c r="AN179" i="1"/>
  <c r="AN180" i="1" s="1"/>
  <c r="BK118" i="1"/>
  <c r="BK115" i="1"/>
  <c r="BK120" i="1" s="1"/>
  <c r="BK259" i="1"/>
  <c r="BK203" i="1"/>
  <c r="DG195" i="1"/>
  <c r="DG221" i="1" s="1"/>
  <c r="DG190" i="1"/>
  <c r="DG194" i="1"/>
  <c r="DG186" i="1"/>
  <c r="DG188" i="1"/>
  <c r="DG192" i="1"/>
  <c r="FC179" i="1"/>
  <c r="FC180" i="1" s="1"/>
  <c r="BY115" i="1"/>
  <c r="BY118" i="1"/>
  <c r="FQ109" i="1"/>
  <c r="FQ119" i="1" s="1"/>
  <c r="FQ120" i="1" s="1"/>
  <c r="X120" i="1"/>
  <c r="CQ194" i="1"/>
  <c r="CQ188" i="1"/>
  <c r="EM259" i="1"/>
  <c r="EM203" i="1"/>
  <c r="CO115" i="1"/>
  <c r="CO118" i="1"/>
  <c r="AK118" i="1"/>
  <c r="AK115" i="1"/>
  <c r="AK120" i="1" s="1"/>
  <c r="CG118" i="1"/>
  <c r="CG115" i="1"/>
  <c r="DA203" i="1"/>
  <c r="DA259" i="1"/>
  <c r="AX192" i="1"/>
  <c r="AX186" i="1"/>
  <c r="AX188" i="1"/>
  <c r="AX190" i="1"/>
  <c r="AX195" i="1"/>
  <c r="AX221" i="1" s="1"/>
  <c r="AX194" i="1"/>
  <c r="CT179" i="1"/>
  <c r="CT180" i="1" s="1"/>
  <c r="CM150" i="1"/>
  <c r="CJ120" i="1"/>
  <c r="CJ186" i="1" s="1"/>
  <c r="BB115" i="1"/>
  <c r="BB118" i="1"/>
  <c r="DV194" i="1"/>
  <c r="DV188" i="1"/>
  <c r="DV190" i="1"/>
  <c r="DV195" i="1"/>
  <c r="DV221" i="1" s="1"/>
  <c r="DV192" i="1"/>
  <c r="DV186" i="1"/>
  <c r="FR194" i="1"/>
  <c r="FR188" i="1"/>
  <c r="FR192" i="1"/>
  <c r="FR195" i="1"/>
  <c r="FR221" i="1" s="1"/>
  <c r="FR190" i="1"/>
  <c r="FR186" i="1"/>
  <c r="CB179" i="1"/>
  <c r="CB180" i="1" s="1"/>
  <c r="J203" i="1"/>
  <c r="J259" i="1"/>
  <c r="DB179" i="1"/>
  <c r="DB180" i="1" s="1"/>
  <c r="AL175" i="1"/>
  <c r="AL218" i="1" s="1"/>
  <c r="AB175" i="1"/>
  <c r="AB218" i="1" s="1"/>
  <c r="FA120" i="1"/>
  <c r="AF175" i="1"/>
  <c r="AF218" i="1" s="1"/>
  <c r="CJ188" i="1"/>
  <c r="CJ194" i="1"/>
  <c r="AA195" i="1"/>
  <c r="AA221" i="1" s="1"/>
  <c r="AA186" i="1"/>
  <c r="AA194" i="1"/>
  <c r="AA188" i="1"/>
  <c r="AA190" i="1"/>
  <c r="AA192" i="1"/>
  <c r="DU179" i="1"/>
  <c r="DU180" i="1" s="1"/>
  <c r="BL115" i="1"/>
  <c r="BL118" i="1"/>
  <c r="FD194" i="1"/>
  <c r="FD186" i="1"/>
  <c r="FD188" i="1"/>
  <c r="FD192" i="1"/>
  <c r="FD195" i="1"/>
  <c r="FD221" i="1" s="1"/>
  <c r="FD190" i="1"/>
  <c r="CR259" i="1"/>
  <c r="CR203" i="1"/>
  <c r="DY203" i="1"/>
  <c r="DY259" i="1"/>
  <c r="Y120" i="1"/>
  <c r="Y186" i="1" s="1"/>
  <c r="Y190" i="1" s="1"/>
  <c r="Y192" i="1" s="1"/>
  <c r="EE195" i="1"/>
  <c r="EE221" i="1" s="1"/>
  <c r="EE190" i="1"/>
  <c r="EE192" i="1"/>
  <c r="EE186" i="1"/>
  <c r="EE188" i="1"/>
  <c r="EE194" i="1"/>
  <c r="AO109" i="1"/>
  <c r="AO119" i="1" s="1"/>
  <c r="T109" i="1"/>
  <c r="T119" i="1" s="1"/>
  <c r="T179" i="1"/>
  <c r="T180" i="1" s="1"/>
  <c r="AW118" i="1"/>
  <c r="AW115" i="1"/>
  <c r="AW120" i="1" s="1"/>
  <c r="CS118" i="1"/>
  <c r="CS115" i="1"/>
  <c r="EO118" i="1"/>
  <c r="EO115" i="1"/>
  <c r="BJ203" i="1"/>
  <c r="BJ259" i="1"/>
  <c r="DF194" i="1"/>
  <c r="DF188" i="1"/>
  <c r="FB179" i="1"/>
  <c r="FB180" i="1" s="1"/>
  <c r="G203" i="1"/>
  <c r="G259" i="1"/>
  <c r="CY179" i="1"/>
  <c r="CY180" i="1" s="1"/>
  <c r="AR175" i="1"/>
  <c r="AR218" i="1" s="1"/>
  <c r="DF120" i="1"/>
  <c r="DF186" i="1" s="1"/>
  <c r="DF190" i="1" s="1"/>
  <c r="DF192" i="1" s="1"/>
  <c r="EH109" i="1"/>
  <c r="EH119" i="1" s="1"/>
  <c r="EH179" i="1"/>
  <c r="EH180" i="1" s="1"/>
  <c r="BC109" i="1"/>
  <c r="BC119" i="1" s="1"/>
  <c r="EU118" i="1"/>
  <c r="EU115" i="1"/>
  <c r="FU194" i="1"/>
  <c r="FU188" i="1"/>
  <c r="AH186" i="1"/>
  <c r="AH188" i="1"/>
  <c r="AH194" i="1"/>
  <c r="CK120" i="1"/>
  <c r="AZ175" i="1"/>
  <c r="AZ218" i="1" s="1"/>
  <c r="AH190" i="1" l="1"/>
  <c r="AH192" i="1" s="1"/>
  <c r="CJ190" i="1"/>
  <c r="CJ192" i="1" s="1"/>
  <c r="CV120" i="1"/>
  <c r="AS120" i="1"/>
  <c r="AS163" i="1" s="1"/>
  <c r="AS164" i="1" s="1"/>
  <c r="AS165" i="1" s="1"/>
  <c r="AS217" i="1" s="1"/>
  <c r="DY120" i="1"/>
  <c r="DY124" i="1" s="1"/>
  <c r="DY214" i="1" s="1"/>
  <c r="DB120" i="1"/>
  <c r="CS120" i="1"/>
  <c r="CS124" i="1" s="1"/>
  <c r="CS214" i="1" s="1"/>
  <c r="BB120" i="1"/>
  <c r="CG120" i="1"/>
  <c r="DH190" i="1"/>
  <c r="DH192" i="1" s="1"/>
  <c r="BV120" i="1"/>
  <c r="EA120" i="1"/>
  <c r="EA148" i="1" s="1"/>
  <c r="DC120" i="1"/>
  <c r="FO120" i="1"/>
  <c r="FO124" i="1" s="1"/>
  <c r="FO214" i="1" s="1"/>
  <c r="AI120" i="1"/>
  <c r="BE120" i="1"/>
  <c r="BE163" i="1" s="1"/>
  <c r="BE164" i="1" s="1"/>
  <c r="BE165" i="1" s="1"/>
  <c r="BE217" i="1" s="1"/>
  <c r="W120" i="1"/>
  <c r="W163" i="1" s="1"/>
  <c r="W164" i="1" s="1"/>
  <c r="W165" i="1" s="1"/>
  <c r="W217" i="1" s="1"/>
  <c r="DQ120" i="1"/>
  <c r="BS120" i="1"/>
  <c r="I120" i="1"/>
  <c r="CN120" i="1"/>
  <c r="FL120" i="1"/>
  <c r="FD120" i="1"/>
  <c r="J120" i="1"/>
  <c r="J124" i="1" s="1"/>
  <c r="J214" i="1" s="1"/>
  <c r="CQ120" i="1"/>
  <c r="CQ186" i="1" s="1"/>
  <c r="CQ190" i="1" s="1"/>
  <c r="CQ192" i="1" s="1"/>
  <c r="AG120" i="1"/>
  <c r="AG163" i="1" s="1"/>
  <c r="AG164" i="1" s="1"/>
  <c r="AG165" i="1" s="1"/>
  <c r="AG217" i="1" s="1"/>
  <c r="BI142" i="1"/>
  <c r="BI144" i="1" s="1"/>
  <c r="M142" i="1"/>
  <c r="M144" i="1" s="1"/>
  <c r="EB120" i="1"/>
  <c r="EB163" i="1" s="1"/>
  <c r="EB164" i="1" s="1"/>
  <c r="EB165" i="1" s="1"/>
  <c r="EB217" i="1" s="1"/>
  <c r="U120" i="1"/>
  <c r="AA120" i="1"/>
  <c r="EL120" i="1"/>
  <c r="EL186" i="1" s="1"/>
  <c r="EL190" i="1" s="1"/>
  <c r="EL192" i="1" s="1"/>
  <c r="Q120" i="1"/>
  <c r="L190" i="1"/>
  <c r="L192" i="1" s="1"/>
  <c r="BI120" i="1"/>
  <c r="V120" i="1"/>
  <c r="BL120" i="1"/>
  <c r="CO120" i="1"/>
  <c r="CO163" i="1" s="1"/>
  <c r="CO164" i="1" s="1"/>
  <c r="CO165" i="1" s="1"/>
  <c r="CO217" i="1" s="1"/>
  <c r="ES120" i="1"/>
  <c r="ES163" i="1" s="1"/>
  <c r="ES164" i="1" s="1"/>
  <c r="ES165" i="1" s="1"/>
  <c r="ES217" i="1" s="1"/>
  <c r="CW120" i="1"/>
  <c r="AE120" i="1"/>
  <c r="FZ218" i="1"/>
  <c r="DZ120" i="1"/>
  <c r="AZ120" i="1"/>
  <c r="EJ120" i="1"/>
  <c r="T120" i="1"/>
  <c r="EU120" i="1"/>
  <c r="EU186" i="1" s="1"/>
  <c r="EU190" i="1" s="1"/>
  <c r="EU192" i="1" s="1"/>
  <c r="FK120" i="1"/>
  <c r="FK163" i="1" s="1"/>
  <c r="FK164" i="1" s="1"/>
  <c r="FK165" i="1" s="1"/>
  <c r="FK217" i="1" s="1"/>
  <c r="CE120" i="1"/>
  <c r="BH120" i="1"/>
  <c r="ER120" i="1"/>
  <c r="ER163" i="1" s="1"/>
  <c r="ER164" i="1" s="1"/>
  <c r="ER165" i="1" s="1"/>
  <c r="ER217" i="1" s="1"/>
  <c r="FH120" i="1"/>
  <c r="FH146" i="1" s="1"/>
  <c r="EK120" i="1"/>
  <c r="AX120" i="1"/>
  <c r="AP120" i="1"/>
  <c r="AP186" i="1" s="1"/>
  <c r="AP190" i="1" s="1"/>
  <c r="AP192" i="1" s="1"/>
  <c r="CU120" i="1"/>
  <c r="FI120" i="1"/>
  <c r="CT120" i="1"/>
  <c r="CL120" i="1"/>
  <c r="CL148" i="1" s="1"/>
  <c r="R120" i="1"/>
  <c r="R186" i="1" s="1"/>
  <c r="R190" i="1" s="1"/>
  <c r="R192" i="1" s="1"/>
  <c r="EF120" i="1"/>
  <c r="EV120" i="1"/>
  <c r="EV163" i="1" s="1"/>
  <c r="EV164" i="1" s="1"/>
  <c r="EV165" i="1" s="1"/>
  <c r="EV217" i="1" s="1"/>
  <c r="CP120" i="1"/>
  <c r="CP124" i="1" s="1"/>
  <c r="CP214" i="1" s="1"/>
  <c r="BY120" i="1"/>
  <c r="BY186" i="1" s="1"/>
  <c r="BY190" i="1" s="1"/>
  <c r="BY192" i="1" s="1"/>
  <c r="AO120" i="1"/>
  <c r="AO163" i="1" s="1"/>
  <c r="AO164" i="1" s="1"/>
  <c r="AO165" i="1" s="1"/>
  <c r="AO217" i="1" s="1"/>
  <c r="AJ120" i="1"/>
  <c r="ET120" i="1"/>
  <c r="ET146" i="1" s="1"/>
  <c r="CR120" i="1"/>
  <c r="CR124" i="1" s="1"/>
  <c r="CR214" i="1" s="1"/>
  <c r="DS120" i="1"/>
  <c r="DS152" i="1" s="1"/>
  <c r="Z120" i="1"/>
  <c r="BX120" i="1"/>
  <c r="BX124" i="1" s="1"/>
  <c r="BX214" i="1" s="1"/>
  <c r="CF120" i="1"/>
  <c r="CF163" i="1" s="1"/>
  <c r="CF164" i="1" s="1"/>
  <c r="CF165" i="1" s="1"/>
  <c r="CF217" i="1" s="1"/>
  <c r="BD120" i="1"/>
  <c r="BQ120" i="1"/>
  <c r="BQ124" i="1" s="1"/>
  <c r="BQ214" i="1" s="1"/>
  <c r="FN120" i="1"/>
  <c r="EY120" i="1"/>
  <c r="EY186" i="1" s="1"/>
  <c r="EY190" i="1" s="1"/>
  <c r="EY192" i="1" s="1"/>
  <c r="BW120" i="1"/>
  <c r="BW163" i="1" s="1"/>
  <c r="BW164" i="1" s="1"/>
  <c r="BW165" i="1" s="1"/>
  <c r="BW217" i="1" s="1"/>
  <c r="CM120" i="1"/>
  <c r="CM186" i="1" s="1"/>
  <c r="CM190" i="1" s="1"/>
  <c r="CM192" i="1" s="1"/>
  <c r="EM120" i="1"/>
  <c r="EM124" i="1" s="1"/>
  <c r="EM214" i="1" s="1"/>
  <c r="EO120" i="1"/>
  <c r="EO124" i="1" s="1"/>
  <c r="EO214" i="1" s="1"/>
  <c r="AV120" i="1"/>
  <c r="AV146" i="1" s="1"/>
  <c r="FM120" i="1"/>
  <c r="FM148" i="1" s="1"/>
  <c r="DK120" i="1"/>
  <c r="AF120" i="1"/>
  <c r="AQ120" i="1"/>
  <c r="EZ120" i="1"/>
  <c r="EZ124" i="1" s="1"/>
  <c r="EZ214" i="1" s="1"/>
  <c r="BA120" i="1"/>
  <c r="BA163" i="1" s="1"/>
  <c r="BA164" i="1" s="1"/>
  <c r="BA165" i="1" s="1"/>
  <c r="BA217" i="1" s="1"/>
  <c r="EQ120" i="1"/>
  <c r="EQ148" i="1" s="1"/>
  <c r="AM120" i="1"/>
  <c r="AM163" i="1" s="1"/>
  <c r="AM164" i="1" s="1"/>
  <c r="AM165" i="1" s="1"/>
  <c r="AM217" i="1" s="1"/>
  <c r="H120" i="1"/>
  <c r="H124" i="1" s="1"/>
  <c r="H214" i="1" s="1"/>
  <c r="DA120" i="1"/>
  <c r="CI120" i="1"/>
  <c r="CI186" i="1" s="1"/>
  <c r="CI190" i="1" s="1"/>
  <c r="CI192" i="1" s="1"/>
  <c r="BU120" i="1"/>
  <c r="AR120" i="1"/>
  <c r="DT120" i="1"/>
  <c r="DT146" i="1" s="1"/>
  <c r="S120" i="1"/>
  <c r="S186" i="1" s="1"/>
  <c r="S190" i="1" s="1"/>
  <c r="S192" i="1" s="1"/>
  <c r="EN120" i="1"/>
  <c r="BO120" i="1"/>
  <c r="BO186" i="1" s="1"/>
  <c r="BO190" i="1" s="1"/>
  <c r="BO192" i="1" s="1"/>
  <c r="CX120" i="1"/>
  <c r="CX152" i="1" s="1"/>
  <c r="E120" i="1"/>
  <c r="EP120" i="1"/>
  <c r="EP163" i="1" s="1"/>
  <c r="EP164" i="1" s="1"/>
  <c r="EP165" i="1" s="1"/>
  <c r="EP217" i="1" s="1"/>
  <c r="AC120" i="1"/>
  <c r="AC124" i="1" s="1"/>
  <c r="AC214" i="1" s="1"/>
  <c r="EH120" i="1"/>
  <c r="EH163" i="1" s="1"/>
  <c r="EH164" i="1" s="1"/>
  <c r="EH165" i="1" s="1"/>
  <c r="EH217" i="1" s="1"/>
  <c r="DV120" i="1"/>
  <c r="AD120" i="1"/>
  <c r="AD148" i="1" s="1"/>
  <c r="P120" i="1"/>
  <c r="EG120" i="1"/>
  <c r="BM120" i="1"/>
  <c r="BM124" i="1" s="1"/>
  <c r="BM214" i="1" s="1"/>
  <c r="BV163" i="1"/>
  <c r="BV164" i="1" s="1"/>
  <c r="BV165" i="1" s="1"/>
  <c r="BV217" i="1" s="1"/>
  <c r="BV148" i="1"/>
  <c r="BV124" i="1"/>
  <c r="BV214" i="1" s="1"/>
  <c r="DN163" i="1"/>
  <c r="DN164" i="1" s="1"/>
  <c r="DN165" i="1" s="1"/>
  <c r="DN217" i="1" s="1"/>
  <c r="DN152" i="1"/>
  <c r="DN124" i="1"/>
  <c r="DN214" i="1" s="1"/>
  <c r="DN186" i="1"/>
  <c r="DN190" i="1" s="1"/>
  <c r="DN192" i="1" s="1"/>
  <c r="J163" i="1"/>
  <c r="J164" i="1" s="1"/>
  <c r="J165" i="1" s="1"/>
  <c r="J217" i="1" s="1"/>
  <c r="J152" i="1"/>
  <c r="T163" i="1"/>
  <c r="T164" i="1" s="1"/>
  <c r="T165" i="1" s="1"/>
  <c r="T217" i="1" s="1"/>
  <c r="T146" i="1"/>
  <c r="T124" i="1"/>
  <c r="T214" i="1" s="1"/>
  <c r="DQ163" i="1"/>
  <c r="DQ164" i="1" s="1"/>
  <c r="DQ165" i="1" s="1"/>
  <c r="DQ217" i="1" s="1"/>
  <c r="DQ124" i="1"/>
  <c r="DQ214" i="1" s="1"/>
  <c r="DQ148" i="1"/>
  <c r="BS163" i="1"/>
  <c r="BS164" i="1" s="1"/>
  <c r="BS165" i="1" s="1"/>
  <c r="BS217" i="1" s="1"/>
  <c r="BS152" i="1"/>
  <c r="BS124" i="1"/>
  <c r="BS214" i="1" s="1"/>
  <c r="BS186" i="1"/>
  <c r="BS190" i="1" s="1"/>
  <c r="BS192" i="1" s="1"/>
  <c r="CL163" i="1"/>
  <c r="CL164" i="1" s="1"/>
  <c r="CL165" i="1" s="1"/>
  <c r="CL217" i="1" s="1"/>
  <c r="CL124" i="1"/>
  <c r="CL214" i="1" s="1"/>
  <c r="R163" i="1"/>
  <c r="R164" i="1" s="1"/>
  <c r="R165" i="1" s="1"/>
  <c r="R217" i="1" s="1"/>
  <c r="R152" i="1"/>
  <c r="CP163" i="1"/>
  <c r="CP164" i="1" s="1"/>
  <c r="CP165" i="1" s="1"/>
  <c r="CP217" i="1" s="1"/>
  <c r="CP152" i="1"/>
  <c r="CP186" i="1"/>
  <c r="CP190" i="1" s="1"/>
  <c r="CP192" i="1" s="1"/>
  <c r="AJ163" i="1"/>
  <c r="AJ164" i="1" s="1"/>
  <c r="AJ165" i="1" s="1"/>
  <c r="AJ217" i="1" s="1"/>
  <c r="AJ146" i="1"/>
  <c r="AJ124" i="1"/>
  <c r="AJ214" i="1" s="1"/>
  <c r="CR163" i="1"/>
  <c r="CR164" i="1" s="1"/>
  <c r="CR165" i="1" s="1"/>
  <c r="CR217" i="1" s="1"/>
  <c r="CR146" i="1"/>
  <c r="DS163" i="1"/>
  <c r="DS164" i="1" s="1"/>
  <c r="DS165" i="1" s="1"/>
  <c r="DS217" i="1" s="1"/>
  <c r="DS124" i="1"/>
  <c r="DS214" i="1" s="1"/>
  <c r="Z163" i="1"/>
  <c r="Z164" i="1" s="1"/>
  <c r="Z165" i="1" s="1"/>
  <c r="Z217" i="1" s="1"/>
  <c r="Z124" i="1"/>
  <c r="Z214" i="1" s="1"/>
  <c r="Z146" i="1"/>
  <c r="Z158" i="1" s="1"/>
  <c r="Z215" i="1" s="1"/>
  <c r="BX163" i="1"/>
  <c r="BX164" i="1" s="1"/>
  <c r="BX165" i="1" s="1"/>
  <c r="BX217" i="1" s="1"/>
  <c r="BX146" i="1"/>
  <c r="CF124" i="1"/>
  <c r="CF214" i="1" s="1"/>
  <c r="AY163" i="1"/>
  <c r="AY164" i="1" s="1"/>
  <c r="AY165" i="1" s="1"/>
  <c r="AY217" i="1" s="1"/>
  <c r="AY124" i="1"/>
  <c r="AY214" i="1" s="1"/>
  <c r="AY146" i="1"/>
  <c r="BD163" i="1"/>
  <c r="BD164" i="1" s="1"/>
  <c r="BD165" i="1" s="1"/>
  <c r="BD217" i="1" s="1"/>
  <c r="BD124" i="1"/>
  <c r="BD214" i="1" s="1"/>
  <c r="BD148" i="1"/>
  <c r="BY124" i="1"/>
  <c r="BY214" i="1" s="1"/>
  <c r="EV146" i="1"/>
  <c r="EJ163" i="1"/>
  <c r="EJ164" i="1" s="1"/>
  <c r="EJ165" i="1" s="1"/>
  <c r="EJ217" i="1" s="1"/>
  <c r="EJ152" i="1"/>
  <c r="EJ124" i="1"/>
  <c r="EJ214" i="1" s="1"/>
  <c r="EJ186" i="1"/>
  <c r="EJ190" i="1" s="1"/>
  <c r="EJ192" i="1" s="1"/>
  <c r="EB124" i="1"/>
  <c r="EB214" i="1" s="1"/>
  <c r="U163" i="1"/>
  <c r="U164" i="1" s="1"/>
  <c r="U165" i="1" s="1"/>
  <c r="U217" i="1" s="1"/>
  <c r="U124" i="1"/>
  <c r="U214" i="1" s="1"/>
  <c r="U146" i="1"/>
  <c r="DB163" i="1"/>
  <c r="DB164" i="1" s="1"/>
  <c r="DB165" i="1" s="1"/>
  <c r="DB217" i="1" s="1"/>
  <c r="DB146" i="1"/>
  <c r="DB158" i="1" s="1"/>
  <c r="DB215" i="1" s="1"/>
  <c r="DB124" i="1"/>
  <c r="DB214" i="1" s="1"/>
  <c r="EA163" i="1"/>
  <c r="EA164" i="1" s="1"/>
  <c r="EA165" i="1" s="1"/>
  <c r="EA217" i="1" s="1"/>
  <c r="EA124" i="1"/>
  <c r="EA214" i="1" s="1"/>
  <c r="DC163" i="1"/>
  <c r="DC164" i="1" s="1"/>
  <c r="DC165" i="1" s="1"/>
  <c r="DC217" i="1" s="1"/>
  <c r="DC146" i="1"/>
  <c r="DC158" i="1" s="1"/>
  <c r="DC215" i="1" s="1"/>
  <c r="DC124" i="1"/>
  <c r="DC214" i="1" s="1"/>
  <c r="FO163" i="1"/>
  <c r="FO164" i="1" s="1"/>
  <c r="FO165" i="1" s="1"/>
  <c r="FO217" i="1" s="1"/>
  <c r="CN163" i="1"/>
  <c r="CN164" i="1" s="1"/>
  <c r="CN165" i="1" s="1"/>
  <c r="CN217" i="1" s="1"/>
  <c r="CN148" i="1"/>
  <c r="CN124" i="1"/>
  <c r="CN214" i="1" s="1"/>
  <c r="FH163" i="1"/>
  <c r="FH164" i="1" s="1"/>
  <c r="FH165" i="1" s="1"/>
  <c r="FH217" i="1" s="1"/>
  <c r="EC163" i="1"/>
  <c r="EC164" i="1" s="1"/>
  <c r="EC165" i="1" s="1"/>
  <c r="EC217" i="1" s="1"/>
  <c r="EC146" i="1"/>
  <c r="EC158" i="1" s="1"/>
  <c r="EC215" i="1" s="1"/>
  <c r="EC124" i="1"/>
  <c r="EC214" i="1" s="1"/>
  <c r="EF163" i="1"/>
  <c r="EF164" i="1" s="1"/>
  <c r="EF165" i="1" s="1"/>
  <c r="EF217" i="1" s="1"/>
  <c r="EF152" i="1"/>
  <c r="EF124" i="1"/>
  <c r="EF214" i="1" s="1"/>
  <c r="EF186" i="1"/>
  <c r="EF190" i="1" s="1"/>
  <c r="EF192" i="1" s="1"/>
  <c r="FD163" i="1"/>
  <c r="FD164" i="1" s="1"/>
  <c r="FD165" i="1" s="1"/>
  <c r="FD217" i="1" s="1"/>
  <c r="FD146" i="1"/>
  <c r="FD124" i="1"/>
  <c r="FD214" i="1" s="1"/>
  <c r="EY152" i="1"/>
  <c r="EY124" i="1"/>
  <c r="EY214" i="1" s="1"/>
  <c r="DR163" i="1"/>
  <c r="DR164" i="1" s="1"/>
  <c r="DR165" i="1" s="1"/>
  <c r="DR217" i="1" s="1"/>
  <c r="DR152" i="1"/>
  <c r="DR124" i="1"/>
  <c r="DR214" i="1" s="1"/>
  <c r="DR186" i="1"/>
  <c r="DR190" i="1" s="1"/>
  <c r="DR192" i="1" s="1"/>
  <c r="EM163" i="1"/>
  <c r="EM164" i="1" s="1"/>
  <c r="EM165" i="1" s="1"/>
  <c r="EM217" i="1" s="1"/>
  <c r="EM146" i="1"/>
  <c r="EO146" i="1"/>
  <c r="ES146" i="1"/>
  <c r="ES124" i="1"/>
  <c r="ES214" i="1" s="1"/>
  <c r="AV163" i="1"/>
  <c r="AV164" i="1" s="1"/>
  <c r="AV165" i="1" s="1"/>
  <c r="AV217" i="1" s="1"/>
  <c r="CW163" i="1"/>
  <c r="CW164" i="1" s="1"/>
  <c r="CW165" i="1" s="1"/>
  <c r="CW217" i="1" s="1"/>
  <c r="CW146" i="1"/>
  <c r="CW124" i="1"/>
  <c r="CW214" i="1" s="1"/>
  <c r="FM163" i="1"/>
  <c r="FM164" i="1" s="1"/>
  <c r="FM165" i="1" s="1"/>
  <c r="FM217" i="1" s="1"/>
  <c r="FM124" i="1"/>
  <c r="FM214" i="1" s="1"/>
  <c r="BE148" i="1"/>
  <c r="AS148" i="1"/>
  <c r="AS124" i="1"/>
  <c r="AS214" i="1" s="1"/>
  <c r="AF163" i="1"/>
  <c r="AF164" i="1" s="1"/>
  <c r="AF165" i="1" s="1"/>
  <c r="AF217" i="1" s="1"/>
  <c r="AF146" i="1"/>
  <c r="AF124" i="1"/>
  <c r="AF214" i="1" s="1"/>
  <c r="BZ163" i="1"/>
  <c r="BZ164" i="1" s="1"/>
  <c r="BZ165" i="1" s="1"/>
  <c r="BZ217" i="1" s="1"/>
  <c r="BZ124" i="1"/>
  <c r="BZ214" i="1" s="1"/>
  <c r="BZ146" i="1"/>
  <c r="F163" i="1"/>
  <c r="F164" i="1" s="1"/>
  <c r="F165" i="1" s="1"/>
  <c r="F217" i="1" s="1"/>
  <c r="F124" i="1"/>
  <c r="F214" i="1" s="1"/>
  <c r="F152" i="1"/>
  <c r="F186" i="1"/>
  <c r="F190" i="1" s="1"/>
  <c r="F192" i="1" s="1"/>
  <c r="DM163" i="1"/>
  <c r="DM164" i="1" s="1"/>
  <c r="DM165" i="1" s="1"/>
  <c r="DM217" i="1" s="1"/>
  <c r="DM124" i="1"/>
  <c r="DM214" i="1" s="1"/>
  <c r="DM146" i="1"/>
  <c r="CS163" i="1"/>
  <c r="CS164" i="1" s="1"/>
  <c r="CS165" i="1" s="1"/>
  <c r="CS217" i="1" s="1"/>
  <c r="CS146" i="1"/>
  <c r="CS158" i="1" s="1"/>
  <c r="CS215" i="1" s="1"/>
  <c r="CH163" i="1"/>
  <c r="CH164" i="1" s="1"/>
  <c r="CH165" i="1" s="1"/>
  <c r="CH217" i="1" s="1"/>
  <c r="CH146" i="1"/>
  <c r="CH124" i="1"/>
  <c r="CH214" i="1" s="1"/>
  <c r="BA124" i="1"/>
  <c r="BA214" i="1" s="1"/>
  <c r="BA152" i="1"/>
  <c r="BA186" i="1"/>
  <c r="BA190" i="1" s="1"/>
  <c r="BA192" i="1" s="1"/>
  <c r="EK163" i="1"/>
  <c r="EK164" i="1" s="1"/>
  <c r="EK165" i="1" s="1"/>
  <c r="EK217" i="1" s="1"/>
  <c r="EK148" i="1"/>
  <c r="EK124" i="1"/>
  <c r="EK214" i="1" s="1"/>
  <c r="EQ163" i="1"/>
  <c r="EQ164" i="1" s="1"/>
  <c r="EQ165" i="1" s="1"/>
  <c r="EQ217" i="1" s="1"/>
  <c r="EQ124" i="1"/>
  <c r="EQ214" i="1" s="1"/>
  <c r="FK152" i="1"/>
  <c r="FK186" i="1"/>
  <c r="FK190" i="1" s="1"/>
  <c r="FK192" i="1" s="1"/>
  <c r="AM124" i="1"/>
  <c r="AM214" i="1" s="1"/>
  <c r="I163" i="1"/>
  <c r="I164" i="1" s="1"/>
  <c r="I165" i="1" s="1"/>
  <c r="I217" i="1" s="1"/>
  <c r="I124" i="1"/>
  <c r="I214" i="1" s="1"/>
  <c r="I152" i="1"/>
  <c r="I186" i="1"/>
  <c r="I190" i="1" s="1"/>
  <c r="I192" i="1" s="1"/>
  <c r="BG163" i="1"/>
  <c r="BG164" i="1" s="1"/>
  <c r="BG165" i="1" s="1"/>
  <c r="BG217" i="1" s="1"/>
  <c r="BG124" i="1"/>
  <c r="BG214" i="1" s="1"/>
  <c r="BG152" i="1"/>
  <c r="BG186" i="1"/>
  <c r="BG190" i="1" s="1"/>
  <c r="BG192" i="1" s="1"/>
  <c r="H163" i="1"/>
  <c r="H164" i="1" s="1"/>
  <c r="H165" i="1" s="1"/>
  <c r="H217" i="1" s="1"/>
  <c r="H148" i="1"/>
  <c r="FU163" i="1"/>
  <c r="FU164" i="1" s="1"/>
  <c r="FU165" i="1" s="1"/>
  <c r="FU217" i="1" s="1"/>
  <c r="FU152" i="1"/>
  <c r="FU124" i="1"/>
  <c r="FU214" i="1" s="1"/>
  <c r="FU186" i="1"/>
  <c r="FU190" i="1" s="1"/>
  <c r="FU192" i="1" s="1"/>
  <c r="DA163" i="1"/>
  <c r="DA164" i="1" s="1"/>
  <c r="DA165" i="1" s="1"/>
  <c r="DA217" i="1" s="1"/>
  <c r="DA146" i="1"/>
  <c r="DA158" i="1" s="1"/>
  <c r="DA215" i="1" s="1"/>
  <c r="DA124" i="1"/>
  <c r="DA214" i="1" s="1"/>
  <c r="DX163" i="1"/>
  <c r="DX164" i="1" s="1"/>
  <c r="DX165" i="1" s="1"/>
  <c r="DX217" i="1" s="1"/>
  <c r="DX146" i="1"/>
  <c r="DX158" i="1" s="1"/>
  <c r="DX215" i="1" s="1"/>
  <c r="DX124" i="1"/>
  <c r="DX214" i="1" s="1"/>
  <c r="CI124" i="1"/>
  <c r="CI214" i="1" s="1"/>
  <c r="CI152" i="1"/>
  <c r="BU163" i="1"/>
  <c r="BU164" i="1" s="1"/>
  <c r="BU165" i="1" s="1"/>
  <c r="BU217" i="1" s="1"/>
  <c r="BU124" i="1"/>
  <c r="BU214" i="1" s="1"/>
  <c r="BU146" i="1"/>
  <c r="BU158" i="1" s="1"/>
  <c r="BU215" i="1" s="1"/>
  <c r="AR163" i="1"/>
  <c r="AR164" i="1" s="1"/>
  <c r="AR165" i="1" s="1"/>
  <c r="AR217" i="1" s="1"/>
  <c r="AR148" i="1"/>
  <c r="AR124" i="1"/>
  <c r="AR214" i="1" s="1"/>
  <c r="ER146" i="1"/>
  <c r="ER158" i="1" s="1"/>
  <c r="ER215" i="1" s="1"/>
  <c r="ER124" i="1"/>
  <c r="ER214" i="1" s="1"/>
  <c r="DT163" i="1"/>
  <c r="DT164" i="1" s="1"/>
  <c r="DT165" i="1" s="1"/>
  <c r="DT217" i="1" s="1"/>
  <c r="DT124" i="1"/>
  <c r="DT214" i="1" s="1"/>
  <c r="EN163" i="1"/>
  <c r="EN164" i="1" s="1"/>
  <c r="EN165" i="1" s="1"/>
  <c r="EN217" i="1" s="1"/>
  <c r="EN124" i="1"/>
  <c r="EN214" i="1" s="1"/>
  <c r="EN152" i="1"/>
  <c r="EN186" i="1"/>
  <c r="EN190" i="1" s="1"/>
  <c r="EN192" i="1" s="1"/>
  <c r="DG163" i="1"/>
  <c r="DG164" i="1" s="1"/>
  <c r="DG165" i="1" s="1"/>
  <c r="DG217" i="1" s="1"/>
  <c r="DG124" i="1"/>
  <c r="DG214" i="1" s="1"/>
  <c r="DG146" i="1"/>
  <c r="AW163" i="1"/>
  <c r="AW164" i="1" s="1"/>
  <c r="AW165" i="1" s="1"/>
  <c r="AW217" i="1" s="1"/>
  <c r="AW146" i="1"/>
  <c r="AW158" i="1" s="1"/>
  <c r="AW215" i="1" s="1"/>
  <c r="AW124" i="1"/>
  <c r="AW214" i="1" s="1"/>
  <c r="BL163" i="1"/>
  <c r="BL164" i="1" s="1"/>
  <c r="BL165" i="1" s="1"/>
  <c r="BL217" i="1" s="1"/>
  <c r="BL146" i="1"/>
  <c r="BL124" i="1"/>
  <c r="BL214" i="1" s="1"/>
  <c r="BB163" i="1"/>
  <c r="BB164" i="1" s="1"/>
  <c r="BB165" i="1" s="1"/>
  <c r="BB217" i="1" s="1"/>
  <c r="BB124" i="1"/>
  <c r="BB214" i="1" s="1"/>
  <c r="BB152" i="1"/>
  <c r="BB186" i="1"/>
  <c r="BB190" i="1" s="1"/>
  <c r="BB192" i="1" s="1"/>
  <c r="DJ163" i="1"/>
  <c r="DJ164" i="1" s="1"/>
  <c r="DJ165" i="1" s="1"/>
  <c r="DJ217" i="1" s="1"/>
  <c r="DJ124" i="1"/>
  <c r="DJ214" i="1" s="1"/>
  <c r="DJ152" i="1"/>
  <c r="DJ186" i="1"/>
  <c r="DJ190" i="1" s="1"/>
  <c r="DJ192" i="1" s="1"/>
  <c r="CX163" i="1"/>
  <c r="CX164" i="1" s="1"/>
  <c r="CX165" i="1" s="1"/>
  <c r="CX217" i="1" s="1"/>
  <c r="CX124" i="1"/>
  <c r="CX214" i="1" s="1"/>
  <c r="CX186" i="1"/>
  <c r="CX190" i="1" s="1"/>
  <c r="CX192" i="1" s="1"/>
  <c r="E163" i="1"/>
  <c r="E164" i="1" s="1"/>
  <c r="E165" i="1" s="1"/>
  <c r="E217" i="1" s="1"/>
  <c r="E152" i="1"/>
  <c r="E124" i="1"/>
  <c r="E214" i="1" s="1"/>
  <c r="E186" i="1"/>
  <c r="E190" i="1" s="1"/>
  <c r="E192" i="1" s="1"/>
  <c r="AC163" i="1"/>
  <c r="AC164" i="1" s="1"/>
  <c r="AC165" i="1" s="1"/>
  <c r="AC217" i="1" s="1"/>
  <c r="AC148" i="1"/>
  <c r="EH124" i="1"/>
  <c r="EH214" i="1" s="1"/>
  <c r="DV163" i="1"/>
  <c r="DV164" i="1" s="1"/>
  <c r="DV165" i="1" s="1"/>
  <c r="DV217" i="1" s="1"/>
  <c r="DV124" i="1"/>
  <c r="DV214" i="1" s="1"/>
  <c r="DV146" i="1"/>
  <c r="CG163" i="1"/>
  <c r="CG164" i="1" s="1"/>
  <c r="CG165" i="1" s="1"/>
  <c r="CG217" i="1" s="1"/>
  <c r="CG146" i="1"/>
  <c r="CG124" i="1"/>
  <c r="CG214" i="1" s="1"/>
  <c r="N163" i="1"/>
  <c r="N164" i="1" s="1"/>
  <c r="N165" i="1" s="1"/>
  <c r="N217" i="1" s="1"/>
  <c r="N124" i="1"/>
  <c r="N214" i="1" s="1"/>
  <c r="N148" i="1"/>
  <c r="CE163" i="1"/>
  <c r="CE164" i="1" s="1"/>
  <c r="CE165" i="1" s="1"/>
  <c r="CE217" i="1" s="1"/>
  <c r="CE124" i="1"/>
  <c r="CE214" i="1" s="1"/>
  <c r="CE146" i="1"/>
  <c r="AI163" i="1"/>
  <c r="AI164" i="1" s="1"/>
  <c r="AI165" i="1" s="1"/>
  <c r="AI217" i="1" s="1"/>
  <c r="AI124" i="1"/>
  <c r="AI214" i="1" s="1"/>
  <c r="AI146" i="1"/>
  <c r="Q163" i="1"/>
  <c r="Q164" i="1" s="1"/>
  <c r="Q165" i="1" s="1"/>
  <c r="Q217" i="1" s="1"/>
  <c r="Q152" i="1"/>
  <c r="Q124" i="1"/>
  <c r="Q214" i="1" s="1"/>
  <c r="Q186" i="1"/>
  <c r="Q190" i="1" s="1"/>
  <c r="Q192" i="1" s="1"/>
  <c r="AD163" i="1"/>
  <c r="AD164" i="1" s="1"/>
  <c r="AD165" i="1" s="1"/>
  <c r="AD217" i="1" s="1"/>
  <c r="AD124" i="1"/>
  <c r="AD214" i="1" s="1"/>
  <c r="DY163" i="1"/>
  <c r="DY164" i="1" s="1"/>
  <c r="DY165" i="1" s="1"/>
  <c r="DY217" i="1" s="1"/>
  <c r="DY146" i="1"/>
  <c r="DY158" i="1" s="1"/>
  <c r="DY215" i="1" s="1"/>
  <c r="AX163" i="1"/>
  <c r="AX164" i="1" s="1"/>
  <c r="AX165" i="1" s="1"/>
  <c r="AX217" i="1" s="1"/>
  <c r="AX146" i="1"/>
  <c r="AX124" i="1"/>
  <c r="AX214" i="1" s="1"/>
  <c r="P163" i="1"/>
  <c r="P164" i="1" s="1"/>
  <c r="P165" i="1" s="1"/>
  <c r="P217" i="1" s="1"/>
  <c r="P146" i="1"/>
  <c r="P124" i="1"/>
  <c r="P214" i="1" s="1"/>
  <c r="EG163" i="1"/>
  <c r="EG164" i="1" s="1"/>
  <c r="EG165" i="1" s="1"/>
  <c r="EG217" i="1" s="1"/>
  <c r="EG124" i="1"/>
  <c r="EG214" i="1" s="1"/>
  <c r="EG146" i="1"/>
  <c r="BM163" i="1"/>
  <c r="BM164" i="1" s="1"/>
  <c r="BM165" i="1" s="1"/>
  <c r="BM217" i="1" s="1"/>
  <c r="BM146" i="1"/>
  <c r="FQ163" i="1"/>
  <c r="FQ164" i="1" s="1"/>
  <c r="FQ165" i="1" s="1"/>
  <c r="FQ217" i="1" s="1"/>
  <c r="FQ152" i="1"/>
  <c r="FQ124" i="1"/>
  <c r="FQ214" i="1" s="1"/>
  <c r="FQ186" i="1"/>
  <c r="FQ190" i="1" s="1"/>
  <c r="FQ192" i="1" s="1"/>
  <c r="AP163" i="1"/>
  <c r="AP164" i="1" s="1"/>
  <c r="AP165" i="1" s="1"/>
  <c r="AP217" i="1" s="1"/>
  <c r="AP124" i="1"/>
  <c r="AP214" i="1" s="1"/>
  <c r="AP152" i="1"/>
  <c r="AL163" i="1"/>
  <c r="AL164" i="1" s="1"/>
  <c r="AL165" i="1" s="1"/>
  <c r="AL217" i="1" s="1"/>
  <c r="AL146" i="1"/>
  <c r="AL124" i="1"/>
  <c r="AL214" i="1" s="1"/>
  <c r="CU163" i="1"/>
  <c r="CU164" i="1" s="1"/>
  <c r="CU165" i="1" s="1"/>
  <c r="CU217" i="1" s="1"/>
  <c r="CU146" i="1"/>
  <c r="CU158" i="1" s="1"/>
  <c r="CU215" i="1" s="1"/>
  <c r="CU124" i="1"/>
  <c r="CU214" i="1" s="1"/>
  <c r="CU216" i="1" s="1"/>
  <c r="FI163" i="1"/>
  <c r="FI164" i="1" s="1"/>
  <c r="FI165" i="1" s="1"/>
  <c r="FI217" i="1" s="1"/>
  <c r="FI152" i="1"/>
  <c r="FI124" i="1"/>
  <c r="FI214" i="1" s="1"/>
  <c r="FI186" i="1"/>
  <c r="FI190" i="1" s="1"/>
  <c r="FI192" i="1" s="1"/>
  <c r="CT163" i="1"/>
  <c r="CT164" i="1" s="1"/>
  <c r="CT165" i="1" s="1"/>
  <c r="CT217" i="1" s="1"/>
  <c r="CT146" i="1"/>
  <c r="CT124" i="1"/>
  <c r="CT214" i="1" s="1"/>
  <c r="X163" i="1"/>
  <c r="X164" i="1" s="1"/>
  <c r="X165" i="1" s="1"/>
  <c r="X217" i="1" s="1"/>
  <c r="X124" i="1"/>
  <c r="X214" i="1" s="1"/>
  <c r="X146" i="1"/>
  <c r="FC163" i="1"/>
  <c r="FC164" i="1" s="1"/>
  <c r="FC165" i="1" s="1"/>
  <c r="FC217" i="1" s="1"/>
  <c r="FC148" i="1"/>
  <c r="FC124" i="1"/>
  <c r="FC214" i="1" s="1"/>
  <c r="BO163" i="1"/>
  <c r="BO164" i="1" s="1"/>
  <c r="BO165" i="1" s="1"/>
  <c r="BO217" i="1" s="1"/>
  <c r="BO124" i="1"/>
  <c r="BO214" i="1" s="1"/>
  <c r="BO152" i="1"/>
  <c r="EY228" i="1"/>
  <c r="BF163" i="1"/>
  <c r="BF164" i="1" s="1"/>
  <c r="BF165" i="1" s="1"/>
  <c r="BF217" i="1" s="1"/>
  <c r="BF148" i="1"/>
  <c r="BF124" i="1"/>
  <c r="BF214" i="1" s="1"/>
  <c r="AP228" i="1"/>
  <c r="AB163" i="1"/>
  <c r="AB164" i="1" s="1"/>
  <c r="AB165" i="1" s="1"/>
  <c r="AB217" i="1" s="1"/>
  <c r="AB124" i="1"/>
  <c r="AB214" i="1" s="1"/>
  <c r="AB148" i="1"/>
  <c r="D163" i="1"/>
  <c r="D164" i="1" s="1"/>
  <c r="D165" i="1" s="1"/>
  <c r="D217" i="1" s="1"/>
  <c r="D152" i="1"/>
  <c r="D124" i="1"/>
  <c r="D214" i="1" s="1"/>
  <c r="Y163" i="1"/>
  <c r="Y164" i="1" s="1"/>
  <c r="Y165" i="1" s="1"/>
  <c r="Y217" i="1" s="1"/>
  <c r="Y152" i="1"/>
  <c r="Y124" i="1"/>
  <c r="Y214" i="1" s="1"/>
  <c r="J228" i="1"/>
  <c r="K163" i="1"/>
  <c r="K164" i="1" s="1"/>
  <c r="K165" i="1" s="1"/>
  <c r="K217" i="1" s="1"/>
  <c r="K146" i="1"/>
  <c r="K124" i="1"/>
  <c r="K214" i="1" s="1"/>
  <c r="CJ228" i="1"/>
  <c r="CK228" i="1"/>
  <c r="CG228" i="1"/>
  <c r="FM228" i="1"/>
  <c r="EQ228" i="1"/>
  <c r="W228" i="1"/>
  <c r="AQ228" i="1"/>
  <c r="FB163" i="1"/>
  <c r="FB164" i="1" s="1"/>
  <c r="FB165" i="1" s="1"/>
  <c r="FB217" i="1" s="1"/>
  <c r="FB146" i="1"/>
  <c r="FB124" i="1"/>
  <c r="FB214" i="1" s="1"/>
  <c r="FG120" i="1"/>
  <c r="F228" i="1"/>
  <c r="U228" i="1"/>
  <c r="DP228" i="1"/>
  <c r="CM228" i="1"/>
  <c r="EI120" i="1"/>
  <c r="AI228" i="1"/>
  <c r="M228" i="1"/>
  <c r="CA228" i="1"/>
  <c r="BP228" i="1"/>
  <c r="AW228" i="1"/>
  <c r="DG228" i="1"/>
  <c r="CV228" i="1"/>
  <c r="AA163" i="1"/>
  <c r="AA164" i="1" s="1"/>
  <c r="AA165" i="1" s="1"/>
  <c r="AA217" i="1" s="1"/>
  <c r="AA148" i="1"/>
  <c r="AA124" i="1"/>
  <c r="AA214" i="1" s="1"/>
  <c r="EZ228" i="1"/>
  <c r="AU163" i="1"/>
  <c r="AU164" i="1" s="1"/>
  <c r="AU165" i="1" s="1"/>
  <c r="AU217" i="1" s="1"/>
  <c r="AU124" i="1"/>
  <c r="AU214" i="1" s="1"/>
  <c r="AU146" i="1"/>
  <c r="AU158" i="1" s="1"/>
  <c r="AU215" i="1" s="1"/>
  <c r="FN163" i="1"/>
  <c r="FN164" i="1" s="1"/>
  <c r="FN165" i="1" s="1"/>
  <c r="FN217" i="1" s="1"/>
  <c r="FN124" i="1"/>
  <c r="FN214" i="1" s="1"/>
  <c r="FN152" i="1"/>
  <c r="AV228" i="1"/>
  <c r="CV163" i="1"/>
  <c r="CV164" i="1" s="1"/>
  <c r="CV165" i="1" s="1"/>
  <c r="CV217" i="1" s="1"/>
  <c r="CV124" i="1"/>
  <c r="CV214" i="1" s="1"/>
  <c r="CV146" i="1"/>
  <c r="CV158" i="1" s="1"/>
  <c r="CV215" i="1" s="1"/>
  <c r="CQ228" i="1"/>
  <c r="AL228" i="1"/>
  <c r="M163" i="1"/>
  <c r="M164" i="1" s="1"/>
  <c r="M165" i="1" s="1"/>
  <c r="M217" i="1" s="1"/>
  <c r="M124" i="1"/>
  <c r="M214" i="1" s="1"/>
  <c r="M152" i="1"/>
  <c r="FQ228" i="1"/>
  <c r="BC228" i="1"/>
  <c r="AQ163" i="1"/>
  <c r="AQ164" i="1" s="1"/>
  <c r="AQ165" i="1" s="1"/>
  <c r="AQ217" i="1" s="1"/>
  <c r="AQ124" i="1"/>
  <c r="AQ214" i="1" s="1"/>
  <c r="AQ146" i="1"/>
  <c r="AE228" i="1"/>
  <c r="O228" i="1"/>
  <c r="CC163" i="1"/>
  <c r="CC164" i="1" s="1"/>
  <c r="CC165" i="1" s="1"/>
  <c r="CC217" i="1" s="1"/>
  <c r="CC124" i="1"/>
  <c r="CC214" i="1" s="1"/>
  <c r="CC146" i="1"/>
  <c r="E228" i="1"/>
  <c r="H228" i="1"/>
  <c r="EP228" i="1"/>
  <c r="Q228" i="1"/>
  <c r="FB228" i="1"/>
  <c r="DM228" i="1"/>
  <c r="L163" i="1"/>
  <c r="L164" i="1" s="1"/>
  <c r="L165" i="1" s="1"/>
  <c r="L217" i="1" s="1"/>
  <c r="L152" i="1"/>
  <c r="L124" i="1"/>
  <c r="L214" i="1" s="1"/>
  <c r="AR228" i="1"/>
  <c r="O163" i="1"/>
  <c r="O164" i="1" s="1"/>
  <c r="O165" i="1" s="1"/>
  <c r="O217" i="1" s="1"/>
  <c r="O124" i="1"/>
  <c r="O214" i="1" s="1"/>
  <c r="O148" i="1"/>
  <c r="BY228" i="1"/>
  <c r="BV228" i="1"/>
  <c r="D228" i="1"/>
  <c r="AJ228" i="1"/>
  <c r="AZ163" i="1"/>
  <c r="AZ164" i="1" s="1"/>
  <c r="AZ165" i="1" s="1"/>
  <c r="AZ217" i="1" s="1"/>
  <c r="AZ152" i="1"/>
  <c r="AZ124" i="1"/>
  <c r="AZ214" i="1" s="1"/>
  <c r="BR163" i="1"/>
  <c r="BR164" i="1" s="1"/>
  <c r="BR165" i="1" s="1"/>
  <c r="BR217" i="1" s="1"/>
  <c r="BR148" i="1"/>
  <c r="BR124" i="1"/>
  <c r="BR214" i="1" s="1"/>
  <c r="EM228" i="1"/>
  <c r="BK228" i="1"/>
  <c r="FS120" i="1"/>
  <c r="EE163" i="1"/>
  <c r="EE164" i="1" s="1"/>
  <c r="EE165" i="1" s="1"/>
  <c r="EE217" i="1" s="1"/>
  <c r="EE124" i="1"/>
  <c r="EE214" i="1" s="1"/>
  <c r="EE146" i="1"/>
  <c r="CP228" i="1"/>
  <c r="DI163" i="1"/>
  <c r="DI164" i="1" s="1"/>
  <c r="DI165" i="1" s="1"/>
  <c r="DI217" i="1" s="1"/>
  <c r="DI152" i="1"/>
  <c r="DI124" i="1"/>
  <c r="DI214" i="1" s="1"/>
  <c r="DQ228" i="1"/>
  <c r="EK228" i="1"/>
  <c r="FK228" i="1"/>
  <c r="BJ163" i="1"/>
  <c r="BJ164" i="1" s="1"/>
  <c r="BJ165" i="1" s="1"/>
  <c r="BJ217" i="1" s="1"/>
  <c r="BJ148" i="1"/>
  <c r="BJ124" i="1"/>
  <c r="BJ214" i="1" s="1"/>
  <c r="FG228" i="1"/>
  <c r="CZ228" i="1"/>
  <c r="FH228" i="1"/>
  <c r="CL228" i="1"/>
  <c r="DI228" i="1"/>
  <c r="FN186" i="1"/>
  <c r="FN190" i="1" s="1"/>
  <c r="FN192" i="1" s="1"/>
  <c r="DN228" i="1"/>
  <c r="DZ228" i="1"/>
  <c r="CY228" i="1"/>
  <c r="AB228" i="1"/>
  <c r="CB228" i="1"/>
  <c r="DY228" i="1"/>
  <c r="CH228" i="1"/>
  <c r="AZ186" i="1"/>
  <c r="AZ190" i="1" s="1"/>
  <c r="AZ192" i="1" s="1"/>
  <c r="DV228" i="1"/>
  <c r="AZ228" i="1"/>
  <c r="CQ163" i="1"/>
  <c r="CQ164" i="1" s="1"/>
  <c r="CQ165" i="1" s="1"/>
  <c r="CQ217" i="1" s="1"/>
  <c r="CQ124" i="1"/>
  <c r="CQ214" i="1" s="1"/>
  <c r="CQ152" i="1"/>
  <c r="BO228" i="1"/>
  <c r="CF228" i="1"/>
  <c r="R228" i="1"/>
  <c r="CI228" i="1"/>
  <c r="Y228" i="1"/>
  <c r="DK228" i="1"/>
  <c r="FA228" i="1"/>
  <c r="I228" i="1"/>
  <c r="FX228" i="1"/>
  <c r="FT228" i="1"/>
  <c r="AH228" i="1"/>
  <c r="T228" i="1"/>
  <c r="AA228" i="1"/>
  <c r="BN163" i="1"/>
  <c r="BN164" i="1" s="1"/>
  <c r="BN165" i="1" s="1"/>
  <c r="BN217" i="1" s="1"/>
  <c r="BN152" i="1"/>
  <c r="BN124" i="1"/>
  <c r="BN214" i="1" s="1"/>
  <c r="FO228" i="1"/>
  <c r="DE163" i="1"/>
  <c r="DE164" i="1" s="1"/>
  <c r="DE165" i="1" s="1"/>
  <c r="DE217" i="1" s="1"/>
  <c r="DE124" i="1"/>
  <c r="DE214" i="1" s="1"/>
  <c r="DE146" i="1"/>
  <c r="DE158" i="1" s="1"/>
  <c r="DE215" i="1" s="1"/>
  <c r="BH163" i="1"/>
  <c r="BH164" i="1" s="1"/>
  <c r="BH165" i="1" s="1"/>
  <c r="BH217" i="1" s="1"/>
  <c r="BH124" i="1"/>
  <c r="BH214" i="1" s="1"/>
  <c r="BH148" i="1"/>
  <c r="DF228" i="1"/>
  <c r="BT163" i="1"/>
  <c r="BT164" i="1" s="1"/>
  <c r="BT165" i="1" s="1"/>
  <c r="BT217" i="1" s="1"/>
  <c r="BT146" i="1"/>
  <c r="BT158" i="1" s="1"/>
  <c r="BT215" i="1" s="1"/>
  <c r="BT124" i="1"/>
  <c r="BT214" i="1" s="1"/>
  <c r="V163" i="1"/>
  <c r="V164" i="1" s="1"/>
  <c r="V165" i="1" s="1"/>
  <c r="V217" i="1" s="1"/>
  <c r="V146" i="1"/>
  <c r="V124" i="1"/>
  <c r="V214" i="1" s="1"/>
  <c r="DD163" i="1"/>
  <c r="DD164" i="1" s="1"/>
  <c r="DD165" i="1" s="1"/>
  <c r="DD217" i="1" s="1"/>
  <c r="DD124" i="1"/>
  <c r="DD214" i="1" s="1"/>
  <c r="DD146" i="1"/>
  <c r="V228" i="1"/>
  <c r="DF163" i="1"/>
  <c r="DF164" i="1" s="1"/>
  <c r="DF165" i="1" s="1"/>
  <c r="DF217" i="1" s="1"/>
  <c r="DF152" i="1"/>
  <c r="DF124" i="1"/>
  <c r="DF214" i="1" s="1"/>
  <c r="CR228" i="1"/>
  <c r="DW163" i="1"/>
  <c r="DW164" i="1" s="1"/>
  <c r="DW165" i="1" s="1"/>
  <c r="DW217" i="1" s="1"/>
  <c r="DW124" i="1"/>
  <c r="DW214" i="1" s="1"/>
  <c r="DW146" i="1"/>
  <c r="DU163" i="1"/>
  <c r="DU164" i="1" s="1"/>
  <c r="DU165" i="1" s="1"/>
  <c r="DU217" i="1" s="1"/>
  <c r="DU146" i="1"/>
  <c r="DU124" i="1"/>
  <c r="DU214" i="1" s="1"/>
  <c r="AE163" i="1"/>
  <c r="AE164" i="1" s="1"/>
  <c r="AE165" i="1" s="1"/>
  <c r="AE217" i="1" s="1"/>
  <c r="AE146" i="1"/>
  <c r="AE124" i="1"/>
  <c r="AE214" i="1" s="1"/>
  <c r="P228" i="1"/>
  <c r="ET228" i="1"/>
  <c r="FF228" i="1"/>
  <c r="BB228" i="1"/>
  <c r="BA228" i="1"/>
  <c r="FJ163" i="1"/>
  <c r="FJ164" i="1" s="1"/>
  <c r="FJ165" i="1" s="1"/>
  <c r="FJ217" i="1" s="1"/>
  <c r="FJ148" i="1"/>
  <c r="FJ124" i="1"/>
  <c r="FJ214" i="1" s="1"/>
  <c r="CO228" i="1"/>
  <c r="D186" i="1"/>
  <c r="D190" i="1" s="1"/>
  <c r="D192" i="1" s="1"/>
  <c r="BX228" i="1"/>
  <c r="CM163" i="1"/>
  <c r="CM164" i="1" s="1"/>
  <c r="CM165" i="1" s="1"/>
  <c r="CM217" i="1" s="1"/>
  <c r="CM152" i="1"/>
  <c r="CM124" i="1"/>
  <c r="CM214" i="1" s="1"/>
  <c r="AC228" i="1"/>
  <c r="FV228" i="1"/>
  <c r="CY120" i="1"/>
  <c r="DU228" i="1"/>
  <c r="BN228" i="1"/>
  <c r="EN228" i="1"/>
  <c r="CK163" i="1"/>
  <c r="CK164" i="1" s="1"/>
  <c r="CK165" i="1" s="1"/>
  <c r="CK217" i="1" s="1"/>
  <c r="CK148" i="1"/>
  <c r="CK124" i="1"/>
  <c r="CK214" i="1" s="1"/>
  <c r="FW163" i="1"/>
  <c r="FW164" i="1" s="1"/>
  <c r="FW165" i="1" s="1"/>
  <c r="FW217" i="1" s="1"/>
  <c r="FW124" i="1"/>
  <c r="FW214" i="1" s="1"/>
  <c r="FW146" i="1"/>
  <c r="DA228" i="1"/>
  <c r="DP163" i="1"/>
  <c r="DP164" i="1" s="1"/>
  <c r="DP165" i="1" s="1"/>
  <c r="DP217" i="1" s="1"/>
  <c r="DP124" i="1"/>
  <c r="DP214" i="1" s="1"/>
  <c r="DP146" i="1"/>
  <c r="DP158" i="1" s="1"/>
  <c r="DP215" i="1" s="1"/>
  <c r="EU228" i="1"/>
  <c r="N228" i="1"/>
  <c r="BQ228" i="1"/>
  <c r="ER228" i="1"/>
  <c r="FN228" i="1"/>
  <c r="X228" i="1"/>
  <c r="DW228" i="1"/>
  <c r="AM228" i="1"/>
  <c r="Z228" i="1"/>
  <c r="FE163" i="1"/>
  <c r="FE164" i="1" s="1"/>
  <c r="FE165" i="1" s="1"/>
  <c r="FE217" i="1" s="1"/>
  <c r="FE146" i="1"/>
  <c r="FE124" i="1"/>
  <c r="FE214" i="1" s="1"/>
  <c r="BH228" i="1"/>
  <c r="EA228" i="1"/>
  <c r="DK163" i="1"/>
  <c r="DK164" i="1" s="1"/>
  <c r="DK165" i="1" s="1"/>
  <c r="DK217" i="1" s="1"/>
  <c r="DK124" i="1"/>
  <c r="DK214" i="1" s="1"/>
  <c r="DK152" i="1"/>
  <c r="AH163" i="1"/>
  <c r="AH164" i="1" s="1"/>
  <c r="AH165" i="1" s="1"/>
  <c r="AH217" i="1" s="1"/>
  <c r="AH152" i="1"/>
  <c r="AH124" i="1"/>
  <c r="AH214" i="1" s="1"/>
  <c r="DK186" i="1"/>
  <c r="DK190" i="1" s="1"/>
  <c r="DK192" i="1" s="1"/>
  <c r="BG228" i="1"/>
  <c r="AY228" i="1"/>
  <c r="FJ228" i="1"/>
  <c r="EI228" i="1"/>
  <c r="CD228" i="1"/>
  <c r="AN228" i="1"/>
  <c r="AX228" i="1"/>
  <c r="FX163" i="1"/>
  <c r="FX164" i="1" s="1"/>
  <c r="FX165" i="1" s="1"/>
  <c r="FX217" i="1" s="1"/>
  <c r="FX146" i="1"/>
  <c r="FX158" i="1" s="1"/>
  <c r="FX215" i="1" s="1"/>
  <c r="FX124" i="1"/>
  <c r="FX214" i="1" s="1"/>
  <c r="AF228" i="1"/>
  <c r="DO163" i="1"/>
  <c r="DO164" i="1" s="1"/>
  <c r="DO165" i="1" s="1"/>
  <c r="DO217" i="1" s="1"/>
  <c r="DO152" i="1"/>
  <c r="DO124" i="1"/>
  <c r="DO214" i="1" s="1"/>
  <c r="CW228" i="1"/>
  <c r="S228" i="1"/>
  <c r="DT228" i="1"/>
  <c r="FA163" i="1"/>
  <c r="FA164" i="1" s="1"/>
  <c r="FA165" i="1" s="1"/>
  <c r="FA217" i="1" s="1"/>
  <c r="FA124" i="1"/>
  <c r="FA214" i="1" s="1"/>
  <c r="FA148" i="1"/>
  <c r="CJ163" i="1"/>
  <c r="CJ164" i="1" s="1"/>
  <c r="CJ165" i="1" s="1"/>
  <c r="CJ217" i="1" s="1"/>
  <c r="CJ124" i="1"/>
  <c r="CJ214" i="1" s="1"/>
  <c r="CJ152" i="1"/>
  <c r="EE228" i="1"/>
  <c r="DB228" i="1"/>
  <c r="FE228" i="1"/>
  <c r="AT163" i="1"/>
  <c r="AT164" i="1" s="1"/>
  <c r="AT165" i="1" s="1"/>
  <c r="AT217" i="1" s="1"/>
  <c r="AT148" i="1"/>
  <c r="AT124" i="1"/>
  <c r="AT214" i="1" s="1"/>
  <c r="FD228" i="1"/>
  <c r="FF163" i="1"/>
  <c r="FF164" i="1" s="1"/>
  <c r="FF165" i="1" s="1"/>
  <c r="FF217" i="1" s="1"/>
  <c r="FF124" i="1"/>
  <c r="FF214" i="1" s="1"/>
  <c r="FF146" i="1"/>
  <c r="AK228" i="1"/>
  <c r="CN228" i="1"/>
  <c r="CE228" i="1"/>
  <c r="BS228" i="1"/>
  <c r="FR163" i="1"/>
  <c r="FR164" i="1" s="1"/>
  <c r="FR165" i="1" s="1"/>
  <c r="FR217" i="1" s="1"/>
  <c r="FR124" i="1"/>
  <c r="FR214" i="1" s="1"/>
  <c r="FR146" i="1"/>
  <c r="FR158" i="1" s="1"/>
  <c r="FR215" i="1" s="1"/>
  <c r="BI228" i="1"/>
  <c r="AD228" i="1"/>
  <c r="M186" i="1"/>
  <c r="M190" i="1" s="1"/>
  <c r="M192" i="1" s="1"/>
  <c r="G120" i="1"/>
  <c r="AS228" i="1"/>
  <c r="CT228" i="1"/>
  <c r="BT228" i="1"/>
  <c r="ED228" i="1"/>
  <c r="CC228" i="1"/>
  <c r="EX163" i="1"/>
  <c r="EX164" i="1" s="1"/>
  <c r="EX165" i="1" s="1"/>
  <c r="EX217" i="1" s="1"/>
  <c r="EX146" i="1"/>
  <c r="EX124" i="1"/>
  <c r="EX214" i="1" s="1"/>
  <c r="FU228" i="1"/>
  <c r="FW228" i="1"/>
  <c r="AU228" i="1"/>
  <c r="EU163" i="1"/>
  <c r="EU164" i="1" s="1"/>
  <c r="EU165" i="1" s="1"/>
  <c r="EU217" i="1" s="1"/>
  <c r="EU152" i="1"/>
  <c r="EU124" i="1"/>
  <c r="EU214" i="1" s="1"/>
  <c r="BJ228" i="1"/>
  <c r="BZ228" i="1"/>
  <c r="EC228" i="1"/>
  <c r="BC120" i="1"/>
  <c r="C208" i="1"/>
  <c r="C211" i="1" s="1"/>
  <c r="C123" i="1"/>
  <c r="FZ94" i="1"/>
  <c r="C99" i="1"/>
  <c r="BM228" i="1"/>
  <c r="DL163" i="1"/>
  <c r="DL164" i="1" s="1"/>
  <c r="DL165" i="1" s="1"/>
  <c r="DL217" i="1" s="1"/>
  <c r="DL152" i="1"/>
  <c r="DL124" i="1"/>
  <c r="DL214" i="1" s="1"/>
  <c r="CX228" i="1"/>
  <c r="EV228" i="1"/>
  <c r="DE228" i="1"/>
  <c r="DZ163" i="1"/>
  <c r="DZ164" i="1" s="1"/>
  <c r="DZ165" i="1" s="1"/>
  <c r="DZ217" i="1" s="1"/>
  <c r="DZ148" i="1"/>
  <c r="DZ124" i="1"/>
  <c r="DZ214" i="1" s="1"/>
  <c r="EF228" i="1"/>
  <c r="FL228" i="1"/>
  <c r="AG228" i="1"/>
  <c r="BF228" i="1"/>
  <c r="K228" i="1"/>
  <c r="BR228" i="1"/>
  <c r="FL163" i="1"/>
  <c r="FL164" i="1" s="1"/>
  <c r="FL165" i="1" s="1"/>
  <c r="FL217" i="1" s="1"/>
  <c r="FL124" i="1"/>
  <c r="FL214" i="1" s="1"/>
  <c r="FL148" i="1"/>
  <c r="EL163" i="1"/>
  <c r="EL164" i="1" s="1"/>
  <c r="EL165" i="1" s="1"/>
  <c r="EL217" i="1" s="1"/>
  <c r="EL124" i="1"/>
  <c r="EL214" i="1" s="1"/>
  <c r="EL152" i="1"/>
  <c r="BK163" i="1"/>
  <c r="BK164" i="1" s="1"/>
  <c r="BK165" i="1" s="1"/>
  <c r="BK217" i="1" s="1"/>
  <c r="BK152" i="1"/>
  <c r="BK124" i="1"/>
  <c r="BK214" i="1" s="1"/>
  <c r="FS228" i="1"/>
  <c r="FT163" i="1"/>
  <c r="FT164" i="1" s="1"/>
  <c r="FT165" i="1" s="1"/>
  <c r="FT217" i="1" s="1"/>
  <c r="FT146" i="1"/>
  <c r="FT124" i="1"/>
  <c r="FT214" i="1" s="1"/>
  <c r="EO228" i="1"/>
  <c r="FP163" i="1"/>
  <c r="FP164" i="1" s="1"/>
  <c r="FP165" i="1" s="1"/>
  <c r="FP217" i="1" s="1"/>
  <c r="FP152" i="1"/>
  <c r="FP124" i="1"/>
  <c r="FP214" i="1" s="1"/>
  <c r="BE228" i="1"/>
  <c r="DS228" i="1"/>
  <c r="CD163" i="1"/>
  <c r="CD164" i="1" s="1"/>
  <c r="CD165" i="1" s="1"/>
  <c r="CD217" i="1" s="1"/>
  <c r="CD146" i="1"/>
  <c r="CD158" i="1" s="1"/>
  <c r="CD215" i="1" s="1"/>
  <c r="CD124" i="1"/>
  <c r="CD214" i="1" s="1"/>
  <c r="BU228" i="1"/>
  <c r="FR228" i="1"/>
  <c r="DH163" i="1"/>
  <c r="DH164" i="1" s="1"/>
  <c r="DH165" i="1" s="1"/>
  <c r="DH217" i="1" s="1"/>
  <c r="DH152" i="1"/>
  <c r="DH124" i="1"/>
  <c r="DH214" i="1" s="1"/>
  <c r="BW228" i="1"/>
  <c r="FP228" i="1"/>
  <c r="FP186" i="1"/>
  <c r="FP190" i="1" s="1"/>
  <c r="FP192" i="1" s="1"/>
  <c r="CB163" i="1"/>
  <c r="CB164" i="1" s="1"/>
  <c r="CB165" i="1" s="1"/>
  <c r="CB217" i="1" s="1"/>
  <c r="CB124" i="1"/>
  <c r="CB214" i="1" s="1"/>
  <c r="CB148" i="1"/>
  <c r="AT228" i="1"/>
  <c r="BD228" i="1"/>
  <c r="EW228" i="1"/>
  <c r="EH228" i="1"/>
  <c r="DH228" i="1"/>
  <c r="CZ163" i="1"/>
  <c r="CZ164" i="1" s="1"/>
  <c r="CZ165" i="1" s="1"/>
  <c r="CZ217" i="1" s="1"/>
  <c r="CZ124" i="1"/>
  <c r="CZ214" i="1" s="1"/>
  <c r="CZ152" i="1"/>
  <c r="ES228" i="1"/>
  <c r="EW163" i="1"/>
  <c r="EW164" i="1" s="1"/>
  <c r="EW165" i="1" s="1"/>
  <c r="EW217" i="1" s="1"/>
  <c r="EW148" i="1"/>
  <c r="EW124" i="1"/>
  <c r="EW214" i="1" s="1"/>
  <c r="AN163" i="1"/>
  <c r="AN164" i="1" s="1"/>
  <c r="AN165" i="1" s="1"/>
  <c r="AN217" i="1" s="1"/>
  <c r="AN146" i="1"/>
  <c r="AN124" i="1"/>
  <c r="AN214" i="1" s="1"/>
  <c r="S163" i="1"/>
  <c r="S164" i="1" s="1"/>
  <c r="S165" i="1" s="1"/>
  <c r="S217" i="1" s="1"/>
  <c r="S124" i="1"/>
  <c r="S214" i="1" s="1"/>
  <c r="S152" i="1"/>
  <c r="BP163" i="1"/>
  <c r="BP164" i="1" s="1"/>
  <c r="BP165" i="1" s="1"/>
  <c r="BP217" i="1" s="1"/>
  <c r="BP146" i="1"/>
  <c r="BP124" i="1"/>
  <c r="BP214" i="1" s="1"/>
  <c r="BI163" i="1"/>
  <c r="BI164" i="1" s="1"/>
  <c r="BI165" i="1" s="1"/>
  <c r="BI217" i="1" s="1"/>
  <c r="BI124" i="1"/>
  <c r="BI214" i="1" s="1"/>
  <c r="BI146" i="1"/>
  <c r="AK163" i="1"/>
  <c r="AK164" i="1" s="1"/>
  <c r="AK165" i="1" s="1"/>
  <c r="AK217" i="1" s="1"/>
  <c r="AK124" i="1"/>
  <c r="AK214" i="1" s="1"/>
  <c r="AK146" i="1"/>
  <c r="CS228" i="1"/>
  <c r="DC228" i="1"/>
  <c r="G228" i="1"/>
  <c r="EB228" i="1"/>
  <c r="EG228" i="1"/>
  <c r="BK186" i="1"/>
  <c r="BK190" i="1" s="1"/>
  <c r="BK192" i="1" s="1"/>
  <c r="DJ228" i="1"/>
  <c r="EX228" i="1"/>
  <c r="AO228" i="1"/>
  <c r="BL228" i="1"/>
  <c r="ED163" i="1"/>
  <c r="ED164" i="1" s="1"/>
  <c r="ED165" i="1" s="1"/>
  <c r="ED217" i="1" s="1"/>
  <c r="ED148" i="1"/>
  <c r="ED124" i="1"/>
  <c r="ED214" i="1" s="1"/>
  <c r="DR228" i="1"/>
  <c r="CU228" i="1"/>
  <c r="FV163" i="1"/>
  <c r="FV164" i="1" s="1"/>
  <c r="FV165" i="1" s="1"/>
  <c r="FV217" i="1" s="1"/>
  <c r="FV124" i="1"/>
  <c r="FV214" i="1" s="1"/>
  <c r="FV152" i="1"/>
  <c r="DO228" i="1"/>
  <c r="L228" i="1"/>
  <c r="DL228" i="1"/>
  <c r="DD228" i="1"/>
  <c r="DL186" i="1"/>
  <c r="DL190" i="1" s="1"/>
  <c r="DL192" i="1" s="1"/>
  <c r="CA120" i="1"/>
  <c r="FI228" i="1"/>
  <c r="EJ228" i="1"/>
  <c r="EL228" i="1"/>
  <c r="FC228" i="1"/>
  <c r="DX228" i="1"/>
  <c r="CD216" i="1" l="1"/>
  <c r="CD219" i="1" s="1"/>
  <c r="CD224" i="1" s="1"/>
  <c r="W124" i="1"/>
  <c r="W214" i="1" s="1"/>
  <c r="W146" i="1"/>
  <c r="W158" i="1" s="1"/>
  <c r="W215" i="1" s="1"/>
  <c r="EH146" i="1"/>
  <c r="EH150" i="1" s="1"/>
  <c r="EH152" i="1" s="1"/>
  <c r="CI163" i="1"/>
  <c r="CI164" i="1" s="1"/>
  <c r="CI165" i="1" s="1"/>
  <c r="CI217" i="1" s="1"/>
  <c r="FK124" i="1"/>
  <c r="FK214" i="1" s="1"/>
  <c r="EY163" i="1"/>
  <c r="EY164" i="1" s="1"/>
  <c r="EY165" i="1" s="1"/>
  <c r="EY217" i="1" s="1"/>
  <c r="EB186" i="1"/>
  <c r="EB190" i="1" s="1"/>
  <c r="EB192" i="1" s="1"/>
  <c r="EV124" i="1"/>
  <c r="EV214" i="1" s="1"/>
  <c r="R124" i="1"/>
  <c r="R214" i="1" s="1"/>
  <c r="AG124" i="1"/>
  <c r="AG214" i="1" s="1"/>
  <c r="BE124" i="1"/>
  <c r="BE214" i="1" s="1"/>
  <c r="EO163" i="1"/>
  <c r="EO164" i="1" s="1"/>
  <c r="EO165" i="1" s="1"/>
  <c r="EO217" i="1" s="1"/>
  <c r="AG148" i="1"/>
  <c r="FH124" i="1"/>
  <c r="FH214" i="1" s="1"/>
  <c r="EB152" i="1"/>
  <c r="BY152" i="1"/>
  <c r="BY154" i="1" s="1"/>
  <c r="BY156" i="1" s="1"/>
  <c r="BY158" i="1" s="1"/>
  <c r="BY215" i="1" s="1"/>
  <c r="BY216" i="1" s="1"/>
  <c r="CF146" i="1"/>
  <c r="ET124" i="1"/>
  <c r="ET214" i="1" s="1"/>
  <c r="J186" i="1"/>
  <c r="J190" i="1" s="1"/>
  <c r="J192" i="1" s="1"/>
  <c r="BY163" i="1"/>
  <c r="BY164" i="1" s="1"/>
  <c r="BY165" i="1" s="1"/>
  <c r="BY217" i="1" s="1"/>
  <c r="ET163" i="1"/>
  <c r="ET164" i="1" s="1"/>
  <c r="ET165" i="1" s="1"/>
  <c r="ET217" i="1" s="1"/>
  <c r="CO148" i="1"/>
  <c r="CO150" i="1" s="1"/>
  <c r="CO152" i="1" s="1"/>
  <c r="BQ186" i="1"/>
  <c r="BQ190" i="1" s="1"/>
  <c r="BQ192" i="1" s="1"/>
  <c r="FX216" i="1"/>
  <c r="FX219" i="1" s="1"/>
  <c r="FX224" i="1" s="1"/>
  <c r="FX229" i="1" s="1"/>
  <c r="CO124" i="1"/>
  <c r="CO214" i="1" s="1"/>
  <c r="BQ152" i="1"/>
  <c r="BQ154" i="1" s="1"/>
  <c r="BQ156" i="1" s="1"/>
  <c r="BQ158" i="1" s="1"/>
  <c r="BQ215" i="1" s="1"/>
  <c r="BQ216" i="1" s="1"/>
  <c r="EZ146" i="1"/>
  <c r="EL195" i="1"/>
  <c r="EL221" i="1" s="1"/>
  <c r="BQ163" i="1"/>
  <c r="BQ164" i="1" s="1"/>
  <c r="BQ165" i="1" s="1"/>
  <c r="BQ217" i="1" s="1"/>
  <c r="EZ163" i="1"/>
  <c r="EZ164" i="1" s="1"/>
  <c r="EZ165" i="1" s="1"/>
  <c r="EZ217" i="1" s="1"/>
  <c r="BU216" i="1"/>
  <c r="BU219" i="1" s="1"/>
  <c r="BU224" i="1" s="1"/>
  <c r="BU229" i="1" s="1"/>
  <c r="FO186" i="1"/>
  <c r="FO190" i="1" s="1"/>
  <c r="FO192" i="1" s="1"/>
  <c r="CU219" i="1"/>
  <c r="CU224" i="1" s="1"/>
  <c r="FO152" i="1"/>
  <c r="FO154" i="1" s="1"/>
  <c r="FO156" i="1" s="1"/>
  <c r="FO158" i="1" s="1"/>
  <c r="FO215" i="1" s="1"/>
  <c r="FO216" i="1" s="1"/>
  <c r="FV195" i="1"/>
  <c r="FV221" i="1" s="1"/>
  <c r="AM146" i="1"/>
  <c r="AM150" i="1" s="1"/>
  <c r="AM152" i="1" s="1"/>
  <c r="ER216" i="1"/>
  <c r="ER219" i="1" s="1"/>
  <c r="ER224" i="1" s="1"/>
  <c r="DC216" i="1"/>
  <c r="DC219" i="1" s="1"/>
  <c r="DC224" i="1" s="1"/>
  <c r="Z216" i="1"/>
  <c r="Z219" i="1" s="1"/>
  <c r="Z224" i="1" s="1"/>
  <c r="Z229" i="1" s="1"/>
  <c r="Z240" i="1" s="1"/>
  <c r="CV216" i="1"/>
  <c r="CV219" i="1" s="1"/>
  <c r="CV224" i="1" s="1"/>
  <c r="CV229" i="1" s="1"/>
  <c r="EP124" i="1"/>
  <c r="EP214" i="1" s="1"/>
  <c r="EP146" i="1"/>
  <c r="EP158" i="1" s="1"/>
  <c r="EP215" i="1" s="1"/>
  <c r="AV124" i="1"/>
  <c r="AV214" i="1" s="1"/>
  <c r="BW148" i="1"/>
  <c r="DS186" i="1"/>
  <c r="DS190" i="1" s="1"/>
  <c r="DS192" i="1" s="1"/>
  <c r="DS195" i="1" s="1"/>
  <c r="DS221" i="1" s="1"/>
  <c r="BW124" i="1"/>
  <c r="BW214" i="1" s="1"/>
  <c r="AO186" i="1"/>
  <c r="AO190" i="1" s="1"/>
  <c r="AO192" i="1" s="1"/>
  <c r="AO124" i="1"/>
  <c r="AO214" i="1" s="1"/>
  <c r="AO152" i="1"/>
  <c r="DB216" i="1"/>
  <c r="G163" i="1"/>
  <c r="G164" i="1" s="1"/>
  <c r="G165" i="1" s="1"/>
  <c r="G217" i="1" s="1"/>
  <c r="G124" i="1"/>
  <c r="G214" i="1" s="1"/>
  <c r="G148" i="1"/>
  <c r="EY195" i="1"/>
  <c r="EY221" i="1" s="1"/>
  <c r="J154" i="1"/>
  <c r="J156" i="1" s="1"/>
  <c r="J158" i="1" s="1"/>
  <c r="J215" i="1" s="1"/>
  <c r="J216" i="1" s="1"/>
  <c r="J219" i="1" s="1"/>
  <c r="BI150" i="1"/>
  <c r="BI152" i="1" s="1"/>
  <c r="FZ123" i="1"/>
  <c r="FR216" i="1"/>
  <c r="FR219" i="1" s="1"/>
  <c r="FR224" i="1" s="1"/>
  <c r="FR229" i="1" s="1"/>
  <c r="FF150" i="1"/>
  <c r="FF152" i="1" s="1"/>
  <c r="FE150" i="1"/>
  <c r="FE152" i="1" s="1"/>
  <c r="CM154" i="1"/>
  <c r="CM156" i="1" s="1"/>
  <c r="CM158" i="1" s="1"/>
  <c r="CM215" i="1" s="1"/>
  <c r="CM216" i="1" s="1"/>
  <c r="DF154" i="1"/>
  <c r="DF156" i="1" s="1"/>
  <c r="DF158" i="1" s="1"/>
  <c r="DF215" i="1" s="1"/>
  <c r="DF216" i="1" s="1"/>
  <c r="AQ150" i="1"/>
  <c r="AQ152" i="1" s="1"/>
  <c r="X150" i="1"/>
  <c r="X152" i="1" s="1"/>
  <c r="FQ154" i="1"/>
  <c r="FQ156" i="1" s="1"/>
  <c r="FQ158" i="1" s="1"/>
  <c r="FQ215" i="1" s="1"/>
  <c r="FQ216" i="1" s="1"/>
  <c r="P150" i="1"/>
  <c r="P152" i="1" s="1"/>
  <c r="DJ195" i="1"/>
  <c r="DJ221" i="1" s="1"/>
  <c r="AW216" i="1"/>
  <c r="AW219" i="1" s="1"/>
  <c r="AW224" i="1" s="1"/>
  <c r="AW229" i="1" s="1"/>
  <c r="DA216" i="1"/>
  <c r="DA219" i="1" s="1"/>
  <c r="DA224" i="1" s="1"/>
  <c r="DA229" i="1" s="1"/>
  <c r="BG154" i="1"/>
  <c r="BG156" i="1" s="1"/>
  <c r="BG158" i="1" s="1"/>
  <c r="BG215" i="1" s="1"/>
  <c r="BG216" i="1" s="1"/>
  <c r="BA154" i="1"/>
  <c r="BA156" i="1" s="1"/>
  <c r="BA158" i="1" s="1"/>
  <c r="BA215" i="1" s="1"/>
  <c r="BA216" i="1" s="1"/>
  <c r="DH195" i="1"/>
  <c r="DH221" i="1" s="1"/>
  <c r="CM195" i="1"/>
  <c r="CM221" i="1" s="1"/>
  <c r="EY154" i="1"/>
  <c r="EY156" i="1" s="1"/>
  <c r="EY158" i="1" s="1"/>
  <c r="FD150" i="1"/>
  <c r="FD152" i="1" s="1"/>
  <c r="R195" i="1"/>
  <c r="R221" i="1" s="1"/>
  <c r="DN195" i="1"/>
  <c r="DN221" i="1" s="1"/>
  <c r="BL150" i="1"/>
  <c r="BL152" i="1" s="1"/>
  <c r="AV150" i="1"/>
  <c r="AV152" i="1" s="1"/>
  <c r="CZ154" i="1"/>
  <c r="CZ156" i="1" s="1"/>
  <c r="CZ158" i="1" s="1"/>
  <c r="CZ215" i="1" s="1"/>
  <c r="CZ216" i="1" s="1"/>
  <c r="DP216" i="1"/>
  <c r="DP219" i="1" s="1"/>
  <c r="DP224" i="1" s="1"/>
  <c r="DP229" i="1" s="1"/>
  <c r="FS163" i="1"/>
  <c r="FS164" i="1" s="1"/>
  <c r="FS165" i="1" s="1"/>
  <c r="FS217" i="1" s="1"/>
  <c r="FS146" i="1"/>
  <c r="FS158" i="1" s="1"/>
  <c r="FS215" i="1" s="1"/>
  <c r="FS124" i="1"/>
  <c r="FS214" i="1" s="1"/>
  <c r="FK195" i="1"/>
  <c r="FK221" i="1" s="1"/>
  <c r="AN150" i="1"/>
  <c r="AN152" i="1" s="1"/>
  <c r="FT150" i="1"/>
  <c r="FT152" i="1" s="1"/>
  <c r="EL154" i="1"/>
  <c r="EL156" i="1" s="1"/>
  <c r="EL158" i="1" s="1"/>
  <c r="EL215" i="1" s="1"/>
  <c r="EL216" i="1" s="1"/>
  <c r="C220" i="1"/>
  <c r="FZ220" i="1" s="1"/>
  <c r="FZ211" i="1"/>
  <c r="CQ154" i="1"/>
  <c r="CQ156" i="1" s="1"/>
  <c r="CQ158" i="1" s="1"/>
  <c r="CQ215" i="1" s="1"/>
  <c r="CQ216" i="1" s="1"/>
  <c r="AZ195" i="1"/>
  <c r="AZ221" i="1" s="1"/>
  <c r="DI154" i="1"/>
  <c r="DI156" i="1" s="1"/>
  <c r="DI158" i="1" s="1"/>
  <c r="DI215" i="1" s="1"/>
  <c r="DI216" i="1" s="1"/>
  <c r="AZ154" i="1"/>
  <c r="AZ156" i="1" s="1"/>
  <c r="AZ158" i="1" s="1"/>
  <c r="AZ215" i="1" s="1"/>
  <c r="AZ216" i="1" s="1"/>
  <c r="FB150" i="1"/>
  <c r="FB152" i="1" s="1"/>
  <c r="AB150" i="1"/>
  <c r="AB152" i="1" s="1"/>
  <c r="AD150" i="1"/>
  <c r="AD152" i="1" s="1"/>
  <c r="DJ154" i="1"/>
  <c r="DJ156" i="1" s="1"/>
  <c r="DJ158" i="1" s="1"/>
  <c r="DJ215" i="1" s="1"/>
  <c r="DJ216" i="1" s="1"/>
  <c r="S195" i="1"/>
  <c r="S221" i="1" s="1"/>
  <c r="FK154" i="1"/>
  <c r="FK156" i="1" s="1"/>
  <c r="FK158" i="1" s="1"/>
  <c r="FK215" i="1" s="1"/>
  <c r="FK216" i="1" s="1"/>
  <c r="AF150" i="1"/>
  <c r="AF152" i="1" s="1"/>
  <c r="FH150" i="1"/>
  <c r="FH152" i="1" s="1"/>
  <c r="EJ195" i="1"/>
  <c r="EJ221" i="1" s="1"/>
  <c r="BQ195" i="1"/>
  <c r="BQ221" i="1" s="1"/>
  <c r="DS154" i="1"/>
  <c r="DS156" i="1" s="1"/>
  <c r="DS158" i="1" s="1"/>
  <c r="DS215" i="1" s="1"/>
  <c r="DS216" i="1" s="1"/>
  <c r="DS219" i="1" s="1"/>
  <c r="R154" i="1"/>
  <c r="R156" i="1" s="1"/>
  <c r="R158" i="1" s="1"/>
  <c r="R215" i="1" s="1"/>
  <c r="R216" i="1" s="1"/>
  <c r="DQ150" i="1"/>
  <c r="DQ152" i="1" s="1"/>
  <c r="FG163" i="1"/>
  <c r="FG164" i="1" s="1"/>
  <c r="FG165" i="1" s="1"/>
  <c r="FG217" i="1" s="1"/>
  <c r="FG124" i="1"/>
  <c r="FG214" i="1" s="1"/>
  <c r="FG146" i="1"/>
  <c r="EM150" i="1"/>
  <c r="EM152" i="1" s="1"/>
  <c r="BS154" i="1"/>
  <c r="BS156" i="1" s="1"/>
  <c r="BS158" i="1" s="1"/>
  <c r="BS215" i="1" s="1"/>
  <c r="BS216" i="1" s="1"/>
  <c r="V150" i="1"/>
  <c r="V152" i="1" s="1"/>
  <c r="CJ154" i="1"/>
  <c r="CJ156" i="1" s="1"/>
  <c r="CJ158" i="1" s="1"/>
  <c r="CJ215" i="1" s="1"/>
  <c r="CJ216" i="1" s="1"/>
  <c r="CY163" i="1"/>
  <c r="CY164" i="1" s="1"/>
  <c r="CY165" i="1" s="1"/>
  <c r="CY217" i="1" s="1"/>
  <c r="CY124" i="1"/>
  <c r="CY214" i="1" s="1"/>
  <c r="CY146" i="1"/>
  <c r="FJ150" i="1"/>
  <c r="FJ152" i="1" s="1"/>
  <c r="DW150" i="1"/>
  <c r="DW152" i="1" s="1"/>
  <c r="BT216" i="1"/>
  <c r="BT219" i="1" s="1"/>
  <c r="BT224" i="1" s="1"/>
  <c r="BT229" i="1" s="1"/>
  <c r="DE216" i="1"/>
  <c r="DE219" i="1" s="1"/>
  <c r="DE224" i="1" s="1"/>
  <c r="DE229" i="1" s="1"/>
  <c r="M154" i="1"/>
  <c r="M156" i="1" s="1"/>
  <c r="M158" i="1" s="1"/>
  <c r="M215" i="1" s="1"/>
  <c r="M216" i="1" s="1"/>
  <c r="FN154" i="1"/>
  <c r="FN156" i="1" s="1"/>
  <c r="FN158" i="1" s="1"/>
  <c r="FN215" i="1" s="1"/>
  <c r="FN216" i="1" s="1"/>
  <c r="AA150" i="1"/>
  <c r="AA152" i="1" s="1"/>
  <c r="EI163" i="1"/>
  <c r="EI164" i="1" s="1"/>
  <c r="EI165" i="1" s="1"/>
  <c r="EI217" i="1" s="1"/>
  <c r="EI152" i="1"/>
  <c r="EI124" i="1"/>
  <c r="EI214" i="1" s="1"/>
  <c r="EI186" i="1"/>
  <c r="EI190" i="1" s="1"/>
  <c r="EI192" i="1" s="1"/>
  <c r="BM150" i="1"/>
  <c r="BM152" i="1" s="1"/>
  <c r="DI195" i="1"/>
  <c r="DI221" i="1" s="1"/>
  <c r="CJ195" i="1"/>
  <c r="CJ221" i="1" s="1"/>
  <c r="FM150" i="1"/>
  <c r="FM152" i="1" s="1"/>
  <c r="ES150" i="1"/>
  <c r="ES152" i="1" s="1"/>
  <c r="BN195" i="1"/>
  <c r="BN221" i="1" s="1"/>
  <c r="EF195" i="1"/>
  <c r="EF221" i="1" s="1"/>
  <c r="EA150" i="1"/>
  <c r="EA152" i="1" s="1"/>
  <c r="U150" i="1"/>
  <c r="U152" i="1" s="1"/>
  <c r="CF150" i="1"/>
  <c r="CF152" i="1" s="1"/>
  <c r="AJ150" i="1"/>
  <c r="AJ152" i="1" s="1"/>
  <c r="DN154" i="1"/>
  <c r="DN156" i="1" s="1"/>
  <c r="DN158" i="1" s="1"/>
  <c r="DN215" i="1" s="1"/>
  <c r="DN216" i="1" s="1"/>
  <c r="DN219" i="1" s="1"/>
  <c r="CB150" i="1"/>
  <c r="CB152" i="1" s="1"/>
  <c r="BC163" i="1"/>
  <c r="BC164" i="1" s="1"/>
  <c r="BC165" i="1" s="1"/>
  <c r="BC217" i="1" s="1"/>
  <c r="BC124" i="1"/>
  <c r="BC214" i="1" s="1"/>
  <c r="BC152" i="1"/>
  <c r="BC186" i="1"/>
  <c r="BC190" i="1" s="1"/>
  <c r="BC192" i="1" s="1"/>
  <c r="Q195" i="1"/>
  <c r="Q221" i="1" s="1"/>
  <c r="AH195" i="1"/>
  <c r="AH221" i="1" s="1"/>
  <c r="DT150" i="1"/>
  <c r="DT152" i="1" s="1"/>
  <c r="FU195" i="1"/>
  <c r="FU221" i="1" s="1"/>
  <c r="I195" i="1"/>
  <c r="I221" i="1" s="1"/>
  <c r="BW150" i="1"/>
  <c r="BW152" i="1" s="1"/>
  <c r="EJ154" i="1"/>
  <c r="EJ156" i="1" s="1"/>
  <c r="EJ158" i="1" s="1"/>
  <c r="EJ215" i="1" s="1"/>
  <c r="EJ216" i="1" s="1"/>
  <c r="D154" i="1"/>
  <c r="D156" i="1" s="1"/>
  <c r="D158" i="1" s="1"/>
  <c r="D215" i="1" s="1"/>
  <c r="D216" i="1" s="1"/>
  <c r="M195" i="1"/>
  <c r="M221" i="1" s="1"/>
  <c r="BA195" i="1"/>
  <c r="BA221" i="1" s="1"/>
  <c r="EW150" i="1"/>
  <c r="EW152" i="1" s="1"/>
  <c r="CD229" i="1"/>
  <c r="Z237" i="1"/>
  <c r="AE150" i="1"/>
  <c r="AE152" i="1" s="1"/>
  <c r="CV249" i="1"/>
  <c r="CV231" i="1"/>
  <c r="BO154" i="1"/>
  <c r="BO156" i="1" s="1"/>
  <c r="BO158" i="1" s="1"/>
  <c r="BO215" i="1" s="1"/>
  <c r="BO216" i="1" s="1"/>
  <c r="AL150" i="1"/>
  <c r="AL152" i="1" s="1"/>
  <c r="N150" i="1"/>
  <c r="N152" i="1" s="1"/>
  <c r="E195" i="1"/>
  <c r="E221" i="1" s="1"/>
  <c r="BB195" i="1"/>
  <c r="BB221" i="1" s="1"/>
  <c r="I154" i="1"/>
  <c r="I156" i="1" s="1"/>
  <c r="I158" i="1" s="1"/>
  <c r="I215" i="1" s="1"/>
  <c r="I216" i="1" s="1"/>
  <c r="I219" i="1" s="1"/>
  <c r="EQ150" i="1"/>
  <c r="EQ152" i="1" s="1"/>
  <c r="EZ150" i="1"/>
  <c r="EZ152" i="1" s="1"/>
  <c r="DF195" i="1"/>
  <c r="DF221" i="1" s="1"/>
  <c r="L195" i="1"/>
  <c r="L221" i="1" s="1"/>
  <c r="EF154" i="1"/>
  <c r="EF156" i="1" s="1"/>
  <c r="EF158" i="1" s="1"/>
  <c r="EF215" i="1" s="1"/>
  <c r="EF216" i="1" s="1"/>
  <c r="AO195" i="1"/>
  <c r="AO221" i="1" s="1"/>
  <c r="CL150" i="1"/>
  <c r="CL152" i="1" s="1"/>
  <c r="DO195" i="1"/>
  <c r="DO221" i="1" s="1"/>
  <c r="FV154" i="1"/>
  <c r="FV156" i="1" s="1"/>
  <c r="FV158" i="1" s="1"/>
  <c r="FV215" i="1" s="1"/>
  <c r="FV216" i="1" s="1"/>
  <c r="BP150" i="1"/>
  <c r="BP152" i="1" s="1"/>
  <c r="FP154" i="1"/>
  <c r="FP156" i="1" s="1"/>
  <c r="FP158" i="1" s="1"/>
  <c r="FP215" i="1" s="1"/>
  <c r="FP216" i="1" s="1"/>
  <c r="DZ150" i="1"/>
  <c r="DZ152" i="1" s="1"/>
  <c r="Z239" i="1"/>
  <c r="FW150" i="1"/>
  <c r="FW152" i="1" s="1"/>
  <c r="L154" i="1"/>
  <c r="L156" i="1" s="1"/>
  <c r="L158" i="1" s="1"/>
  <c r="L215" i="1" s="1"/>
  <c r="L216" i="1" s="1"/>
  <c r="CV237" i="1"/>
  <c r="CT150" i="1"/>
  <c r="CT152" i="1" s="1"/>
  <c r="Q154" i="1"/>
  <c r="Q156" i="1" s="1"/>
  <c r="Q158" i="1" s="1"/>
  <c r="Q215" i="1" s="1"/>
  <c r="Q216" i="1" s="1"/>
  <c r="BB154" i="1"/>
  <c r="BB156" i="1" s="1"/>
  <c r="BB158" i="1" s="1"/>
  <c r="BB215" i="1" s="1"/>
  <c r="BB216" i="1" s="1"/>
  <c r="DG150" i="1"/>
  <c r="DG152" i="1" s="1"/>
  <c r="CI195" i="1"/>
  <c r="CI221" i="1" s="1"/>
  <c r="FU154" i="1"/>
  <c r="FU156" i="1" s="1"/>
  <c r="FU158" i="1" s="1"/>
  <c r="FU215" i="1" s="1"/>
  <c r="FU216" i="1" s="1"/>
  <c r="CH150" i="1"/>
  <c r="CH152" i="1" s="1"/>
  <c r="AS150" i="1"/>
  <c r="AS152" i="1" s="1"/>
  <c r="CW150" i="1"/>
  <c r="CW152" i="1" s="1"/>
  <c r="EO150" i="1"/>
  <c r="EO152" i="1" s="1"/>
  <c r="CN150" i="1"/>
  <c r="CN152" i="1" s="1"/>
  <c r="EB195" i="1"/>
  <c r="EB221" i="1" s="1"/>
  <c r="BD150" i="1"/>
  <c r="BD152" i="1" s="1"/>
  <c r="BX150" i="1"/>
  <c r="BX152" i="1" s="1"/>
  <c r="CR150" i="1"/>
  <c r="CR152" i="1" s="1"/>
  <c r="T150" i="1"/>
  <c r="T152" i="1" s="1"/>
  <c r="EX150" i="1"/>
  <c r="EX152" i="1" s="1"/>
  <c r="FQ195" i="1"/>
  <c r="FQ221" i="1" s="1"/>
  <c r="EN154" i="1"/>
  <c r="EN156" i="1" s="1"/>
  <c r="EN158" i="1" s="1"/>
  <c r="EN215" i="1" s="1"/>
  <c r="EN216" i="1" s="1"/>
  <c r="BK154" i="1"/>
  <c r="BK156" i="1" s="1"/>
  <c r="BK158" i="1" s="1"/>
  <c r="BK215" i="1" s="1"/>
  <c r="BK216" i="1" s="1"/>
  <c r="DK154" i="1"/>
  <c r="DK156" i="1" s="1"/>
  <c r="DK158" i="1" s="1"/>
  <c r="DK215" i="1" s="1"/>
  <c r="DK216" i="1" s="1"/>
  <c r="K150" i="1"/>
  <c r="K152" i="1" s="1"/>
  <c r="BG195" i="1"/>
  <c r="BG221" i="1" s="1"/>
  <c r="F154" i="1"/>
  <c r="F156" i="1" s="1"/>
  <c r="F158" i="1" s="1"/>
  <c r="F215" i="1" s="1"/>
  <c r="F216" i="1" s="1"/>
  <c r="DH154" i="1"/>
  <c r="DH156" i="1" s="1"/>
  <c r="DH158" i="1" s="1"/>
  <c r="DH215" i="1" s="1"/>
  <c r="DH216" i="1" s="1"/>
  <c r="FL150" i="1"/>
  <c r="FL152" i="1" s="1"/>
  <c r="EU154" i="1"/>
  <c r="EU156" i="1" s="1"/>
  <c r="EU158" i="1" s="1"/>
  <c r="EU215" i="1" s="1"/>
  <c r="EU216" i="1" s="1"/>
  <c r="FA150" i="1"/>
  <c r="FA152" i="1" s="1"/>
  <c r="DK195" i="1"/>
  <c r="DK221" i="1" s="1"/>
  <c r="D195" i="1"/>
  <c r="D221" i="1" s="1"/>
  <c r="DD150" i="1"/>
  <c r="DD152" i="1" s="1"/>
  <c r="AU216" i="1"/>
  <c r="AU219" i="1" s="1"/>
  <c r="AU224" i="1" s="1"/>
  <c r="AU229" i="1" s="1"/>
  <c r="CV239" i="1"/>
  <c r="Y154" i="1"/>
  <c r="Y156" i="1" s="1"/>
  <c r="Y158" i="1" s="1"/>
  <c r="Y215" i="1" s="1"/>
  <c r="Y216" i="1" s="1"/>
  <c r="Y219" i="1" s="1"/>
  <c r="AP195" i="1"/>
  <c r="AP221" i="1" s="1"/>
  <c r="EG150" i="1"/>
  <c r="EG152" i="1" s="1"/>
  <c r="AX150" i="1"/>
  <c r="AX152" i="1" s="1"/>
  <c r="E154" i="1"/>
  <c r="E156" i="1" s="1"/>
  <c r="E158" i="1" s="1"/>
  <c r="E215" i="1" s="1"/>
  <c r="E216" i="1" s="1"/>
  <c r="CI154" i="1"/>
  <c r="CI156" i="1" s="1"/>
  <c r="CI158" i="1" s="1"/>
  <c r="CI215" i="1" s="1"/>
  <c r="CI216" i="1" s="1"/>
  <c r="DM150" i="1"/>
  <c r="DM152" i="1" s="1"/>
  <c r="BZ150" i="1"/>
  <c r="BZ152" i="1" s="1"/>
  <c r="DR195" i="1"/>
  <c r="DR221" i="1" s="1"/>
  <c r="EC216" i="1"/>
  <c r="EC219" i="1" s="1"/>
  <c r="EC224" i="1" s="1"/>
  <c r="EC229" i="1" s="1"/>
  <c r="EU195" i="1"/>
  <c r="EU221" i="1" s="1"/>
  <c r="EV150" i="1"/>
  <c r="EV152" i="1" s="1"/>
  <c r="AO154" i="1"/>
  <c r="AO156" i="1" s="1"/>
  <c r="AO158" i="1" s="1"/>
  <c r="AO215" i="1" s="1"/>
  <c r="AO216" i="1" s="1"/>
  <c r="DL154" i="1"/>
  <c r="DL156" i="1" s="1"/>
  <c r="DL158" i="1" s="1"/>
  <c r="DL215" i="1" s="1"/>
  <c r="DL216" i="1" s="1"/>
  <c r="DO154" i="1"/>
  <c r="DO156" i="1" s="1"/>
  <c r="DO158" i="1" s="1"/>
  <c r="DO215" i="1" s="1"/>
  <c r="DO216" i="1" s="1"/>
  <c r="CK150" i="1"/>
  <c r="CK152" i="1" s="1"/>
  <c r="CU229" i="1"/>
  <c r="AC150" i="1"/>
  <c r="AC152" i="1" s="1"/>
  <c r="BK195" i="1"/>
  <c r="BK221" i="1" s="1"/>
  <c r="BO195" i="1"/>
  <c r="BO221" i="1" s="1"/>
  <c r="FI195" i="1"/>
  <c r="FI221" i="1" s="1"/>
  <c r="AP154" i="1"/>
  <c r="AP156" i="1" s="1"/>
  <c r="AP158" i="1" s="1"/>
  <c r="AP215" i="1" s="1"/>
  <c r="AP216" i="1" s="1"/>
  <c r="AI150" i="1"/>
  <c r="AI152" i="1" s="1"/>
  <c r="Y195" i="1"/>
  <c r="Y221" i="1" s="1"/>
  <c r="ER229" i="1"/>
  <c r="H150" i="1"/>
  <c r="H152" i="1" s="1"/>
  <c r="CQ195" i="1"/>
  <c r="CQ221" i="1" s="1"/>
  <c r="AG150" i="1"/>
  <c r="AG152" i="1" s="1"/>
  <c r="FO195" i="1"/>
  <c r="FO221" i="1" s="1"/>
  <c r="EB154" i="1"/>
  <c r="EB156" i="1" s="1"/>
  <c r="EB158" i="1" s="1"/>
  <c r="EB215" i="1" s="1"/>
  <c r="EB216" i="1" s="1"/>
  <c r="EB219" i="1" s="1"/>
  <c r="C201" i="1"/>
  <c r="C184" i="1"/>
  <c r="C177" i="1"/>
  <c r="C148" i="1"/>
  <c r="C146" i="1"/>
  <c r="C100" i="1"/>
  <c r="FZ100" i="1" s="1"/>
  <c r="C105" i="1"/>
  <c r="FZ99" i="1"/>
  <c r="GB99" i="1" s="1"/>
  <c r="C111" i="1"/>
  <c r="C108" i="1"/>
  <c r="C138" i="1"/>
  <c r="C140" i="1"/>
  <c r="CX154" i="1"/>
  <c r="CX156" i="1" s="1"/>
  <c r="CX158" i="1" s="1"/>
  <c r="CX215" i="1" s="1"/>
  <c r="CX216" i="1" s="1"/>
  <c r="CX219" i="1" s="1"/>
  <c r="CX224" i="1" s="1"/>
  <c r="CX229" i="1" s="1"/>
  <c r="Z249" i="1"/>
  <c r="Z231" i="1"/>
  <c r="DV150" i="1"/>
  <c r="DV152" i="1" s="1"/>
  <c r="CA163" i="1"/>
  <c r="CA164" i="1" s="1"/>
  <c r="CA165" i="1" s="1"/>
  <c r="CA217" i="1" s="1"/>
  <c r="CA124" i="1"/>
  <c r="CA214" i="1" s="1"/>
  <c r="CA146" i="1"/>
  <c r="CA158" i="1" s="1"/>
  <c r="CA215" i="1" s="1"/>
  <c r="ED150" i="1"/>
  <c r="ED152" i="1" s="1"/>
  <c r="AK150" i="1"/>
  <c r="AK152" i="1" s="1"/>
  <c r="S154" i="1"/>
  <c r="S156" i="1" s="1"/>
  <c r="S158" i="1" s="1"/>
  <c r="S215" i="1" s="1"/>
  <c r="S216" i="1" s="1"/>
  <c r="FP195" i="1"/>
  <c r="FP221" i="1" s="1"/>
  <c r="AH154" i="1"/>
  <c r="AH156" i="1"/>
  <c r="AH158" i="1" s="1"/>
  <c r="AH215" i="1" s="1"/>
  <c r="AH216" i="1" s="1"/>
  <c r="FN195" i="1"/>
  <c r="FN221" i="1" s="1"/>
  <c r="EE150" i="1"/>
  <c r="EE152" i="1" s="1"/>
  <c r="O150" i="1"/>
  <c r="O152" i="1" s="1"/>
  <c r="CC150" i="1"/>
  <c r="CC152" i="1" s="1"/>
  <c r="CV240" i="1"/>
  <c r="CG150" i="1"/>
  <c r="CG152" i="1" s="1"/>
  <c r="CX195" i="1"/>
  <c r="CX221" i="1" s="1"/>
  <c r="EK150" i="1"/>
  <c r="EK152" i="1" s="1"/>
  <c r="BE150" i="1"/>
  <c r="BE152" i="1" s="1"/>
  <c r="DR154" i="1"/>
  <c r="DR156" i="1" s="1"/>
  <c r="DR158" i="1" s="1"/>
  <c r="DR215" i="1" s="1"/>
  <c r="DR216" i="1" s="1"/>
  <c r="DB219" i="1"/>
  <c r="DB224" i="1" s="1"/>
  <c r="DB229" i="1" s="1"/>
  <c r="ET150" i="1"/>
  <c r="ET152" i="1" s="1"/>
  <c r="CP195" i="1"/>
  <c r="CP221" i="1" s="1"/>
  <c r="BS195" i="1"/>
  <c r="BS221" i="1" s="1"/>
  <c r="J195" i="1"/>
  <c r="J221" i="1" s="1"/>
  <c r="BV150" i="1"/>
  <c r="BV152" i="1" s="1"/>
  <c r="AT150" i="1"/>
  <c r="AT152" i="1" s="1"/>
  <c r="BN154" i="1"/>
  <c r="BN156" i="1" s="1"/>
  <c r="BN158" i="1" s="1"/>
  <c r="BN215" i="1" s="1"/>
  <c r="BN216" i="1" s="1"/>
  <c r="F195" i="1"/>
  <c r="F221" i="1" s="1"/>
  <c r="CE150" i="1"/>
  <c r="CE152" i="1" s="1"/>
  <c r="AR150" i="1"/>
  <c r="AR152" i="1" s="1"/>
  <c r="DC229" i="1"/>
  <c r="DL195" i="1"/>
  <c r="DL221" i="1" s="1"/>
  <c r="DU150" i="1"/>
  <c r="DU152" i="1" s="1"/>
  <c r="BH150" i="1"/>
  <c r="BH152" i="1" s="1"/>
  <c r="BJ150" i="1"/>
  <c r="BJ152" i="1" s="1"/>
  <c r="BR150" i="1"/>
  <c r="BR152" i="1" s="1"/>
  <c r="BF150" i="1"/>
  <c r="BF152" i="1" s="1"/>
  <c r="FC150" i="1"/>
  <c r="FC152" i="1" s="1"/>
  <c r="FI154" i="1"/>
  <c r="FI156" i="1" s="1"/>
  <c r="FI158" i="1" s="1"/>
  <c r="FI215" i="1" s="1"/>
  <c r="FI216" i="1" s="1"/>
  <c r="DY216" i="1"/>
  <c r="DY219" i="1" s="1"/>
  <c r="DY224" i="1" s="1"/>
  <c r="DY229" i="1" s="1"/>
  <c r="EN195" i="1"/>
  <c r="EN221" i="1" s="1"/>
  <c r="DX216" i="1"/>
  <c r="DX219" i="1" s="1"/>
  <c r="DX224" i="1" s="1"/>
  <c r="DX229" i="1" s="1"/>
  <c r="CS216" i="1"/>
  <c r="CS219" i="1" s="1"/>
  <c r="CS224" i="1" s="1"/>
  <c r="CS229" i="1" s="1"/>
  <c r="CZ195" i="1"/>
  <c r="CZ221" i="1" s="1"/>
  <c r="BY195" i="1"/>
  <c r="BY221" i="1" s="1"/>
  <c r="AY150" i="1"/>
  <c r="AY152" i="1" s="1"/>
  <c r="CP154" i="1"/>
  <c r="CP156" i="1" s="1"/>
  <c r="CP158" i="1" s="1"/>
  <c r="CP215" i="1" s="1"/>
  <c r="CP216" i="1" s="1"/>
  <c r="FX249" i="1" l="1"/>
  <c r="FX231" i="1"/>
  <c r="Y224" i="1"/>
  <c r="Y229" i="1" s="1"/>
  <c r="EB224" i="1"/>
  <c r="EB229" i="1" s="1"/>
  <c r="EP216" i="1"/>
  <c r="EP219" i="1" s="1"/>
  <c r="EP224" i="1" s="1"/>
  <c r="EP229" i="1" s="1"/>
  <c r="DN224" i="1"/>
  <c r="DN229" i="1" s="1"/>
  <c r="W216" i="1"/>
  <c r="W219" i="1" s="1"/>
  <c r="W224" i="1" s="1"/>
  <c r="W229" i="1" s="1"/>
  <c r="W239" i="1" s="1"/>
  <c r="C150" i="1"/>
  <c r="BG219" i="1"/>
  <c r="BG329" i="1"/>
  <c r="BG328" i="1" s="1"/>
  <c r="EP240" i="1"/>
  <c r="EP239" i="1"/>
  <c r="J224" i="1"/>
  <c r="J229" i="1" s="1"/>
  <c r="J249" i="1" s="1"/>
  <c r="C142" i="1"/>
  <c r="C144" i="1" s="1"/>
  <c r="FZ144" i="1" s="1"/>
  <c r="FX240" i="1"/>
  <c r="FX237" i="1"/>
  <c r="FX239" i="1"/>
  <c r="CA216" i="1"/>
  <c r="CA219" i="1" s="1"/>
  <c r="CA224" i="1" s="1"/>
  <c r="CA229" i="1" s="1"/>
  <c r="CA249" i="1" s="1"/>
  <c r="CP219" i="1"/>
  <c r="CP224" i="1" s="1"/>
  <c r="CP229" i="1" s="1"/>
  <c r="CP329" i="1"/>
  <c r="CP328" i="1" s="1"/>
  <c r="BN219" i="1"/>
  <c r="BN224" i="1" s="1"/>
  <c r="BN229" i="1" s="1"/>
  <c r="BN329" i="1"/>
  <c r="BN328" i="1" s="1"/>
  <c r="E219" i="1"/>
  <c r="E224" i="1" s="1"/>
  <c r="E229" i="1" s="1"/>
  <c r="E329" i="1"/>
  <c r="E328" i="1" s="1"/>
  <c r="FU219" i="1"/>
  <c r="FU224" i="1" s="1"/>
  <c r="FU229" i="1" s="1"/>
  <c r="FU329" i="1"/>
  <c r="FU328" i="1" s="1"/>
  <c r="DH219" i="1"/>
  <c r="DH224" i="1" s="1"/>
  <c r="DH229" i="1" s="1"/>
  <c r="DH329" i="1"/>
  <c r="DH328" i="1" s="1"/>
  <c r="FP219" i="1"/>
  <c r="FP224" i="1" s="1"/>
  <c r="FP229" i="1" s="1"/>
  <c r="FP329" i="1"/>
  <c r="FP328" i="1" s="1"/>
  <c r="DJ219" i="1"/>
  <c r="DJ224" i="1" s="1"/>
  <c r="DJ229" i="1" s="1"/>
  <c r="DJ329" i="1"/>
  <c r="DJ328" i="1" s="1"/>
  <c r="AO219" i="1"/>
  <c r="AO224" i="1" s="1"/>
  <c r="AO229" i="1" s="1"/>
  <c r="AO329" i="1"/>
  <c r="AO328" i="1" s="1"/>
  <c r="F219" i="1"/>
  <c r="F224" i="1" s="1"/>
  <c r="F229" i="1" s="1"/>
  <c r="F329" i="1"/>
  <c r="F328" i="1" s="1"/>
  <c r="BY219" i="1"/>
  <c r="BY224" i="1" s="1"/>
  <c r="BY229" i="1" s="1"/>
  <c r="BY329" i="1"/>
  <c r="R219" i="1"/>
  <c r="R224" i="1" s="1"/>
  <c r="R229" i="1" s="1"/>
  <c r="R329" i="1"/>
  <c r="R328" i="1" s="1"/>
  <c r="EL219" i="1"/>
  <c r="EL224" i="1" s="1"/>
  <c r="EL229" i="1" s="1"/>
  <c r="EL329" i="1"/>
  <c r="EL328" i="1" s="1"/>
  <c r="Y249" i="1"/>
  <c r="Y231" i="1"/>
  <c r="Y237" i="1"/>
  <c r="Y239" i="1"/>
  <c r="Y240" i="1"/>
  <c r="BQ219" i="1"/>
  <c r="BQ224" i="1" s="1"/>
  <c r="BQ229" i="1" s="1"/>
  <c r="BQ329" i="1"/>
  <c r="BQ328" i="1" s="1"/>
  <c r="BB219" i="1"/>
  <c r="BB224" i="1" s="1"/>
  <c r="BB229" i="1" s="1"/>
  <c r="BB329" i="1"/>
  <c r="BB328" i="1" s="1"/>
  <c r="FV219" i="1"/>
  <c r="FV224" i="1" s="1"/>
  <c r="FV229" i="1" s="1"/>
  <c r="FV329" i="1"/>
  <c r="FV328" i="1" s="1"/>
  <c r="CJ219" i="1"/>
  <c r="CJ224" i="1" s="1"/>
  <c r="CJ229" i="1" s="1"/>
  <c r="CJ329" i="1"/>
  <c r="CJ328" i="1" s="1"/>
  <c r="Q219" i="1"/>
  <c r="Q224" i="1" s="1"/>
  <c r="Q229" i="1" s="1"/>
  <c r="Q329" i="1"/>
  <c r="Q328" i="1" s="1"/>
  <c r="D219" i="1"/>
  <c r="D224" i="1" s="1"/>
  <c r="D229" i="1" s="1"/>
  <c r="D329" i="1"/>
  <c r="D328" i="1" s="1"/>
  <c r="FQ219" i="1"/>
  <c r="FQ224" i="1" s="1"/>
  <c r="FQ229" i="1" s="1"/>
  <c r="FQ329" i="1"/>
  <c r="FQ328" i="1" s="1"/>
  <c r="FN219" i="1"/>
  <c r="FN224" i="1" s="1"/>
  <c r="FN229" i="1" s="1"/>
  <c r="FN329" i="1"/>
  <c r="FN328" i="1" s="1"/>
  <c r="BS219" i="1"/>
  <c r="BS224" i="1" s="1"/>
  <c r="BS229" i="1" s="1"/>
  <c r="BS329" i="1"/>
  <c r="BS328" i="1" s="1"/>
  <c r="FO219" i="1"/>
  <c r="FO224" i="1" s="1"/>
  <c r="FO229" i="1" s="1"/>
  <c r="FO329" i="1"/>
  <c r="FO328" i="1" s="1"/>
  <c r="AH219" i="1"/>
  <c r="AH224" i="1" s="1"/>
  <c r="AH229" i="1" s="1"/>
  <c r="AH329" i="1"/>
  <c r="AH328" i="1" s="1"/>
  <c r="DK219" i="1"/>
  <c r="DK224" i="1" s="1"/>
  <c r="DK229" i="1" s="1"/>
  <c r="DK329" i="1"/>
  <c r="DK328" i="1" s="1"/>
  <c r="BO219" i="1"/>
  <c r="BO224" i="1" s="1"/>
  <c r="BO229" i="1" s="1"/>
  <c r="BO329" i="1"/>
  <c r="BO328" i="1" s="1"/>
  <c r="EJ219" i="1"/>
  <c r="EJ224" i="1" s="1"/>
  <c r="EJ229" i="1" s="1"/>
  <c r="EJ329" i="1"/>
  <c r="EJ328" i="1" s="1"/>
  <c r="M219" i="1"/>
  <c r="M224" i="1" s="1"/>
  <c r="M229" i="1" s="1"/>
  <c r="M329" i="1"/>
  <c r="M328" i="1" s="1"/>
  <c r="AZ219" i="1"/>
  <c r="AZ224" i="1" s="1"/>
  <c r="AZ229" i="1" s="1"/>
  <c r="AZ329" i="1"/>
  <c r="AZ328" i="1" s="1"/>
  <c r="DR219" i="1"/>
  <c r="DR224" i="1" s="1"/>
  <c r="DR229" i="1" s="1"/>
  <c r="DR329" i="1"/>
  <c r="DR328" i="1" s="1"/>
  <c r="AP219" i="1"/>
  <c r="AP224" i="1" s="1"/>
  <c r="AP229" i="1" s="1"/>
  <c r="AP329" i="1"/>
  <c r="AP328" i="1" s="1"/>
  <c r="BK219" i="1"/>
  <c r="BK224" i="1" s="1"/>
  <c r="BK229" i="1" s="1"/>
  <c r="BK329" i="1"/>
  <c r="BK328" i="1" s="1"/>
  <c r="L219" i="1"/>
  <c r="L224" i="1" s="1"/>
  <c r="L229" i="1" s="1"/>
  <c r="L329" i="1"/>
  <c r="L328" i="1" s="1"/>
  <c r="EF219" i="1"/>
  <c r="EF224" i="1" s="1"/>
  <c r="EF229" i="1" s="1"/>
  <c r="EF329" i="1"/>
  <c r="EF328" i="1" s="1"/>
  <c r="FI219" i="1"/>
  <c r="FI224" i="1" s="1"/>
  <c r="FI229" i="1" s="1"/>
  <c r="FI329" i="1"/>
  <c r="FI328" i="1" s="1"/>
  <c r="DO219" i="1"/>
  <c r="DO224" i="1" s="1"/>
  <c r="DO229" i="1" s="1"/>
  <c r="DO329" i="1"/>
  <c r="DO328" i="1" s="1"/>
  <c r="EN219" i="1"/>
  <c r="EN224" i="1" s="1"/>
  <c r="EN229" i="1" s="1"/>
  <c r="EN329" i="1"/>
  <c r="EN328" i="1" s="1"/>
  <c r="FK219" i="1"/>
  <c r="FK224" i="1" s="1"/>
  <c r="FK229" i="1" s="1"/>
  <c r="FK329" i="1"/>
  <c r="FK328" i="1" s="1"/>
  <c r="DI219" i="1"/>
  <c r="DI224" i="1" s="1"/>
  <c r="DI229" i="1" s="1"/>
  <c r="DI329" i="1"/>
  <c r="DI328" i="1" s="1"/>
  <c r="BA219" i="1"/>
  <c r="BA224" i="1" s="1"/>
  <c r="BA229" i="1" s="1"/>
  <c r="BA329" i="1"/>
  <c r="BA328" i="1" s="1"/>
  <c r="CQ219" i="1"/>
  <c r="CQ224" i="1" s="1"/>
  <c r="CQ229" i="1" s="1"/>
  <c r="CQ329" i="1"/>
  <c r="CQ328" i="1" s="1"/>
  <c r="DL219" i="1"/>
  <c r="DL224" i="1" s="1"/>
  <c r="DL229" i="1" s="1"/>
  <c r="DL329" i="1"/>
  <c r="DL328" i="1" s="1"/>
  <c r="CI219" i="1"/>
  <c r="CI224" i="1" s="1"/>
  <c r="CI229" i="1" s="1"/>
  <c r="CI329" i="1"/>
  <c r="CI328" i="1" s="1"/>
  <c r="EU219" i="1"/>
  <c r="EU224" i="1" s="1"/>
  <c r="EU229" i="1" s="1"/>
  <c r="EU329" i="1"/>
  <c r="EU328" i="1" s="1"/>
  <c r="CZ219" i="1"/>
  <c r="CZ224" i="1" s="1"/>
  <c r="CZ229" i="1" s="1"/>
  <c r="CZ329" i="1"/>
  <c r="CZ328" i="1" s="1"/>
  <c r="CM219" i="1"/>
  <c r="CM224" i="1" s="1"/>
  <c r="CM229" i="1" s="1"/>
  <c r="CM329" i="1"/>
  <c r="CM328" i="1" s="1"/>
  <c r="FM154" i="1"/>
  <c r="FM156" i="1" s="1"/>
  <c r="FM158" i="1" s="1"/>
  <c r="FM215" i="1" s="1"/>
  <c r="FM216" i="1" s="1"/>
  <c r="FM219" i="1" s="1"/>
  <c r="FM224" i="1" s="1"/>
  <c r="FM229" i="1" s="1"/>
  <c r="CY150" i="1"/>
  <c r="CY152" i="1" s="1"/>
  <c r="DF219" i="1"/>
  <c r="DF224" i="1" s="1"/>
  <c r="DF229" i="1" s="1"/>
  <c r="DF329" i="1"/>
  <c r="DF328" i="1" s="1"/>
  <c r="AT154" i="1"/>
  <c r="AT156" i="1" s="1"/>
  <c r="AT158" i="1" s="1"/>
  <c r="AT215" i="1" s="1"/>
  <c r="AT216" i="1" s="1"/>
  <c r="AT219" i="1" s="1"/>
  <c r="AT224" i="1" s="1"/>
  <c r="AT229" i="1" s="1"/>
  <c r="CC154" i="1"/>
  <c r="CC156" i="1" s="1"/>
  <c r="CC158" i="1" s="1"/>
  <c r="CC215" i="1" s="1"/>
  <c r="CC216" i="1" s="1"/>
  <c r="CC219" i="1" s="1"/>
  <c r="CC224" i="1" s="1"/>
  <c r="CC229" i="1" s="1"/>
  <c r="C118" i="1"/>
  <c r="C115" i="1"/>
  <c r="C259" i="1"/>
  <c r="C203" i="1"/>
  <c r="AU249" i="1"/>
  <c r="AU231" i="1"/>
  <c r="AU240" i="1"/>
  <c r="AU237" i="1"/>
  <c r="AU239" i="1"/>
  <c r="EX154" i="1"/>
  <c r="EX156" i="1" s="1"/>
  <c r="EX158" i="1" s="1"/>
  <c r="EX215" i="1" s="1"/>
  <c r="EX216" i="1" s="1"/>
  <c r="EX219" i="1" s="1"/>
  <c r="EX224" i="1" s="1"/>
  <c r="EX229" i="1" s="1"/>
  <c r="BD154" i="1"/>
  <c r="BD156" i="1" s="1"/>
  <c r="BD158" i="1" s="1"/>
  <c r="BD215" i="1" s="1"/>
  <c r="BD216" i="1" s="1"/>
  <c r="BD219" i="1" s="1"/>
  <c r="BD224" i="1" s="1"/>
  <c r="BD229" i="1" s="1"/>
  <c r="I329" i="1"/>
  <c r="I328" i="1" s="1"/>
  <c r="U154" i="1"/>
  <c r="U156" i="1" s="1"/>
  <c r="U158" i="1" s="1"/>
  <c r="U215" i="1" s="1"/>
  <c r="U216" i="1" s="1"/>
  <c r="U219" i="1" s="1"/>
  <c r="U224" i="1" s="1"/>
  <c r="U229" i="1" s="1"/>
  <c r="FT154" i="1"/>
  <c r="FT156" i="1" s="1"/>
  <c r="FT158" i="1" s="1"/>
  <c r="FT215" i="1" s="1"/>
  <c r="FT216" i="1" s="1"/>
  <c r="FT219" i="1" s="1"/>
  <c r="FT224" i="1" s="1"/>
  <c r="FT229" i="1" s="1"/>
  <c r="DS329" i="1"/>
  <c r="DS328" i="1" s="1"/>
  <c r="FJ154" i="1"/>
  <c r="FJ156" i="1"/>
  <c r="FJ158" i="1" s="1"/>
  <c r="FJ215" i="1" s="1"/>
  <c r="FJ216" i="1" s="1"/>
  <c r="FJ219" i="1" s="1"/>
  <c r="FJ224" i="1" s="1"/>
  <c r="FJ229" i="1" s="1"/>
  <c r="EB249" i="1"/>
  <c r="EB231" i="1"/>
  <c r="EB240" i="1"/>
  <c r="EB239" i="1"/>
  <c r="EB237" i="1"/>
  <c r="FE154" i="1"/>
  <c r="FE156" i="1" s="1"/>
  <c r="FE158" i="1" s="1"/>
  <c r="FE215" i="1" s="1"/>
  <c r="FE216" i="1" s="1"/>
  <c r="FE219" i="1" s="1"/>
  <c r="FE224" i="1" s="1"/>
  <c r="FE229" i="1" s="1"/>
  <c r="DC249" i="1"/>
  <c r="DC231" i="1"/>
  <c r="DC237" i="1"/>
  <c r="DC240" i="1"/>
  <c r="DC239" i="1"/>
  <c r="DV154" i="1"/>
  <c r="DV156" i="1" s="1"/>
  <c r="DV158" i="1" s="1"/>
  <c r="DV215" i="1" s="1"/>
  <c r="DV216" i="1" s="1"/>
  <c r="DV219" i="1" s="1"/>
  <c r="DV224" i="1" s="1"/>
  <c r="DV229" i="1" s="1"/>
  <c r="H154" i="1"/>
  <c r="H156" i="1" s="1"/>
  <c r="H158" i="1" s="1"/>
  <c r="H215" i="1" s="1"/>
  <c r="H216" i="1" s="1"/>
  <c r="H219" i="1" s="1"/>
  <c r="H224" i="1" s="1"/>
  <c r="H229" i="1" s="1"/>
  <c r="CO154" i="1"/>
  <c r="CO156" i="1" s="1"/>
  <c r="CO158" i="1" s="1"/>
  <c r="CO215" i="1" s="1"/>
  <c r="CO216" i="1" s="1"/>
  <c r="CO219" i="1" s="1"/>
  <c r="CO224" i="1" s="1"/>
  <c r="CO229" i="1" s="1"/>
  <c r="EC249" i="1"/>
  <c r="EC231" i="1"/>
  <c r="EC240" i="1"/>
  <c r="EC237" i="1"/>
  <c r="EC239" i="1"/>
  <c r="DD154" i="1"/>
  <c r="DD156" i="1" s="1"/>
  <c r="DD158" i="1" s="1"/>
  <c r="DD215" i="1" s="1"/>
  <c r="DD216" i="1" s="1"/>
  <c r="DD219" i="1" s="1"/>
  <c r="DD224" i="1" s="1"/>
  <c r="DD229" i="1" s="1"/>
  <c r="FL154" i="1"/>
  <c r="FL156" i="1" s="1"/>
  <c r="FL158" i="1" s="1"/>
  <c r="FL215" i="1" s="1"/>
  <c r="FL216" i="1" s="1"/>
  <c r="FL219" i="1" s="1"/>
  <c r="FL224" i="1" s="1"/>
  <c r="FL229" i="1" s="1"/>
  <c r="AV154" i="1"/>
  <c r="AV156" i="1" s="1"/>
  <c r="AV158" i="1" s="1"/>
  <c r="AV215" i="1" s="1"/>
  <c r="AV216" i="1" s="1"/>
  <c r="AV219" i="1" s="1"/>
  <c r="AV224" i="1" s="1"/>
  <c r="AV229" i="1" s="1"/>
  <c r="X154" i="1"/>
  <c r="X156" i="1" s="1"/>
  <c r="X158" i="1" s="1"/>
  <c r="X215" i="1" s="1"/>
  <c r="X216" i="1" s="1"/>
  <c r="X219" i="1" s="1"/>
  <c r="X224" i="1" s="1"/>
  <c r="X229" i="1" s="1"/>
  <c r="CA239" i="1"/>
  <c r="DN249" i="1"/>
  <c r="DN231" i="1"/>
  <c r="DN240" i="1"/>
  <c r="DN237" i="1"/>
  <c r="DN239" i="1"/>
  <c r="DB249" i="1"/>
  <c r="DB231" i="1"/>
  <c r="DB240" i="1"/>
  <c r="DB237" i="1"/>
  <c r="DB239" i="1"/>
  <c r="K154" i="1"/>
  <c r="K156" i="1" s="1"/>
  <c r="K158" i="1" s="1"/>
  <c r="K215" i="1" s="1"/>
  <c r="K216" i="1" s="1"/>
  <c r="K219" i="1" s="1"/>
  <c r="K224" i="1" s="1"/>
  <c r="K229" i="1" s="1"/>
  <c r="J237" i="1"/>
  <c r="J240" i="1"/>
  <c r="J239" i="1"/>
  <c r="FC154" i="1"/>
  <c r="FC156" i="1" s="1"/>
  <c r="FC158" i="1" s="1"/>
  <c r="FC215" i="1" s="1"/>
  <c r="FC216" i="1" s="1"/>
  <c r="FC219" i="1" s="1"/>
  <c r="FC224" i="1" s="1"/>
  <c r="FC229" i="1" s="1"/>
  <c r="BJ154" i="1"/>
  <c r="BJ156" i="1" s="1"/>
  <c r="BJ158" i="1" s="1"/>
  <c r="BJ215" i="1" s="1"/>
  <c r="BJ216" i="1" s="1"/>
  <c r="BJ219" i="1" s="1"/>
  <c r="BJ224" i="1" s="1"/>
  <c r="BJ229" i="1" s="1"/>
  <c r="BV154" i="1"/>
  <c r="BV156" i="1" s="1"/>
  <c r="BV158" i="1" s="1"/>
  <c r="BV215" i="1" s="1"/>
  <c r="BV216" i="1" s="1"/>
  <c r="BV219" i="1" s="1"/>
  <c r="BV224" i="1" s="1"/>
  <c r="BV229" i="1" s="1"/>
  <c r="CX329" i="1"/>
  <c r="CX328" i="1" s="1"/>
  <c r="C107" i="1"/>
  <c r="C109" i="1" s="1"/>
  <c r="FZ105" i="1"/>
  <c r="EB329" i="1"/>
  <c r="EB328" i="1" s="1"/>
  <c r="I224" i="1"/>
  <c r="I229" i="1" s="1"/>
  <c r="EZ154" i="1"/>
  <c r="EZ156" i="1" s="1"/>
  <c r="EZ158" i="1" s="1"/>
  <c r="EZ215" i="1" s="1"/>
  <c r="EZ216" i="1" s="1"/>
  <c r="EZ219" i="1" s="1"/>
  <c r="EZ224" i="1" s="1"/>
  <c r="EZ229" i="1" s="1"/>
  <c r="BM154" i="1"/>
  <c r="BM156" i="1" s="1"/>
  <c r="BM158" i="1" s="1"/>
  <c r="BM215" i="1" s="1"/>
  <c r="BM216" i="1" s="1"/>
  <c r="BM219" i="1" s="1"/>
  <c r="BM224" i="1" s="1"/>
  <c r="BM229" i="1" s="1"/>
  <c r="AF154" i="1"/>
  <c r="AF156" i="1" s="1"/>
  <c r="AF158" i="1" s="1"/>
  <c r="AF215" i="1" s="1"/>
  <c r="AF216" i="1" s="1"/>
  <c r="AF219" i="1" s="1"/>
  <c r="AF224" i="1" s="1"/>
  <c r="AF229" i="1" s="1"/>
  <c r="AD154" i="1"/>
  <c r="AD156" i="1" s="1"/>
  <c r="AD158" i="1" s="1"/>
  <c r="AD215" i="1" s="1"/>
  <c r="AD216" i="1" s="1"/>
  <c r="AD219" i="1" s="1"/>
  <c r="AD224" i="1" s="1"/>
  <c r="AD229" i="1" s="1"/>
  <c r="AN154" i="1"/>
  <c r="AN156" i="1" s="1"/>
  <c r="AN158" i="1" s="1"/>
  <c r="AN215" i="1" s="1"/>
  <c r="AN216" i="1" s="1"/>
  <c r="AN219" i="1" s="1"/>
  <c r="AN224" i="1" s="1"/>
  <c r="AN229" i="1" s="1"/>
  <c r="FD154" i="1"/>
  <c r="FD156" i="1" s="1"/>
  <c r="FD158" i="1" s="1"/>
  <c r="FD215" i="1" s="1"/>
  <c r="FD216" i="1" s="1"/>
  <c r="FD219" i="1" s="1"/>
  <c r="FD224" i="1" s="1"/>
  <c r="FD229" i="1" s="1"/>
  <c r="FF154" i="1"/>
  <c r="FF156" i="1" s="1"/>
  <c r="FF158" i="1" s="1"/>
  <c r="FF215" i="1" s="1"/>
  <c r="FF216" i="1" s="1"/>
  <c r="FF219" i="1" s="1"/>
  <c r="FF224" i="1" s="1"/>
  <c r="FF229" i="1" s="1"/>
  <c r="V154" i="1"/>
  <c r="V156" i="1" s="1"/>
  <c r="V158" i="1" s="1"/>
  <c r="V215" i="1" s="1"/>
  <c r="V216" i="1" s="1"/>
  <c r="V219" i="1" s="1"/>
  <c r="V224" i="1" s="1"/>
  <c r="V229" i="1" s="1"/>
  <c r="C194" i="1"/>
  <c r="C188" i="1"/>
  <c r="CH154" i="1"/>
  <c r="CH156" i="1" s="1"/>
  <c r="CH158" i="1" s="1"/>
  <c r="CH215" i="1" s="1"/>
  <c r="CH216" i="1" s="1"/>
  <c r="CH219" i="1" s="1"/>
  <c r="CH224" i="1" s="1"/>
  <c r="CH229" i="1" s="1"/>
  <c r="DQ154" i="1"/>
  <c r="DQ156" i="1" s="1"/>
  <c r="DQ158" i="1" s="1"/>
  <c r="DQ215" i="1" s="1"/>
  <c r="DQ216" i="1" s="1"/>
  <c r="DQ219" i="1" s="1"/>
  <c r="DQ224" i="1" s="1"/>
  <c r="DQ229" i="1" s="1"/>
  <c r="CS231" i="1"/>
  <c r="CS249" i="1"/>
  <c r="CS240" i="1"/>
  <c r="CS237" i="1"/>
  <c r="CS239" i="1"/>
  <c r="AR154" i="1"/>
  <c r="AR156" i="1" s="1"/>
  <c r="AR158" i="1" s="1"/>
  <c r="AR215" i="1" s="1"/>
  <c r="AR216" i="1" s="1"/>
  <c r="AR219" i="1" s="1"/>
  <c r="AR224" i="1" s="1"/>
  <c r="AR229" i="1" s="1"/>
  <c r="CG154" i="1"/>
  <c r="CG156" i="1" s="1"/>
  <c r="CG158" i="1" s="1"/>
  <c r="CG215" i="1" s="1"/>
  <c r="CG216" i="1" s="1"/>
  <c r="CG219" i="1" s="1"/>
  <c r="CG224" i="1" s="1"/>
  <c r="CG229" i="1" s="1"/>
  <c r="O154" i="1"/>
  <c r="O156" i="1" s="1"/>
  <c r="O158" i="1" s="1"/>
  <c r="O215" i="1" s="1"/>
  <c r="O216" i="1" s="1"/>
  <c r="O219" i="1" s="1"/>
  <c r="O224" i="1" s="1"/>
  <c r="O229" i="1" s="1"/>
  <c r="ER249" i="1"/>
  <c r="ER231" i="1"/>
  <c r="ER240" i="1"/>
  <c r="ER239" i="1"/>
  <c r="ER237" i="1"/>
  <c r="AX154" i="1"/>
  <c r="AX156" i="1" s="1"/>
  <c r="AX158" i="1" s="1"/>
  <c r="AX215" i="1" s="1"/>
  <c r="AX216" i="1" s="1"/>
  <c r="AX219" i="1" s="1"/>
  <c r="AX224" i="1" s="1"/>
  <c r="AX229" i="1" s="1"/>
  <c r="T154" i="1"/>
  <c r="T156" i="1" s="1"/>
  <c r="T158" i="1" s="1"/>
  <c r="T215" i="1" s="1"/>
  <c r="T216" i="1" s="1"/>
  <c r="T219" i="1" s="1"/>
  <c r="T224" i="1" s="1"/>
  <c r="T229" i="1" s="1"/>
  <c r="CT154" i="1"/>
  <c r="CT156" i="1" s="1"/>
  <c r="CT158" i="1" s="1"/>
  <c r="CT215" i="1" s="1"/>
  <c r="CT216" i="1" s="1"/>
  <c r="CT219" i="1" s="1"/>
  <c r="CT224" i="1" s="1"/>
  <c r="CT229" i="1" s="1"/>
  <c r="DZ154" i="1"/>
  <c r="DZ156" i="1" s="1"/>
  <c r="DZ158" i="1" s="1"/>
  <c r="DZ215" i="1" s="1"/>
  <c r="DZ216" i="1" s="1"/>
  <c r="DZ219" i="1" s="1"/>
  <c r="DZ224" i="1" s="1"/>
  <c r="DZ229" i="1" s="1"/>
  <c r="CL154" i="1"/>
  <c r="CL156" i="1" s="1"/>
  <c r="CL158" i="1" s="1"/>
  <c r="CL215" i="1" s="1"/>
  <c r="CL216" i="1" s="1"/>
  <c r="CL219" i="1" s="1"/>
  <c r="CL224" i="1" s="1"/>
  <c r="CL229" i="1" s="1"/>
  <c r="N154" i="1"/>
  <c r="N156" i="1" s="1"/>
  <c r="N158" i="1" s="1"/>
  <c r="N215" i="1" s="1"/>
  <c r="N216" i="1" s="1"/>
  <c r="N219" i="1" s="1"/>
  <c r="N224" i="1" s="1"/>
  <c r="N229" i="1" s="1"/>
  <c r="AE154" i="1"/>
  <c r="AE156" i="1" s="1"/>
  <c r="AE158" i="1" s="1"/>
  <c r="AE215" i="1" s="1"/>
  <c r="AE216" i="1" s="1"/>
  <c r="AE219" i="1" s="1"/>
  <c r="AE224" i="1" s="1"/>
  <c r="AE229" i="1" s="1"/>
  <c r="BU231" i="1"/>
  <c r="BU249" i="1"/>
  <c r="BU240" i="1"/>
  <c r="BU237" i="1"/>
  <c r="BU239" i="1"/>
  <c r="EA154" i="1"/>
  <c r="EA156" i="1" s="1"/>
  <c r="EA158" i="1" s="1"/>
  <c r="EA215" i="1" s="1"/>
  <c r="EA216" i="1" s="1"/>
  <c r="EA219" i="1" s="1"/>
  <c r="EA224" i="1" s="1"/>
  <c r="EA229" i="1" s="1"/>
  <c r="EM154" i="1"/>
  <c r="EM156" i="1" s="1"/>
  <c r="EM158" i="1" s="1"/>
  <c r="EM215" i="1" s="1"/>
  <c r="EM216" i="1" s="1"/>
  <c r="EM219" i="1" s="1"/>
  <c r="EM224" i="1" s="1"/>
  <c r="EM229" i="1" s="1"/>
  <c r="BL154" i="1"/>
  <c r="BL156" i="1" s="1"/>
  <c r="BL158" i="1" s="1"/>
  <c r="BL215" i="1" s="1"/>
  <c r="BL216" i="1" s="1"/>
  <c r="BL219" i="1" s="1"/>
  <c r="BL224" i="1" s="1"/>
  <c r="BL229" i="1" s="1"/>
  <c r="AQ154" i="1"/>
  <c r="AQ156" i="1" s="1"/>
  <c r="AQ158" i="1" s="1"/>
  <c r="AQ215" i="1" s="1"/>
  <c r="AQ216" i="1" s="1"/>
  <c r="AQ219" i="1" s="1"/>
  <c r="AQ224" i="1" s="1"/>
  <c r="AQ229" i="1" s="1"/>
  <c r="BR154" i="1"/>
  <c r="BR156" i="1" s="1"/>
  <c r="BR158" i="1" s="1"/>
  <c r="BR215" i="1" s="1"/>
  <c r="BR216" i="1" s="1"/>
  <c r="BR219" i="1" s="1"/>
  <c r="BR224" i="1" s="1"/>
  <c r="BR229" i="1" s="1"/>
  <c r="EW154" i="1"/>
  <c r="EW156" i="1" s="1"/>
  <c r="EW158" i="1" s="1"/>
  <c r="EW215" i="1" s="1"/>
  <c r="EW216" i="1" s="1"/>
  <c r="EW219" i="1" s="1"/>
  <c r="EW224" i="1" s="1"/>
  <c r="EW229" i="1" s="1"/>
  <c r="AM154" i="1"/>
  <c r="AM156" i="1" s="1"/>
  <c r="AM158" i="1" s="1"/>
  <c r="AM215" i="1" s="1"/>
  <c r="AM216" i="1" s="1"/>
  <c r="AM219" i="1" s="1"/>
  <c r="AM224" i="1" s="1"/>
  <c r="AM229" i="1" s="1"/>
  <c r="CE154" i="1"/>
  <c r="CE156" i="1" s="1"/>
  <c r="CE158" i="1" s="1"/>
  <c r="CE215" i="1" s="1"/>
  <c r="CE216" i="1" s="1"/>
  <c r="CE219" i="1" s="1"/>
  <c r="CE224" i="1" s="1"/>
  <c r="CE229" i="1" s="1"/>
  <c r="J329" i="1"/>
  <c r="J328" i="1" s="1"/>
  <c r="CN154" i="1"/>
  <c r="CN156" i="1" s="1"/>
  <c r="CN158" i="1" s="1"/>
  <c r="CN215" i="1" s="1"/>
  <c r="CN216" i="1" s="1"/>
  <c r="CN219" i="1" s="1"/>
  <c r="CN224" i="1" s="1"/>
  <c r="CN229" i="1" s="1"/>
  <c r="DT154" i="1"/>
  <c r="DT156" i="1" s="1"/>
  <c r="DT158" i="1" s="1"/>
  <c r="DT215" i="1" s="1"/>
  <c r="DT216" i="1" s="1"/>
  <c r="DT219" i="1" s="1"/>
  <c r="DT224" i="1" s="1"/>
  <c r="DT229" i="1" s="1"/>
  <c r="AJ154" i="1"/>
  <c r="AJ156" i="1" s="1"/>
  <c r="AJ158" i="1" s="1"/>
  <c r="AJ215" i="1" s="1"/>
  <c r="AJ216" i="1" s="1"/>
  <c r="AJ219" i="1" s="1"/>
  <c r="AJ224" i="1" s="1"/>
  <c r="AJ229" i="1" s="1"/>
  <c r="EY215" i="1"/>
  <c r="EY216" i="1" s="1"/>
  <c r="EY219" i="1" s="1"/>
  <c r="EY224" i="1" s="1"/>
  <c r="EY229" i="1" s="1"/>
  <c r="EY160" i="1"/>
  <c r="DA249" i="1"/>
  <c r="DA231" i="1"/>
  <c r="DA240" i="1"/>
  <c r="DA239" i="1"/>
  <c r="DA237" i="1"/>
  <c r="FR249" i="1"/>
  <c r="FR231" i="1"/>
  <c r="FR237" i="1"/>
  <c r="FR240" i="1"/>
  <c r="FR239" i="1"/>
  <c r="BF154" i="1"/>
  <c r="BF156" i="1" s="1"/>
  <c r="BF158" i="1" s="1"/>
  <c r="BF215" i="1" s="1"/>
  <c r="BF216" i="1" s="1"/>
  <c r="BF219" i="1" s="1"/>
  <c r="BF224" i="1" s="1"/>
  <c r="BF229" i="1" s="1"/>
  <c r="BH154" i="1"/>
  <c r="BH156" i="1" s="1"/>
  <c r="BH158" i="1" s="1"/>
  <c r="BH215" i="1" s="1"/>
  <c r="BH216" i="1" s="1"/>
  <c r="BH219" i="1" s="1"/>
  <c r="BH224" i="1" s="1"/>
  <c r="BH229" i="1" s="1"/>
  <c r="BE154" i="1"/>
  <c r="BE156" i="1" s="1"/>
  <c r="BE158" i="1" s="1"/>
  <c r="BE215" i="1" s="1"/>
  <c r="BE216" i="1" s="1"/>
  <c r="BE219" i="1" s="1"/>
  <c r="BE224" i="1" s="1"/>
  <c r="BE229" i="1" s="1"/>
  <c r="EE154" i="1"/>
  <c r="EE156" i="1" s="1"/>
  <c r="EE158" i="1" s="1"/>
  <c r="EE215" i="1" s="1"/>
  <c r="EE216" i="1" s="1"/>
  <c r="EE219" i="1" s="1"/>
  <c r="EE224" i="1" s="1"/>
  <c r="EE229" i="1" s="1"/>
  <c r="AK154" i="1"/>
  <c r="AK156" i="1" s="1"/>
  <c r="AK158" i="1" s="1"/>
  <c r="AK215" i="1" s="1"/>
  <c r="AK216" i="1" s="1"/>
  <c r="AK219" i="1" s="1"/>
  <c r="AK224" i="1" s="1"/>
  <c r="AK229" i="1" s="1"/>
  <c r="AC154" i="1"/>
  <c r="AC156" i="1" s="1"/>
  <c r="AC158" i="1" s="1"/>
  <c r="AC215" i="1" s="1"/>
  <c r="AC216" i="1" s="1"/>
  <c r="AC219" i="1" s="1"/>
  <c r="AC224" i="1" s="1"/>
  <c r="AC229" i="1" s="1"/>
  <c r="EG154" i="1"/>
  <c r="EG156" i="1" s="1"/>
  <c r="EG158" i="1" s="1"/>
  <c r="EG215" i="1" s="1"/>
  <c r="EG216" i="1" s="1"/>
  <c r="EG219" i="1" s="1"/>
  <c r="EG224" i="1" s="1"/>
  <c r="EG229" i="1" s="1"/>
  <c r="EO154" i="1"/>
  <c r="EO156" i="1" s="1"/>
  <c r="EO158" i="1" s="1"/>
  <c r="EO215" i="1" s="1"/>
  <c r="EO216" i="1" s="1"/>
  <c r="EO219" i="1" s="1"/>
  <c r="EO224" i="1" s="1"/>
  <c r="EO229" i="1" s="1"/>
  <c r="EQ154" i="1"/>
  <c r="EQ156" i="1" s="1"/>
  <c r="EQ158" i="1" s="1"/>
  <c r="EQ215" i="1" s="1"/>
  <c r="EQ216" i="1" s="1"/>
  <c r="EQ219" i="1" s="1"/>
  <c r="EQ224" i="1" s="1"/>
  <c r="EQ229" i="1" s="1"/>
  <c r="Z241" i="1"/>
  <c r="Z245" i="1" s="1"/>
  <c r="Z250" i="1" s="1"/>
  <c r="Z251" i="1" s="1"/>
  <c r="BC195" i="1"/>
  <c r="BC221" i="1" s="1"/>
  <c r="DE249" i="1"/>
  <c r="DE231" i="1"/>
  <c r="DE239" i="1"/>
  <c r="DE240" i="1"/>
  <c r="DE237" i="1"/>
  <c r="AW231" i="1"/>
  <c r="AW249" i="1"/>
  <c r="AW237" i="1"/>
  <c r="AW239" i="1"/>
  <c r="AW240" i="1"/>
  <c r="AY154" i="1"/>
  <c r="AY156" i="1" s="1"/>
  <c r="AY158" i="1" s="1"/>
  <c r="AY215" i="1" s="1"/>
  <c r="AY216" i="1" s="1"/>
  <c r="AY219" i="1" s="1"/>
  <c r="AY224" i="1" s="1"/>
  <c r="AY229" i="1" s="1"/>
  <c r="DX249" i="1"/>
  <c r="DX231" i="1"/>
  <c r="DX240" i="1"/>
  <c r="DX237" i="1"/>
  <c r="DX239" i="1"/>
  <c r="DU154" i="1"/>
  <c r="DU156" i="1" s="1"/>
  <c r="DU158" i="1" s="1"/>
  <c r="DU215" i="1" s="1"/>
  <c r="DU216" i="1" s="1"/>
  <c r="DU219" i="1" s="1"/>
  <c r="DU224" i="1" s="1"/>
  <c r="DU229" i="1" s="1"/>
  <c r="CU249" i="1"/>
  <c r="CU231" i="1"/>
  <c r="CU237" i="1"/>
  <c r="CU240" i="1"/>
  <c r="CU239" i="1"/>
  <c r="BZ154" i="1"/>
  <c r="BZ156" i="1" s="1"/>
  <c r="BZ158" i="1" s="1"/>
  <c r="BZ215" i="1" s="1"/>
  <c r="BZ216" i="1" s="1"/>
  <c r="BZ219" i="1" s="1"/>
  <c r="BZ224" i="1" s="1"/>
  <c r="BZ229" i="1" s="1"/>
  <c r="BC154" i="1"/>
  <c r="BC156" i="1" s="1"/>
  <c r="BC158" i="1" s="1"/>
  <c r="BC215" i="1" s="1"/>
  <c r="BC216" i="1" s="1"/>
  <c r="DS224" i="1"/>
  <c r="DS229" i="1" s="1"/>
  <c r="EI195" i="1"/>
  <c r="EI221" i="1" s="1"/>
  <c r="BT249" i="1"/>
  <c r="BT231" i="1"/>
  <c r="BT239" i="1"/>
  <c r="BT237" i="1"/>
  <c r="BT240" i="1"/>
  <c r="FG150" i="1"/>
  <c r="FG152" i="1" s="1"/>
  <c r="AB154" i="1"/>
  <c r="AB156" i="1" s="1"/>
  <c r="AB158" i="1" s="1"/>
  <c r="AB215" i="1" s="1"/>
  <c r="AB216" i="1" s="1"/>
  <c r="AB219" i="1" s="1"/>
  <c r="AB224" i="1" s="1"/>
  <c r="AB229" i="1" s="1"/>
  <c r="FS216" i="1"/>
  <c r="FS219" i="1" s="1"/>
  <c r="FS224" i="1" s="1"/>
  <c r="FS229" i="1" s="1"/>
  <c r="G150" i="1"/>
  <c r="G152" i="1" s="1"/>
  <c r="AS154" i="1"/>
  <c r="AS156" i="1" s="1"/>
  <c r="AS158" i="1" s="1"/>
  <c r="AS215" i="1" s="1"/>
  <c r="AS216" i="1" s="1"/>
  <c r="AS219" i="1" s="1"/>
  <c r="AS224" i="1" s="1"/>
  <c r="AS229" i="1" s="1"/>
  <c r="AI154" i="1"/>
  <c r="AI156" i="1" s="1"/>
  <c r="AI158" i="1" s="1"/>
  <c r="AI215" i="1" s="1"/>
  <c r="AI216" i="1" s="1"/>
  <c r="AI219" i="1" s="1"/>
  <c r="AI224" i="1" s="1"/>
  <c r="AI229" i="1" s="1"/>
  <c r="CR154" i="1"/>
  <c r="CR156" i="1" s="1"/>
  <c r="CR158" i="1" s="1"/>
  <c r="CR215" i="1" s="1"/>
  <c r="CR216" i="1" s="1"/>
  <c r="CR219" i="1" s="1"/>
  <c r="CR224" i="1" s="1"/>
  <c r="CR229" i="1" s="1"/>
  <c r="CW154" i="1"/>
  <c r="CW156" i="1" s="1"/>
  <c r="CW158" i="1" s="1"/>
  <c r="CW215" i="1" s="1"/>
  <c r="CW216" i="1" s="1"/>
  <c r="CW219" i="1" s="1"/>
  <c r="CW224" i="1" s="1"/>
  <c r="CW229" i="1" s="1"/>
  <c r="DG154" i="1"/>
  <c r="DG156" i="1" s="1"/>
  <c r="DG158" i="1" s="1"/>
  <c r="DG215" i="1" s="1"/>
  <c r="DG216" i="1" s="1"/>
  <c r="DG219" i="1" s="1"/>
  <c r="DG224" i="1" s="1"/>
  <c r="DG229" i="1" s="1"/>
  <c r="CV241" i="1"/>
  <c r="CV245" i="1" s="1"/>
  <c r="CV250" i="1" s="1"/>
  <c r="CV251" i="1" s="1"/>
  <c r="BP154" i="1"/>
  <c r="BP156" i="1" s="1"/>
  <c r="BP158" i="1" s="1"/>
  <c r="BP215" i="1" s="1"/>
  <c r="BP216" i="1" s="1"/>
  <c r="BP219" i="1" s="1"/>
  <c r="BP224" i="1" s="1"/>
  <c r="BP229" i="1" s="1"/>
  <c r="EH154" i="1"/>
  <c r="EH156" i="1" s="1"/>
  <c r="EH158" i="1" s="1"/>
  <c r="EH215" i="1" s="1"/>
  <c r="EH216" i="1" s="1"/>
  <c r="EH219" i="1" s="1"/>
  <c r="EH224" i="1" s="1"/>
  <c r="EH229" i="1" s="1"/>
  <c r="CF154" i="1"/>
  <c r="CF156" i="1" s="1"/>
  <c r="CF158" i="1" s="1"/>
  <c r="CF215" i="1" s="1"/>
  <c r="CF216" i="1" s="1"/>
  <c r="CF219" i="1" s="1"/>
  <c r="CF224" i="1" s="1"/>
  <c r="CF229" i="1" s="1"/>
  <c r="ES154" i="1"/>
  <c r="ES156" i="1" s="1"/>
  <c r="ES158" i="1" s="1"/>
  <c r="ES215" i="1" s="1"/>
  <c r="ES216" i="1" s="1"/>
  <c r="ES219" i="1" s="1"/>
  <c r="ES224" i="1" s="1"/>
  <c r="ES229" i="1" s="1"/>
  <c r="DW154" i="1"/>
  <c r="DW156" i="1" s="1"/>
  <c r="DW158" i="1" s="1"/>
  <c r="DW215" i="1" s="1"/>
  <c r="DW216" i="1" s="1"/>
  <c r="DW219" i="1" s="1"/>
  <c r="DW224" i="1" s="1"/>
  <c r="DW229" i="1" s="1"/>
  <c r="BG224" i="1"/>
  <c r="BG229" i="1" s="1"/>
  <c r="FB154" i="1"/>
  <c r="FB156" i="1" s="1"/>
  <c r="FB158" i="1" s="1"/>
  <c r="FB215" i="1" s="1"/>
  <c r="FB216" i="1" s="1"/>
  <c r="FB219" i="1" s="1"/>
  <c r="FB224" i="1" s="1"/>
  <c r="FB229" i="1" s="1"/>
  <c r="S219" i="1"/>
  <c r="S224" i="1" s="1"/>
  <c r="S229" i="1" s="1"/>
  <c r="S329" i="1"/>
  <c r="S328" i="1" s="1"/>
  <c r="GA181" i="1"/>
  <c r="C179" i="1"/>
  <c r="C180" i="1" s="1"/>
  <c r="FW154" i="1"/>
  <c r="FW156" i="1" s="1"/>
  <c r="FW158" i="1" s="1"/>
  <c r="FW215" i="1" s="1"/>
  <c r="FW216" i="1" s="1"/>
  <c r="FW219" i="1" s="1"/>
  <c r="FW224" i="1" s="1"/>
  <c r="FW229" i="1" s="1"/>
  <c r="AA154" i="1"/>
  <c r="AA156" i="1" s="1"/>
  <c r="AA158" i="1" s="1"/>
  <c r="AA215" i="1" s="1"/>
  <c r="AA216" i="1" s="1"/>
  <c r="AA219" i="1" s="1"/>
  <c r="AA224" i="1" s="1"/>
  <c r="AA229" i="1" s="1"/>
  <c r="ED154" i="1"/>
  <c r="ED156" i="1" s="1"/>
  <c r="ED158" i="1" s="1"/>
  <c r="ED215" i="1" s="1"/>
  <c r="ED216" i="1" s="1"/>
  <c r="ED219" i="1" s="1"/>
  <c r="ED224" i="1" s="1"/>
  <c r="ED229" i="1" s="1"/>
  <c r="AG154" i="1"/>
  <c r="AG156" i="1" s="1"/>
  <c r="AG158" i="1" s="1"/>
  <c r="AG215" i="1" s="1"/>
  <c r="AG216" i="1" s="1"/>
  <c r="AG219" i="1" s="1"/>
  <c r="AG224" i="1" s="1"/>
  <c r="AG229" i="1" s="1"/>
  <c r="CK154" i="1"/>
  <c r="CK156" i="1" s="1"/>
  <c r="CK158" i="1" s="1"/>
  <c r="CK215" i="1" s="1"/>
  <c r="CK216" i="1" s="1"/>
  <c r="CK219" i="1" s="1"/>
  <c r="CK224" i="1" s="1"/>
  <c r="CK229" i="1" s="1"/>
  <c r="DM154" i="1"/>
  <c r="DM156" i="1" s="1"/>
  <c r="DM158" i="1" s="1"/>
  <c r="DM215" i="1" s="1"/>
  <c r="DM216" i="1" s="1"/>
  <c r="DM219" i="1" s="1"/>
  <c r="DM224" i="1" s="1"/>
  <c r="DM229" i="1" s="1"/>
  <c r="AL154" i="1"/>
  <c r="AL156" i="1" s="1"/>
  <c r="AL158" i="1" s="1"/>
  <c r="AL215" i="1" s="1"/>
  <c r="AL216" i="1" s="1"/>
  <c r="AL219" i="1" s="1"/>
  <c r="AL224" i="1" s="1"/>
  <c r="AL229" i="1" s="1"/>
  <c r="CD249" i="1"/>
  <c r="CD231" i="1"/>
  <c r="CD237" i="1"/>
  <c r="CD239" i="1"/>
  <c r="CD240" i="1"/>
  <c r="BW154" i="1"/>
  <c r="BW156" i="1" s="1"/>
  <c r="BW158" i="1" s="1"/>
  <c r="BW215" i="1" s="1"/>
  <c r="BW216" i="1" s="1"/>
  <c r="BW219" i="1" s="1"/>
  <c r="BW224" i="1" s="1"/>
  <c r="BW229" i="1" s="1"/>
  <c r="EI154" i="1"/>
  <c r="EI156" i="1" s="1"/>
  <c r="EI158" i="1" s="1"/>
  <c r="EI215" i="1" s="1"/>
  <c r="EI216" i="1" s="1"/>
  <c r="DN329" i="1"/>
  <c r="DN328" i="1" s="1"/>
  <c r="DY249" i="1"/>
  <c r="DY231" i="1"/>
  <c r="DY239" i="1"/>
  <c r="DY240" i="1"/>
  <c r="DY237" i="1"/>
  <c r="FH154" i="1"/>
  <c r="FH156" i="1" s="1"/>
  <c r="FH158" i="1" s="1"/>
  <c r="FH215" i="1" s="1"/>
  <c r="FH216" i="1" s="1"/>
  <c r="FH219" i="1" s="1"/>
  <c r="FH224" i="1" s="1"/>
  <c r="FH229" i="1" s="1"/>
  <c r="CX249" i="1"/>
  <c r="CX231" i="1"/>
  <c r="CX240" i="1"/>
  <c r="CX239" i="1"/>
  <c r="CX237" i="1"/>
  <c r="ET154" i="1"/>
  <c r="ET156" i="1" s="1"/>
  <c r="ET158" i="1" s="1"/>
  <c r="ET215" i="1" s="1"/>
  <c r="ET216" i="1" s="1"/>
  <c r="ET219" i="1" s="1"/>
  <c r="ET224" i="1" s="1"/>
  <c r="ET229" i="1" s="1"/>
  <c r="EK154" i="1"/>
  <c r="EK156" i="1" s="1"/>
  <c r="EK158" i="1" s="1"/>
  <c r="EK215" i="1" s="1"/>
  <c r="EK216" i="1" s="1"/>
  <c r="EK219" i="1" s="1"/>
  <c r="EK224" i="1" s="1"/>
  <c r="EK229" i="1" s="1"/>
  <c r="EV154" i="1"/>
  <c r="EV156" i="1" s="1"/>
  <c r="EV158" i="1" s="1"/>
  <c r="EV215" i="1" s="1"/>
  <c r="EV216" i="1" s="1"/>
  <c r="EV219" i="1" s="1"/>
  <c r="EV224" i="1" s="1"/>
  <c r="EV229" i="1" s="1"/>
  <c r="FA154" i="1"/>
  <c r="FA156" i="1" s="1"/>
  <c r="FA158" i="1" s="1"/>
  <c r="FA215" i="1" s="1"/>
  <c r="FA216" i="1" s="1"/>
  <c r="FA219" i="1" s="1"/>
  <c r="FA224" i="1" s="1"/>
  <c r="FA229" i="1" s="1"/>
  <c r="BX154" i="1"/>
  <c r="BX156" i="1" s="1"/>
  <c r="BX158" i="1" s="1"/>
  <c r="BX215" i="1" s="1"/>
  <c r="BX216" i="1" s="1"/>
  <c r="BX219" i="1" s="1"/>
  <c r="BX224" i="1" s="1"/>
  <c r="BX229" i="1" s="1"/>
  <c r="CB154" i="1"/>
  <c r="CB156" i="1" s="1"/>
  <c r="CB158" i="1" s="1"/>
  <c r="CB215" i="1" s="1"/>
  <c r="CB216" i="1" s="1"/>
  <c r="CB219" i="1" s="1"/>
  <c r="CB224" i="1" s="1"/>
  <c r="CB229" i="1" s="1"/>
  <c r="DP231" i="1"/>
  <c r="DP249" i="1"/>
  <c r="DP237" i="1"/>
  <c r="DP239" i="1"/>
  <c r="DP240" i="1"/>
  <c r="P154" i="1"/>
  <c r="P156" i="1" s="1"/>
  <c r="P158" i="1" s="1"/>
  <c r="P215" i="1" s="1"/>
  <c r="P216" i="1" s="1"/>
  <c r="P219" i="1" s="1"/>
  <c r="P224" i="1" s="1"/>
  <c r="P229" i="1" s="1"/>
  <c r="BI154" i="1"/>
  <c r="BI156" i="1" s="1"/>
  <c r="BI158" i="1" s="1"/>
  <c r="BI215" i="1" s="1"/>
  <c r="BI216" i="1" s="1"/>
  <c r="BI219" i="1" s="1"/>
  <c r="BI224" i="1" s="1"/>
  <c r="BI229" i="1" s="1"/>
  <c r="W249" i="1" l="1"/>
  <c r="EP249" i="1"/>
  <c r="EP231" i="1"/>
  <c r="W231" i="1"/>
  <c r="EP237" i="1"/>
  <c r="EP241" i="1" s="1"/>
  <c r="EP245" i="1" s="1"/>
  <c r="EP250" i="1" s="1"/>
  <c r="EP251" i="1" s="1"/>
  <c r="W240" i="1"/>
  <c r="W237" i="1"/>
  <c r="CA240" i="1"/>
  <c r="CA237" i="1"/>
  <c r="CA231" i="1"/>
  <c r="DA241" i="1"/>
  <c r="DA245" i="1" s="1"/>
  <c r="DA250" i="1" s="1"/>
  <c r="DA251" i="1" s="1"/>
  <c r="FX241" i="1"/>
  <c r="FX245" i="1" s="1"/>
  <c r="FX250" i="1" s="1"/>
  <c r="FX251" i="1" s="1"/>
  <c r="FX281" i="1" s="1"/>
  <c r="DY241" i="1"/>
  <c r="DY245" i="1" s="1"/>
  <c r="DY250" i="1" s="1"/>
  <c r="EB241" i="1"/>
  <c r="EB245" i="1" s="1"/>
  <c r="EB250" i="1" s="1"/>
  <c r="Y241" i="1"/>
  <c r="Y245" i="1" s="1"/>
  <c r="Y250" i="1" s="1"/>
  <c r="Y251" i="1" s="1"/>
  <c r="J241" i="1"/>
  <c r="J245" i="1" s="1"/>
  <c r="J250" i="1" s="1"/>
  <c r="AU241" i="1"/>
  <c r="AU245" i="1" s="1"/>
  <c r="AU250" i="1" s="1"/>
  <c r="J231" i="1"/>
  <c r="DC241" i="1"/>
  <c r="DC245" i="1" s="1"/>
  <c r="DC250" i="1" s="1"/>
  <c r="DC251" i="1" s="1"/>
  <c r="CS241" i="1"/>
  <c r="CS245" i="1" s="1"/>
  <c r="CS250" i="1" s="1"/>
  <c r="CS251" i="1" s="1"/>
  <c r="EC241" i="1"/>
  <c r="EC245" i="1" s="1"/>
  <c r="EC250" i="1" s="1"/>
  <c r="CB249" i="1"/>
  <c r="CB231" i="1"/>
  <c r="CB239" i="1"/>
  <c r="CB237" i="1"/>
  <c r="CB240" i="1"/>
  <c r="BX249" i="1"/>
  <c r="BX231" i="1"/>
  <c r="BX237" i="1"/>
  <c r="BX240" i="1"/>
  <c r="BX239" i="1"/>
  <c r="AA249" i="1"/>
  <c r="AA231" i="1"/>
  <c r="AA239" i="1"/>
  <c r="AA240" i="1"/>
  <c r="AA237" i="1"/>
  <c r="AB231" i="1"/>
  <c r="AB249" i="1"/>
  <c r="AB237" i="1"/>
  <c r="AB239" i="1"/>
  <c r="AB240" i="1"/>
  <c r="BR249" i="1"/>
  <c r="BR231" i="1"/>
  <c r="BR239" i="1"/>
  <c r="BR237" i="1"/>
  <c r="BR240" i="1"/>
  <c r="K249" i="1"/>
  <c r="K231" i="1"/>
  <c r="K237" i="1"/>
  <c r="K239" i="1"/>
  <c r="K240" i="1"/>
  <c r="FT249" i="1"/>
  <c r="FT231" i="1"/>
  <c r="FT240" i="1"/>
  <c r="FT239" i="1"/>
  <c r="FT237" i="1"/>
  <c r="CF249" i="1"/>
  <c r="CF231" i="1"/>
  <c r="CF240" i="1"/>
  <c r="CF239" i="1"/>
  <c r="CF237" i="1"/>
  <c r="FW231" i="1"/>
  <c r="FW249" i="1"/>
  <c r="FW240" i="1"/>
  <c r="FW237" i="1"/>
  <c r="FW239" i="1"/>
  <c r="EO231" i="1"/>
  <c r="EO249" i="1"/>
  <c r="EO237" i="1"/>
  <c r="EO239" i="1"/>
  <c r="EO240" i="1"/>
  <c r="AJ231" i="1"/>
  <c r="AJ249" i="1"/>
  <c r="AJ239" i="1"/>
  <c r="AJ240" i="1"/>
  <c r="AJ237" i="1"/>
  <c r="AQ249" i="1"/>
  <c r="AQ231" i="1"/>
  <c r="AQ237" i="1"/>
  <c r="AQ240" i="1"/>
  <c r="AQ239" i="1"/>
  <c r="BP249" i="1"/>
  <c r="BP231" i="1"/>
  <c r="BP239" i="1"/>
  <c r="BP237" i="1"/>
  <c r="BP240" i="1"/>
  <c r="EG249" i="1"/>
  <c r="EG231" i="1"/>
  <c r="EG240" i="1"/>
  <c r="EG239" i="1"/>
  <c r="EG237" i="1"/>
  <c r="DT249" i="1"/>
  <c r="DT231" i="1"/>
  <c r="DT239" i="1"/>
  <c r="DT237" i="1"/>
  <c r="DT240" i="1"/>
  <c r="BL231" i="1"/>
  <c r="BL249" i="1"/>
  <c r="BL240" i="1"/>
  <c r="BL239" i="1"/>
  <c r="BL237" i="1"/>
  <c r="AN249" i="1"/>
  <c r="AN231" i="1"/>
  <c r="AN240" i="1"/>
  <c r="AN239" i="1"/>
  <c r="AN237" i="1"/>
  <c r="ED249" i="1"/>
  <c r="ED231" i="1"/>
  <c r="ED239" i="1"/>
  <c r="ED237" i="1"/>
  <c r="ED240" i="1"/>
  <c r="EV249" i="1"/>
  <c r="EV231" i="1"/>
  <c r="EV240" i="1"/>
  <c r="EV239" i="1"/>
  <c r="EV237" i="1"/>
  <c r="CV281" i="1"/>
  <c r="CV256" i="1"/>
  <c r="CV262" i="1" s="1"/>
  <c r="CV265" i="1" s="1"/>
  <c r="AC249" i="1"/>
  <c r="AC231" i="1"/>
  <c r="AC239" i="1"/>
  <c r="AC237" i="1"/>
  <c r="AC240" i="1"/>
  <c r="CN249" i="1"/>
  <c r="CN231" i="1"/>
  <c r="CN240" i="1"/>
  <c r="CN239" i="1"/>
  <c r="CN237" i="1"/>
  <c r="CL249" i="1"/>
  <c r="CL231" i="1"/>
  <c r="CL240" i="1"/>
  <c r="CL239" i="1"/>
  <c r="CL237" i="1"/>
  <c r="AD249" i="1"/>
  <c r="AD231" i="1"/>
  <c r="AD240" i="1"/>
  <c r="AD237" i="1"/>
  <c r="AD239" i="1"/>
  <c r="BI249" i="1"/>
  <c r="BI231" i="1"/>
  <c r="BI237" i="1"/>
  <c r="BI239" i="1"/>
  <c r="BI240" i="1"/>
  <c r="DU249" i="1"/>
  <c r="DU231" i="1"/>
  <c r="DU239" i="1"/>
  <c r="DU237" i="1"/>
  <c r="DU240" i="1"/>
  <c r="DQ231" i="1"/>
  <c r="DQ249" i="1"/>
  <c r="DQ237" i="1"/>
  <c r="DQ239" i="1"/>
  <c r="DQ240" i="1"/>
  <c r="X231" i="1"/>
  <c r="X249" i="1"/>
  <c r="X237" i="1"/>
  <c r="X240" i="1"/>
  <c r="X239" i="1"/>
  <c r="P249" i="1"/>
  <c r="P231" i="1"/>
  <c r="P239" i="1"/>
  <c r="P237" i="1"/>
  <c r="P240" i="1"/>
  <c r="AL249" i="1"/>
  <c r="AL231" i="1"/>
  <c r="AL240" i="1"/>
  <c r="AL239" i="1"/>
  <c r="AL237" i="1"/>
  <c r="EA249" i="1"/>
  <c r="EA231" i="1"/>
  <c r="EA240" i="1"/>
  <c r="EA237" i="1"/>
  <c r="EA239" i="1"/>
  <c r="CC249" i="1"/>
  <c r="CC231" i="1"/>
  <c r="CC240" i="1"/>
  <c r="CC239" i="1"/>
  <c r="CC237" i="1"/>
  <c r="FM249" i="1"/>
  <c r="FM231" i="1"/>
  <c r="FM240" i="1"/>
  <c r="FM237" i="1"/>
  <c r="FM239" i="1"/>
  <c r="DM249" i="1"/>
  <c r="DM231" i="1"/>
  <c r="DM239" i="1"/>
  <c r="DM237" i="1"/>
  <c r="DM240" i="1"/>
  <c r="CW249" i="1"/>
  <c r="CW231" i="1"/>
  <c r="CW240" i="1"/>
  <c r="CW239" i="1"/>
  <c r="CW237" i="1"/>
  <c r="EE249" i="1"/>
  <c r="EE231" i="1"/>
  <c r="EE237" i="1"/>
  <c r="EE239" i="1"/>
  <c r="EE240" i="1"/>
  <c r="CT249" i="1"/>
  <c r="CT231" i="1"/>
  <c r="CT240" i="1"/>
  <c r="CT239" i="1"/>
  <c r="CT237" i="1"/>
  <c r="BM249" i="1"/>
  <c r="BM231" i="1"/>
  <c r="BM240" i="1"/>
  <c r="BM239" i="1"/>
  <c r="BM237" i="1"/>
  <c r="BW231" i="1"/>
  <c r="BW249" i="1"/>
  <c r="BW239" i="1"/>
  <c r="BW237" i="1"/>
  <c r="BW240" i="1"/>
  <c r="CR231" i="1"/>
  <c r="CR249" i="1"/>
  <c r="CR239" i="1"/>
  <c r="CR237" i="1"/>
  <c r="CR240" i="1"/>
  <c r="EZ249" i="1"/>
  <c r="EZ231" i="1"/>
  <c r="EZ239" i="1"/>
  <c r="EZ237" i="1"/>
  <c r="EZ240" i="1"/>
  <c r="EX249" i="1"/>
  <c r="EX231" i="1"/>
  <c r="EX237" i="1"/>
  <c r="EX239" i="1"/>
  <c r="EX240" i="1"/>
  <c r="FF249" i="1"/>
  <c r="FF231" i="1"/>
  <c r="FF240" i="1"/>
  <c r="FF239" i="1"/>
  <c r="FF237" i="1"/>
  <c r="AI231" i="1"/>
  <c r="AI249" i="1"/>
  <c r="AI239" i="1"/>
  <c r="AI237" i="1"/>
  <c r="AI240" i="1"/>
  <c r="DV249" i="1"/>
  <c r="DV231" i="1"/>
  <c r="DV239" i="1"/>
  <c r="DV237" i="1"/>
  <c r="DV240" i="1"/>
  <c r="DW249" i="1"/>
  <c r="DW231" i="1"/>
  <c r="DW239" i="1"/>
  <c r="DW237" i="1"/>
  <c r="DW240" i="1"/>
  <c r="AS249" i="1"/>
  <c r="AS231" i="1"/>
  <c r="AS240" i="1"/>
  <c r="AS237" i="1"/>
  <c r="AS239" i="1"/>
  <c r="BC219" i="1"/>
  <c r="BC224" i="1" s="1"/>
  <c r="BC229" i="1" s="1"/>
  <c r="BC329" i="1"/>
  <c r="BC328" i="1" s="1"/>
  <c r="EW249" i="1"/>
  <c r="EW231" i="1"/>
  <c r="EW240" i="1"/>
  <c r="EW239" i="1"/>
  <c r="EW237" i="1"/>
  <c r="EI219" i="1"/>
  <c r="EI224" i="1" s="1"/>
  <c r="EI229" i="1" s="1"/>
  <c r="EI329" i="1"/>
  <c r="EI328" i="1" s="1"/>
  <c r="ES249" i="1"/>
  <c r="ES231" i="1"/>
  <c r="ES240" i="1"/>
  <c r="ES239" i="1"/>
  <c r="ES237" i="1"/>
  <c r="BZ249" i="1"/>
  <c r="BZ231" i="1"/>
  <c r="BZ237" i="1"/>
  <c r="BZ239" i="1"/>
  <c r="BZ240" i="1"/>
  <c r="AY249" i="1"/>
  <c r="AY231" i="1"/>
  <c r="AY237" i="1"/>
  <c r="AY240" i="1"/>
  <c r="AY239" i="1"/>
  <c r="Z281" i="1"/>
  <c r="Z256" i="1"/>
  <c r="Z262" i="1" s="1"/>
  <c r="Z265" i="1" s="1"/>
  <c r="FH249" i="1"/>
  <c r="FH231" i="1"/>
  <c r="FH239" i="1"/>
  <c r="FH237" i="1"/>
  <c r="FH240" i="1"/>
  <c r="BG249" i="1"/>
  <c r="BG231" i="1"/>
  <c r="BG237" i="1"/>
  <c r="BG240" i="1"/>
  <c r="BG239" i="1"/>
  <c r="EQ249" i="1"/>
  <c r="EQ231" i="1"/>
  <c r="EQ239" i="1"/>
  <c r="EQ240" i="1"/>
  <c r="EQ237" i="1"/>
  <c r="H249" i="1"/>
  <c r="H231" i="1"/>
  <c r="H240" i="1"/>
  <c r="H239" i="1"/>
  <c r="H237" i="1"/>
  <c r="FZ115" i="1"/>
  <c r="EL249" i="1"/>
  <c r="EL231" i="1"/>
  <c r="EL237" i="1"/>
  <c r="EL240" i="1"/>
  <c r="EL239" i="1"/>
  <c r="FP249" i="1"/>
  <c r="FP231" i="1"/>
  <c r="FP239" i="1"/>
  <c r="FP240" i="1"/>
  <c r="FP237" i="1"/>
  <c r="FD249" i="1"/>
  <c r="FD231" i="1"/>
  <c r="FD239" i="1"/>
  <c r="FD240" i="1"/>
  <c r="FD237" i="1"/>
  <c r="FD241" i="1" s="1"/>
  <c r="FD245" i="1" s="1"/>
  <c r="FD250" i="1" s="1"/>
  <c r="CD241" i="1"/>
  <c r="CD245" i="1" s="1"/>
  <c r="CD250" i="1" s="1"/>
  <c r="CD251" i="1" s="1"/>
  <c r="G154" i="1"/>
  <c r="G156" i="1" s="1"/>
  <c r="G158" i="1" s="1"/>
  <c r="G215" i="1" s="1"/>
  <c r="G216" i="1" s="1"/>
  <c r="G219" i="1" s="1"/>
  <c r="G224" i="1" s="1"/>
  <c r="G229" i="1" s="1"/>
  <c r="AW241" i="1"/>
  <c r="AW245" i="1" s="1"/>
  <c r="AW250" i="1" s="1"/>
  <c r="AW251" i="1" s="1"/>
  <c r="C119" i="1"/>
  <c r="FZ119" i="1" s="1"/>
  <c r="FZ109" i="1"/>
  <c r="J251" i="1"/>
  <c r="CM249" i="1"/>
  <c r="CM231" i="1"/>
  <c r="CM237" i="1"/>
  <c r="CM240" i="1"/>
  <c r="CM239" i="1"/>
  <c r="BA249" i="1"/>
  <c r="BA231" i="1"/>
  <c r="BA240" i="1"/>
  <c r="BA239" i="1"/>
  <c r="BA237" i="1"/>
  <c r="EF249" i="1"/>
  <c r="EF231" i="1"/>
  <c r="EF240" i="1"/>
  <c r="EF239" i="1"/>
  <c r="EF237" i="1"/>
  <c r="M231" i="1"/>
  <c r="M249" i="1"/>
  <c r="M237" i="1"/>
  <c r="M239" i="1"/>
  <c r="M240" i="1"/>
  <c r="BS231" i="1"/>
  <c r="BS249" i="1"/>
  <c r="BS237" i="1"/>
  <c r="BS239" i="1"/>
  <c r="BS240" i="1"/>
  <c r="FV249" i="1"/>
  <c r="FV231" i="1"/>
  <c r="FV240" i="1"/>
  <c r="FV237" i="1"/>
  <c r="FV239" i="1"/>
  <c r="CJ249" i="1"/>
  <c r="CJ231" i="1"/>
  <c r="CJ239" i="1"/>
  <c r="CJ237" i="1"/>
  <c r="CJ240" i="1"/>
  <c r="DP241" i="1"/>
  <c r="DP245" i="1" s="1"/>
  <c r="DP250" i="1" s="1"/>
  <c r="DP251" i="1" s="1"/>
  <c r="EK231" i="1"/>
  <c r="EK249" i="1"/>
  <c r="EK240" i="1"/>
  <c r="EK237" i="1"/>
  <c r="EK239" i="1"/>
  <c r="BE249" i="1"/>
  <c r="BE231" i="1"/>
  <c r="BE240" i="1"/>
  <c r="BE239" i="1"/>
  <c r="BE237" i="1"/>
  <c r="CE249" i="1"/>
  <c r="CE231" i="1"/>
  <c r="CE240" i="1"/>
  <c r="CE239" i="1"/>
  <c r="CE237" i="1"/>
  <c r="AE249" i="1"/>
  <c r="AE231" i="1"/>
  <c r="AE240" i="1"/>
  <c r="AE239" i="1"/>
  <c r="AE237" i="1"/>
  <c r="AX249" i="1"/>
  <c r="AX231" i="1"/>
  <c r="AX240" i="1"/>
  <c r="AX239" i="1"/>
  <c r="AX237" i="1"/>
  <c r="AR249" i="1"/>
  <c r="AR231" i="1"/>
  <c r="AR239" i="1"/>
  <c r="AR237" i="1"/>
  <c r="AR240" i="1"/>
  <c r="FL249" i="1"/>
  <c r="FL231" i="1"/>
  <c r="FL240" i="1"/>
  <c r="FL239" i="1"/>
  <c r="FL237" i="1"/>
  <c r="BD249" i="1"/>
  <c r="BD231" i="1"/>
  <c r="BD239" i="1"/>
  <c r="BD240" i="1"/>
  <c r="BD237" i="1"/>
  <c r="R249" i="1"/>
  <c r="R231" i="1"/>
  <c r="R240" i="1"/>
  <c r="R239" i="1"/>
  <c r="R237" i="1"/>
  <c r="DH249" i="1"/>
  <c r="DH231" i="1"/>
  <c r="DH240" i="1"/>
  <c r="DH239" i="1"/>
  <c r="DH237" i="1"/>
  <c r="CO231" i="1"/>
  <c r="CO249" i="1"/>
  <c r="CO237" i="1"/>
  <c r="CO239" i="1"/>
  <c r="CO240" i="1"/>
  <c r="FO249" i="1"/>
  <c r="FO231" i="1"/>
  <c r="FO240" i="1"/>
  <c r="FO239" i="1"/>
  <c r="FO237" i="1"/>
  <c r="FS231" i="1"/>
  <c r="FS249" i="1"/>
  <c r="FS240" i="1"/>
  <c r="FS239" i="1"/>
  <c r="FS237" i="1"/>
  <c r="DS249" i="1"/>
  <c r="DS231" i="1"/>
  <c r="DS237" i="1"/>
  <c r="DS239" i="1"/>
  <c r="DS240" i="1"/>
  <c r="EB251" i="1"/>
  <c r="CZ249" i="1"/>
  <c r="CZ231" i="1"/>
  <c r="CZ240" i="1"/>
  <c r="CZ239" i="1"/>
  <c r="CZ237" i="1"/>
  <c r="DI249" i="1"/>
  <c r="DI231" i="1"/>
  <c r="DI237" i="1"/>
  <c r="DI240" i="1"/>
  <c r="DI239" i="1"/>
  <c r="L231" i="1"/>
  <c r="L249" i="1"/>
  <c r="L239" i="1"/>
  <c r="L237" i="1"/>
  <c r="L240" i="1"/>
  <c r="EJ249" i="1"/>
  <c r="EJ231" i="1"/>
  <c r="EJ239" i="1"/>
  <c r="EJ237" i="1"/>
  <c r="EJ240" i="1"/>
  <c r="FN249" i="1"/>
  <c r="FN231" i="1"/>
  <c r="FN239" i="1"/>
  <c r="FN237" i="1"/>
  <c r="FN240" i="1"/>
  <c r="BB249" i="1"/>
  <c r="BB231" i="1"/>
  <c r="BB239" i="1"/>
  <c r="BB237" i="1"/>
  <c r="BB240" i="1"/>
  <c r="BY328" i="1"/>
  <c r="BY334" i="1"/>
  <c r="FB249" i="1"/>
  <c r="FB231" i="1"/>
  <c r="FB237" i="1"/>
  <c r="FB240" i="1"/>
  <c r="FB239" i="1"/>
  <c r="T249" i="1"/>
  <c r="T231" i="1"/>
  <c r="T240" i="1"/>
  <c r="T239" i="1"/>
  <c r="T237" i="1"/>
  <c r="AZ249" i="1"/>
  <c r="AZ231" i="1"/>
  <c r="AZ240" i="1"/>
  <c r="AZ239" i="1"/>
  <c r="AZ237" i="1"/>
  <c r="ET249" i="1"/>
  <c r="ET231" i="1"/>
  <c r="ET240" i="1"/>
  <c r="ET239" i="1"/>
  <c r="ET237" i="1"/>
  <c r="DY251" i="1"/>
  <c r="DG249" i="1"/>
  <c r="DG231" i="1"/>
  <c r="DG237" i="1"/>
  <c r="DG240" i="1"/>
  <c r="DG239" i="1"/>
  <c r="DE241" i="1"/>
  <c r="DE245" i="1" s="1"/>
  <c r="DE250" i="1" s="1"/>
  <c r="DE251" i="1" s="1"/>
  <c r="BH249" i="1"/>
  <c r="BH231" i="1"/>
  <c r="BH240" i="1"/>
  <c r="BH239" i="1"/>
  <c r="BH237" i="1"/>
  <c r="AM249" i="1"/>
  <c r="AM231" i="1"/>
  <c r="AM237" i="1"/>
  <c r="AM239" i="1"/>
  <c r="AM240" i="1"/>
  <c r="EM249" i="1"/>
  <c r="EM231" i="1"/>
  <c r="EM237" i="1"/>
  <c r="EM240" i="1"/>
  <c r="EM239" i="1"/>
  <c r="N249" i="1"/>
  <c r="N231" i="1"/>
  <c r="N240" i="1"/>
  <c r="N237" i="1"/>
  <c r="N239" i="1"/>
  <c r="ER241" i="1"/>
  <c r="ER245" i="1" s="1"/>
  <c r="ER250" i="1" s="1"/>
  <c r="ER251" i="1" s="1"/>
  <c r="AF249" i="1"/>
  <c r="AF231" i="1"/>
  <c r="AF240" i="1"/>
  <c r="AF239" i="1"/>
  <c r="AF237" i="1"/>
  <c r="BV249" i="1"/>
  <c r="BV231" i="1"/>
  <c r="BV239" i="1"/>
  <c r="BV237" i="1"/>
  <c r="BV240" i="1"/>
  <c r="CA241" i="1"/>
  <c r="CA245" i="1" s="1"/>
  <c r="CA250" i="1" s="1"/>
  <c r="CA251" i="1" s="1"/>
  <c r="DD249" i="1"/>
  <c r="DD231" i="1"/>
  <c r="DD239" i="1"/>
  <c r="DD237" i="1"/>
  <c r="DD240" i="1"/>
  <c r="FJ249" i="1"/>
  <c r="FJ231" i="1"/>
  <c r="FJ240" i="1"/>
  <c r="FJ237" i="1"/>
  <c r="FJ239" i="1"/>
  <c r="AT249" i="1"/>
  <c r="AT231" i="1"/>
  <c r="AT239" i="1"/>
  <c r="AT237" i="1"/>
  <c r="AT240" i="1"/>
  <c r="BY249" i="1"/>
  <c r="BY231" i="1"/>
  <c r="BY240" i="1"/>
  <c r="BY239" i="1"/>
  <c r="BY237" i="1"/>
  <c r="FU249" i="1"/>
  <c r="FU231" i="1"/>
  <c r="FU240" i="1"/>
  <c r="FU239" i="1"/>
  <c r="FU237" i="1"/>
  <c r="CX241" i="1"/>
  <c r="CX245" i="1" s="1"/>
  <c r="CX250" i="1" s="1"/>
  <c r="CX251" i="1" s="1"/>
  <c r="DX241" i="1"/>
  <c r="DX245" i="1" s="1"/>
  <c r="DX250" i="1" s="1"/>
  <c r="DB241" i="1"/>
  <c r="DB245" i="1" s="1"/>
  <c r="DB250" i="1" s="1"/>
  <c r="EU249" i="1"/>
  <c r="EU231" i="1"/>
  <c r="EU240" i="1"/>
  <c r="EU239" i="1"/>
  <c r="EU237" i="1"/>
  <c r="FK249" i="1"/>
  <c r="FK231" i="1"/>
  <c r="FK239" i="1"/>
  <c r="FK240" i="1"/>
  <c r="FK237" i="1"/>
  <c r="BK249" i="1"/>
  <c r="BK231" i="1"/>
  <c r="BK239" i="1"/>
  <c r="BK237" i="1"/>
  <c r="BK240" i="1"/>
  <c r="BO249" i="1"/>
  <c r="BO231" i="1"/>
  <c r="BO237" i="1"/>
  <c r="BO240" i="1"/>
  <c r="BO239" i="1"/>
  <c r="FQ249" i="1"/>
  <c r="FQ231" i="1"/>
  <c r="FQ237" i="1"/>
  <c r="FQ240" i="1"/>
  <c r="FQ239" i="1"/>
  <c r="BQ249" i="1"/>
  <c r="BQ231" i="1"/>
  <c r="BQ237" i="1"/>
  <c r="BQ239" i="1"/>
  <c r="BQ240" i="1"/>
  <c r="AG249" i="1"/>
  <c r="AG231" i="1"/>
  <c r="AG237" i="1"/>
  <c r="AG239" i="1"/>
  <c r="AG240" i="1"/>
  <c r="CQ249" i="1"/>
  <c r="CQ231" i="1"/>
  <c r="CQ239" i="1"/>
  <c r="CQ237" i="1"/>
  <c r="CQ240" i="1"/>
  <c r="FG154" i="1"/>
  <c r="FG156" i="1" s="1"/>
  <c r="FG158" i="1" s="1"/>
  <c r="FG215" i="1" s="1"/>
  <c r="FG216" i="1" s="1"/>
  <c r="FG219" i="1" s="1"/>
  <c r="FG224" i="1" s="1"/>
  <c r="FG229" i="1" s="1"/>
  <c r="BF249" i="1"/>
  <c r="BF231" i="1"/>
  <c r="BF237" i="1"/>
  <c r="BF240" i="1"/>
  <c r="BF239" i="1"/>
  <c r="EY249" i="1"/>
  <c r="EY231" i="1"/>
  <c r="EY237" i="1"/>
  <c r="EY240" i="1"/>
  <c r="EY239" i="1"/>
  <c r="V249" i="1"/>
  <c r="V231" i="1"/>
  <c r="V237" i="1"/>
  <c r="V240" i="1"/>
  <c r="V239" i="1"/>
  <c r="BJ249" i="1"/>
  <c r="BJ231" i="1"/>
  <c r="BJ240" i="1"/>
  <c r="BJ239" i="1"/>
  <c r="BJ237" i="1"/>
  <c r="F249" i="1"/>
  <c r="F231" i="1"/>
  <c r="F240" i="1"/>
  <c r="F239" i="1"/>
  <c r="F237" i="1"/>
  <c r="E249" i="1"/>
  <c r="E231" i="1"/>
  <c r="E240" i="1"/>
  <c r="E239" i="1"/>
  <c r="E237" i="1"/>
  <c r="CH249" i="1"/>
  <c r="CH231" i="1"/>
  <c r="CH239" i="1"/>
  <c r="CH237" i="1"/>
  <c r="CH240" i="1"/>
  <c r="FI249" i="1"/>
  <c r="FI231" i="1"/>
  <c r="FI240" i="1"/>
  <c r="FI239" i="1"/>
  <c r="FI237" i="1"/>
  <c r="DF249" i="1"/>
  <c r="DF231" i="1"/>
  <c r="DF237" i="1"/>
  <c r="DF239" i="1"/>
  <c r="DF240" i="1"/>
  <c r="CI249" i="1"/>
  <c r="CI231" i="1"/>
  <c r="CI240" i="1"/>
  <c r="CI239" i="1"/>
  <c r="CI237" i="1"/>
  <c r="EN231" i="1"/>
  <c r="EN249" i="1"/>
  <c r="EN240" i="1"/>
  <c r="EN239" i="1"/>
  <c r="EN237" i="1"/>
  <c r="AP249" i="1"/>
  <c r="AP231" i="1"/>
  <c r="AP239" i="1"/>
  <c r="AP237" i="1"/>
  <c r="AP240" i="1"/>
  <c r="DK249" i="1"/>
  <c r="DK232" i="1"/>
  <c r="DK231" i="1"/>
  <c r="DK237" i="1"/>
  <c r="DK239" i="1"/>
  <c r="DK240" i="1"/>
  <c r="D249" i="1"/>
  <c r="D231" i="1"/>
  <c r="D239" i="1"/>
  <c r="D237" i="1"/>
  <c r="D240" i="1"/>
  <c r="EH249" i="1"/>
  <c r="EH231" i="1"/>
  <c r="EH239" i="1"/>
  <c r="EH237" i="1"/>
  <c r="EH240" i="1"/>
  <c r="CK249" i="1"/>
  <c r="CK231" i="1"/>
  <c r="CK239" i="1"/>
  <c r="CK237" i="1"/>
  <c r="CK240" i="1"/>
  <c r="DX251" i="1"/>
  <c r="DZ249" i="1"/>
  <c r="DZ231" i="1"/>
  <c r="DZ240" i="1"/>
  <c r="DZ237" i="1"/>
  <c r="DZ239" i="1"/>
  <c r="FC249" i="1"/>
  <c r="FC231" i="1"/>
  <c r="FC239" i="1"/>
  <c r="FC240" i="1"/>
  <c r="FC237" i="1"/>
  <c r="DB251" i="1"/>
  <c r="CY154" i="1"/>
  <c r="CY156" i="1" s="1"/>
  <c r="CY158" i="1" s="1"/>
  <c r="CY215" i="1" s="1"/>
  <c r="CY216" i="1" s="1"/>
  <c r="CY219" i="1" s="1"/>
  <c r="CY224" i="1" s="1"/>
  <c r="CY229" i="1" s="1"/>
  <c r="AO249" i="1"/>
  <c r="AO231" i="1"/>
  <c r="AO240" i="1"/>
  <c r="AO239" i="1"/>
  <c r="AO237" i="1"/>
  <c r="BN249" i="1"/>
  <c r="BN231" i="1"/>
  <c r="BN240" i="1"/>
  <c r="BN239" i="1"/>
  <c r="BN237" i="1"/>
  <c r="CG249" i="1"/>
  <c r="CG231" i="1"/>
  <c r="CG239" i="1"/>
  <c r="CG237" i="1"/>
  <c r="CG240" i="1"/>
  <c r="FA249" i="1"/>
  <c r="FA231" i="1"/>
  <c r="FA240" i="1"/>
  <c r="FA237" i="1"/>
  <c r="FA239" i="1"/>
  <c r="S249" i="1"/>
  <c r="S231" i="1"/>
  <c r="S240" i="1"/>
  <c r="S239" i="1"/>
  <c r="S237" i="1"/>
  <c r="BT241" i="1"/>
  <c r="BT245" i="1" s="1"/>
  <c r="BT250" i="1" s="1"/>
  <c r="BT251" i="1" s="1"/>
  <c r="AK249" i="1"/>
  <c r="AK231" i="1"/>
  <c r="AK237" i="1"/>
  <c r="AK239" i="1"/>
  <c r="AK240" i="1"/>
  <c r="FR241" i="1"/>
  <c r="FR245" i="1" s="1"/>
  <c r="FR250" i="1" s="1"/>
  <c r="FR251" i="1" s="1"/>
  <c r="BU241" i="1"/>
  <c r="BU245" i="1" s="1"/>
  <c r="BU250" i="1" s="1"/>
  <c r="BU251" i="1" s="1"/>
  <c r="O249" i="1"/>
  <c r="O231" i="1"/>
  <c r="O239" i="1"/>
  <c r="O240" i="1"/>
  <c r="O237" i="1"/>
  <c r="AV249" i="1"/>
  <c r="AV231" i="1"/>
  <c r="AV240" i="1"/>
  <c r="AV239" i="1"/>
  <c r="AV237" i="1"/>
  <c r="EC251" i="1"/>
  <c r="FE249" i="1"/>
  <c r="FE231" i="1"/>
  <c r="FE239" i="1"/>
  <c r="FE240" i="1"/>
  <c r="FE237" i="1"/>
  <c r="EP281" i="1"/>
  <c r="EP256" i="1"/>
  <c r="EP262" i="1" s="1"/>
  <c r="EP265" i="1" s="1"/>
  <c r="AU251" i="1"/>
  <c r="DL249" i="1"/>
  <c r="DL231" i="1"/>
  <c r="DL239" i="1"/>
  <c r="DL240" i="1"/>
  <c r="DL237" i="1"/>
  <c r="DO249" i="1"/>
  <c r="DO231" i="1"/>
  <c r="DO240" i="1"/>
  <c r="DO237" i="1"/>
  <c r="DO239" i="1"/>
  <c r="DR249" i="1"/>
  <c r="DR231" i="1"/>
  <c r="DR239" i="1"/>
  <c r="DR237" i="1"/>
  <c r="DR240" i="1"/>
  <c r="AH249" i="1"/>
  <c r="AH231" i="1"/>
  <c r="AH240" i="1"/>
  <c r="AH239" i="1"/>
  <c r="AH237" i="1"/>
  <c r="Q249" i="1"/>
  <c r="Q231" i="1"/>
  <c r="Q240" i="1"/>
  <c r="Q239" i="1"/>
  <c r="Q237" i="1"/>
  <c r="U249" i="1"/>
  <c r="U231" i="1"/>
  <c r="U240" i="1"/>
  <c r="U239" i="1"/>
  <c r="U237" i="1"/>
  <c r="CU241" i="1"/>
  <c r="CU245" i="1" s="1"/>
  <c r="CU250" i="1" s="1"/>
  <c r="CU251" i="1" s="1"/>
  <c r="I231" i="1"/>
  <c r="I249" i="1"/>
  <c r="I239" i="1"/>
  <c r="I237" i="1"/>
  <c r="I240" i="1"/>
  <c r="DN241" i="1"/>
  <c r="DN245" i="1" s="1"/>
  <c r="DN250" i="1" s="1"/>
  <c r="DN251" i="1" s="1"/>
  <c r="C228" i="1"/>
  <c r="FZ228" i="1" s="1"/>
  <c r="FZ203" i="1"/>
  <c r="DJ249" i="1"/>
  <c r="DJ231" i="1"/>
  <c r="DJ240" i="1"/>
  <c r="DJ239" i="1"/>
  <c r="DJ237" i="1"/>
  <c r="CP249" i="1"/>
  <c r="CP231" i="1"/>
  <c r="CP237" i="1"/>
  <c r="CP240" i="1"/>
  <c r="CP239" i="1"/>
  <c r="AI241" i="1" l="1"/>
  <c r="AI245" i="1" s="1"/>
  <c r="AI250" i="1" s="1"/>
  <c r="BI241" i="1"/>
  <c r="BI245" i="1" s="1"/>
  <c r="BI250" i="1" s="1"/>
  <c r="EO241" i="1"/>
  <c r="EO245" i="1" s="1"/>
  <c r="EO250" i="1" s="1"/>
  <c r="BR241" i="1"/>
  <c r="BR245" i="1" s="1"/>
  <c r="BR250" i="1" s="1"/>
  <c r="BD241" i="1"/>
  <c r="BD245" i="1" s="1"/>
  <c r="BD250" i="1" s="1"/>
  <c r="W241" i="1"/>
  <c r="W245" i="1" s="1"/>
  <c r="W250" i="1" s="1"/>
  <c r="W251" i="1" s="1"/>
  <c r="FX329" i="1"/>
  <c r="FX328" i="1" s="1"/>
  <c r="FX288" i="1"/>
  <c r="FX80" i="1"/>
  <c r="EU241" i="1"/>
  <c r="EU245" i="1" s="1"/>
  <c r="EU250" i="1" s="1"/>
  <c r="EU251" i="1" s="1"/>
  <c r="EU281" i="1" s="1"/>
  <c r="CZ241" i="1"/>
  <c r="CZ245" i="1" s="1"/>
  <c r="CZ250" i="1" s="1"/>
  <c r="CZ251" i="1" s="1"/>
  <c r="CZ281" i="1" s="1"/>
  <c r="CR241" i="1"/>
  <c r="CR245" i="1" s="1"/>
  <c r="CR250" i="1" s="1"/>
  <c r="CR251" i="1" s="1"/>
  <c r="CW241" i="1"/>
  <c r="CW245" i="1" s="1"/>
  <c r="CW250" i="1" s="1"/>
  <c r="CL241" i="1"/>
  <c r="CL245" i="1" s="1"/>
  <c r="CL250" i="1" s="1"/>
  <c r="CL251" i="1" s="1"/>
  <c r="BP241" i="1"/>
  <c r="BP245" i="1" s="1"/>
  <c r="BP250" i="1" s="1"/>
  <c r="CF241" i="1"/>
  <c r="CF245" i="1" s="1"/>
  <c r="CF250" i="1" s="1"/>
  <c r="O241" i="1"/>
  <c r="O245" i="1" s="1"/>
  <c r="O250" i="1" s="1"/>
  <c r="O251" i="1" s="1"/>
  <c r="AO241" i="1"/>
  <c r="AO245" i="1" s="1"/>
  <c r="AO250" i="1" s="1"/>
  <c r="FX256" i="1"/>
  <c r="FX262" i="1" s="1"/>
  <c r="FX265" i="1" s="1"/>
  <c r="CW251" i="1"/>
  <c r="CW256" i="1" s="1"/>
  <c r="CW262" i="1" s="1"/>
  <c r="CW265" i="1" s="1"/>
  <c r="CF251" i="1"/>
  <c r="CF281" i="1" s="1"/>
  <c r="FU241" i="1"/>
  <c r="FU245" i="1" s="1"/>
  <c r="FU250" i="1" s="1"/>
  <c r="FU251" i="1" s="1"/>
  <c r="BO241" i="1"/>
  <c r="BO245" i="1" s="1"/>
  <c r="BO250" i="1" s="1"/>
  <c r="BO251" i="1" s="1"/>
  <c r="FF241" i="1"/>
  <c r="FF245" i="1" s="1"/>
  <c r="FF250" i="1" s="1"/>
  <c r="FF251" i="1" s="1"/>
  <c r="FF281" i="1" s="1"/>
  <c r="BL241" i="1"/>
  <c r="BL245" i="1" s="1"/>
  <c r="BL250" i="1" s="1"/>
  <c r="DC281" i="1"/>
  <c r="DC80" i="1" s="1"/>
  <c r="DC256" i="1"/>
  <c r="DC262" i="1" s="1"/>
  <c r="DC265" i="1" s="1"/>
  <c r="DC317" i="1" s="1"/>
  <c r="CS256" i="1"/>
  <c r="CS262" i="1" s="1"/>
  <c r="CS265" i="1" s="1"/>
  <c r="CS317" i="1" s="1"/>
  <c r="CS281" i="1"/>
  <c r="CS288" i="1" s="1"/>
  <c r="AG241" i="1"/>
  <c r="AG245" i="1" s="1"/>
  <c r="AG250" i="1" s="1"/>
  <c r="CP241" i="1"/>
  <c r="CP245" i="1" s="1"/>
  <c r="CP250" i="1" s="1"/>
  <c r="V241" i="1"/>
  <c r="V245" i="1" s="1"/>
  <c r="V250" i="1" s="1"/>
  <c r="V251" i="1" s="1"/>
  <c r="I241" i="1"/>
  <c r="I245" i="1" s="1"/>
  <c r="I250" i="1" s="1"/>
  <c r="I251" i="1" s="1"/>
  <c r="AE241" i="1"/>
  <c r="AE245" i="1" s="1"/>
  <c r="AE250" i="1" s="1"/>
  <c r="AE251" i="1" s="1"/>
  <c r="AD241" i="1"/>
  <c r="AD245" i="1" s="1"/>
  <c r="AD250" i="1" s="1"/>
  <c r="AD251" i="1" s="1"/>
  <c r="FW241" i="1"/>
  <c r="FW245" i="1" s="1"/>
  <c r="FW250" i="1" s="1"/>
  <c r="FW251" i="1" s="1"/>
  <c r="BX241" i="1"/>
  <c r="BX245" i="1" s="1"/>
  <c r="BX250" i="1" s="1"/>
  <c r="BX251" i="1" s="1"/>
  <c r="FJ241" i="1"/>
  <c r="FJ245" i="1" s="1"/>
  <c r="FJ250" i="1" s="1"/>
  <c r="CK241" i="1"/>
  <c r="CK245" i="1" s="1"/>
  <c r="CK250" i="1" s="1"/>
  <c r="CQ241" i="1"/>
  <c r="CQ245" i="1" s="1"/>
  <c r="CQ250" i="1" s="1"/>
  <c r="CQ251" i="1" s="1"/>
  <c r="FV241" i="1"/>
  <c r="FV245" i="1" s="1"/>
  <c r="FV250" i="1" s="1"/>
  <c r="CE241" i="1"/>
  <c r="CE245" i="1" s="1"/>
  <c r="CE250" i="1" s="1"/>
  <c r="BL251" i="1"/>
  <c r="BL256" i="1" s="1"/>
  <c r="BL262" i="1" s="1"/>
  <c r="BL265" i="1" s="1"/>
  <c r="EM241" i="1"/>
  <c r="EM245" i="1" s="1"/>
  <c r="EM250" i="1" s="1"/>
  <c r="K241" i="1"/>
  <c r="K245" i="1" s="1"/>
  <c r="K250" i="1" s="1"/>
  <c r="K251" i="1" s="1"/>
  <c r="CB241" i="1"/>
  <c r="CB245" i="1" s="1"/>
  <c r="CB250" i="1" s="1"/>
  <c r="AO251" i="1"/>
  <c r="AO281" i="1" s="1"/>
  <c r="DK241" i="1"/>
  <c r="DK245" i="1" s="1"/>
  <c r="DK250" i="1" s="1"/>
  <c r="FI241" i="1"/>
  <c r="FI245" i="1" s="1"/>
  <c r="FI250" i="1" s="1"/>
  <c r="FI251" i="1" s="1"/>
  <c r="BB241" i="1"/>
  <c r="BB245" i="1" s="1"/>
  <c r="BB250" i="1" s="1"/>
  <c r="AV241" i="1"/>
  <c r="AV245" i="1" s="1"/>
  <c r="AV250" i="1" s="1"/>
  <c r="AV251" i="1" s="1"/>
  <c r="FO241" i="1"/>
  <c r="FO245" i="1" s="1"/>
  <c r="FO250" i="1" s="1"/>
  <c r="FO251" i="1" s="1"/>
  <c r="BG241" i="1"/>
  <c r="BG245" i="1" s="1"/>
  <c r="BG250" i="1" s="1"/>
  <c r="DT241" i="1"/>
  <c r="DT245" i="1" s="1"/>
  <c r="DT250" i="1" s="1"/>
  <c r="DT251" i="1" s="1"/>
  <c r="BF241" i="1"/>
  <c r="BF245" i="1" s="1"/>
  <c r="BF250" i="1" s="1"/>
  <c r="BF251" i="1" s="1"/>
  <c r="EW241" i="1"/>
  <c r="EW245" i="1" s="1"/>
  <c r="EW250" i="1" s="1"/>
  <c r="EW251" i="1" s="1"/>
  <c r="CN241" i="1"/>
  <c r="CN245" i="1" s="1"/>
  <c r="CN250" i="1" s="1"/>
  <c r="CN251" i="1" s="1"/>
  <c r="EV241" i="1"/>
  <c r="EV245" i="1" s="1"/>
  <c r="EV250" i="1" s="1"/>
  <c r="FT241" i="1"/>
  <c r="FT245" i="1" s="1"/>
  <c r="FT250" i="1" s="1"/>
  <c r="FR281" i="1"/>
  <c r="FR256" i="1"/>
  <c r="FR262" i="1" s="1"/>
  <c r="FR265" i="1" s="1"/>
  <c r="FG249" i="1"/>
  <c r="FG231" i="1"/>
  <c r="FG240" i="1"/>
  <c r="FG239" i="1"/>
  <c r="FG237" i="1"/>
  <c r="CU281" i="1"/>
  <c r="CU256" i="1"/>
  <c r="CU262" i="1" s="1"/>
  <c r="CU265" i="1" s="1"/>
  <c r="CD281" i="1"/>
  <c r="CD256" i="1"/>
  <c r="CD262" i="1" s="1"/>
  <c r="CD265" i="1" s="1"/>
  <c r="BT281" i="1"/>
  <c r="BT256" i="1"/>
  <c r="BT262" i="1" s="1"/>
  <c r="BT265" i="1" s="1"/>
  <c r="BU281" i="1"/>
  <c r="BU256" i="1"/>
  <c r="BU262" i="1" s="1"/>
  <c r="BU265" i="1" s="1"/>
  <c r="CY249" i="1"/>
  <c r="CY231" i="1"/>
  <c r="CY237" i="1"/>
  <c r="CY240" i="1"/>
  <c r="CY239" i="1"/>
  <c r="DE281" i="1"/>
  <c r="DE256" i="1"/>
  <c r="DE262" i="1" s="1"/>
  <c r="DE265" i="1" s="1"/>
  <c r="DN281" i="1"/>
  <c r="DN256" i="1"/>
  <c r="DN262" i="1" s="1"/>
  <c r="DN265" i="1" s="1"/>
  <c r="DP281" i="1"/>
  <c r="DP256" i="1"/>
  <c r="DP262" i="1" s="1"/>
  <c r="DP265" i="1" s="1"/>
  <c r="EP317" i="1"/>
  <c r="EP282" i="1"/>
  <c r="EP273" i="1"/>
  <c r="EP277" i="1" s="1"/>
  <c r="EP288" i="1"/>
  <c r="EP80" i="1"/>
  <c r="EP329" i="1"/>
  <c r="EP328" i="1" s="1"/>
  <c r="DB281" i="1"/>
  <c r="DB256" i="1"/>
  <c r="DB262" i="1" s="1"/>
  <c r="DB265" i="1" s="1"/>
  <c r="EH241" i="1"/>
  <c r="EH245" i="1" s="1"/>
  <c r="EH250" i="1" s="1"/>
  <c r="DD241" i="1"/>
  <c r="DD245" i="1" s="1"/>
  <c r="DD250" i="1" s="1"/>
  <c r="FN241" i="1"/>
  <c r="FN245" i="1" s="1"/>
  <c r="FN250" i="1" s="1"/>
  <c r="EB281" i="1"/>
  <c r="EB256" i="1"/>
  <c r="EB262" i="1" s="1"/>
  <c r="EB265" i="1" s="1"/>
  <c r="EK241" i="1"/>
  <c r="EK245" i="1" s="1"/>
  <c r="EK250" i="1" s="1"/>
  <c r="EL241" i="1"/>
  <c r="EL245" i="1" s="1"/>
  <c r="EL250" i="1" s="1"/>
  <c r="EL251" i="1" s="1"/>
  <c r="BW241" i="1"/>
  <c r="BW245" i="1" s="1"/>
  <c r="BW250" i="1" s="1"/>
  <c r="BW251" i="1" s="1"/>
  <c r="EO251" i="1"/>
  <c r="DO241" i="1"/>
  <c r="DO245" i="1" s="1"/>
  <c r="DO250" i="1" s="1"/>
  <c r="DO251" i="1" s="1"/>
  <c r="FE241" i="1"/>
  <c r="FE245" i="1" s="1"/>
  <c r="FE250" i="1" s="1"/>
  <c r="FA241" i="1"/>
  <c r="FA245" i="1" s="1"/>
  <c r="FA250" i="1" s="1"/>
  <c r="FA251" i="1" s="1"/>
  <c r="FC241" i="1"/>
  <c r="FC245" i="1" s="1"/>
  <c r="FC250" i="1" s="1"/>
  <c r="CI241" i="1"/>
  <c r="CI245" i="1" s="1"/>
  <c r="CI250" i="1" s="1"/>
  <c r="CI251" i="1" s="1"/>
  <c r="FQ241" i="1"/>
  <c r="FQ245" i="1" s="1"/>
  <c r="FQ250" i="1" s="1"/>
  <c r="FQ251" i="1" s="1"/>
  <c r="EM251" i="1"/>
  <c r="AZ241" i="1"/>
  <c r="AZ245" i="1" s="1"/>
  <c r="AZ250" i="1" s="1"/>
  <c r="AZ251" i="1" s="1"/>
  <c r="FB241" i="1"/>
  <c r="FB245" i="1" s="1"/>
  <c r="FB250" i="1" s="1"/>
  <c r="FB251" i="1" s="1"/>
  <c r="DH241" i="1"/>
  <c r="DH245" i="1" s="1"/>
  <c r="DH250" i="1" s="1"/>
  <c r="DH251" i="1" s="1"/>
  <c r="EF241" i="1"/>
  <c r="EF245" i="1" s="1"/>
  <c r="EF250" i="1" s="1"/>
  <c r="EF251" i="1" s="1"/>
  <c r="CM241" i="1"/>
  <c r="CM245" i="1" s="1"/>
  <c r="CM250" i="1" s="1"/>
  <c r="CM251" i="1" s="1"/>
  <c r="FH241" i="1"/>
  <c r="FH245" i="1" s="1"/>
  <c r="FH250" i="1" s="1"/>
  <c r="FH251" i="1" s="1"/>
  <c r="DW241" i="1"/>
  <c r="DW245" i="1" s="1"/>
  <c r="DW250" i="1" s="1"/>
  <c r="DW251" i="1" s="1"/>
  <c r="AI251" i="1"/>
  <c r="DM241" i="1"/>
  <c r="DM245" i="1" s="1"/>
  <c r="DM250" i="1" s="1"/>
  <c r="DM251" i="1" s="1"/>
  <c r="DQ241" i="1"/>
  <c r="DQ245" i="1" s="1"/>
  <c r="DQ250" i="1" s="1"/>
  <c r="DQ251" i="1" s="1"/>
  <c r="BI251" i="1"/>
  <c r="EG241" i="1"/>
  <c r="EG245" i="1" s="1"/>
  <c r="EG250" i="1" s="1"/>
  <c r="AQ241" i="1"/>
  <c r="AQ245" i="1" s="1"/>
  <c r="AQ250" i="1" s="1"/>
  <c r="EI249" i="1"/>
  <c r="EI231" i="1"/>
  <c r="EI237" i="1"/>
  <c r="EI240" i="1"/>
  <c r="EI239" i="1"/>
  <c r="AH241" i="1"/>
  <c r="AH245" i="1" s="1"/>
  <c r="AH250" i="1" s="1"/>
  <c r="AH251" i="1" s="1"/>
  <c r="AK241" i="1"/>
  <c r="AK245" i="1" s="1"/>
  <c r="AK250" i="1" s="1"/>
  <c r="AK251" i="1" s="1"/>
  <c r="DK251" i="1"/>
  <c r="F241" i="1"/>
  <c r="F245" i="1" s="1"/>
  <c r="F250" i="1" s="1"/>
  <c r="F251" i="1" s="1"/>
  <c r="FK241" i="1"/>
  <c r="FK245" i="1" s="1"/>
  <c r="FK250" i="1" s="1"/>
  <c r="AT241" i="1"/>
  <c r="AT245" i="1" s="1"/>
  <c r="AT250" i="1" s="1"/>
  <c r="AX241" i="1"/>
  <c r="AX245" i="1" s="1"/>
  <c r="AX250" i="1" s="1"/>
  <c r="AX251" i="1" s="1"/>
  <c r="EK251" i="1"/>
  <c r="FV251" i="1"/>
  <c r="BZ241" i="1"/>
  <c r="BZ245" i="1" s="1"/>
  <c r="BZ250" i="1" s="1"/>
  <c r="BZ251" i="1" s="1"/>
  <c r="EZ241" i="1"/>
  <c r="EZ245" i="1" s="1"/>
  <c r="EZ250" i="1" s="1"/>
  <c r="EZ251" i="1" s="1"/>
  <c r="P241" i="1"/>
  <c r="P245" i="1" s="1"/>
  <c r="P250" i="1" s="1"/>
  <c r="P251" i="1" s="1"/>
  <c r="BR251" i="1"/>
  <c r="Y256" i="1"/>
  <c r="Y262" i="1" s="1"/>
  <c r="Y265" i="1" s="1"/>
  <c r="Y281" i="1"/>
  <c r="EH251" i="1"/>
  <c r="DD251" i="1"/>
  <c r="FN251" i="1"/>
  <c r="BD251" i="1"/>
  <c r="C120" i="1"/>
  <c r="AQ251" i="1"/>
  <c r="CW281" i="1"/>
  <c r="U241" i="1"/>
  <c r="U245" i="1" s="1"/>
  <c r="U250" i="1" s="1"/>
  <c r="U251" i="1" s="1"/>
  <c r="AP241" i="1"/>
  <c r="AP245" i="1" s="1"/>
  <c r="AP250" i="1" s="1"/>
  <c r="AP251" i="1" s="1"/>
  <c r="AM241" i="1"/>
  <c r="AM245" i="1" s="1"/>
  <c r="AM250" i="1" s="1"/>
  <c r="DG241" i="1"/>
  <c r="DG245" i="1" s="1"/>
  <c r="DG250" i="1" s="1"/>
  <c r="DI241" i="1"/>
  <c r="DI245" i="1" s="1"/>
  <c r="DI250" i="1" s="1"/>
  <c r="DI251" i="1" s="1"/>
  <c r="FL241" i="1"/>
  <c r="FL245" i="1" s="1"/>
  <c r="FL250" i="1" s="1"/>
  <c r="FL251" i="1" s="1"/>
  <c r="CE251" i="1"/>
  <c r="FD251" i="1"/>
  <c r="BM241" i="1"/>
  <c r="BM245" i="1" s="1"/>
  <c r="BM250" i="1" s="1"/>
  <c r="EE241" i="1"/>
  <c r="EE245" i="1" s="1"/>
  <c r="EE250" i="1" s="1"/>
  <c r="EE251" i="1" s="1"/>
  <c r="EA241" i="1"/>
  <c r="EA245" i="1" s="1"/>
  <c r="EA250" i="1" s="1"/>
  <c r="EA251" i="1" s="1"/>
  <c r="EV251" i="1"/>
  <c r="AJ241" i="1"/>
  <c r="AJ245" i="1" s="1"/>
  <c r="AJ250" i="1" s="1"/>
  <c r="FT251" i="1"/>
  <c r="DL241" i="1"/>
  <c r="DL245" i="1" s="1"/>
  <c r="DL250" i="1" s="1"/>
  <c r="DL251" i="1" s="1"/>
  <c r="FE251" i="1"/>
  <c r="FC251" i="1"/>
  <c r="DX281" i="1"/>
  <c r="DX256" i="1"/>
  <c r="DX262" i="1" s="1"/>
  <c r="DX265" i="1" s="1"/>
  <c r="D241" i="1"/>
  <c r="D245" i="1" s="1"/>
  <c r="D250" i="1" s="1"/>
  <c r="D251" i="1" s="1"/>
  <c r="CH241" i="1"/>
  <c r="CH245" i="1" s="1"/>
  <c r="CH250" i="1" s="1"/>
  <c r="CH251" i="1" s="1"/>
  <c r="AG251" i="1"/>
  <c r="AT251" i="1"/>
  <c r="N241" i="1"/>
  <c r="N245" i="1" s="1"/>
  <c r="N250" i="1" s="1"/>
  <c r="N251" i="1" s="1"/>
  <c r="EJ241" i="1"/>
  <c r="EJ245" i="1" s="1"/>
  <c r="EJ250" i="1" s="1"/>
  <c r="EJ251" i="1" s="1"/>
  <c r="DS241" i="1"/>
  <c r="DS245" i="1" s="1"/>
  <c r="DS250" i="1" s="1"/>
  <c r="DS251" i="1" s="1"/>
  <c r="BE241" i="1"/>
  <c r="BE245" i="1" s="1"/>
  <c r="BE250" i="1" s="1"/>
  <c r="BS241" i="1"/>
  <c r="BS245" i="1" s="1"/>
  <c r="BS250" i="1" s="1"/>
  <c r="BS251" i="1" s="1"/>
  <c r="J256" i="1"/>
  <c r="J262" i="1" s="1"/>
  <c r="J265" i="1" s="1"/>
  <c r="J281" i="1"/>
  <c r="FP241" i="1"/>
  <c r="FP245" i="1" s="1"/>
  <c r="FP250" i="1" s="1"/>
  <c r="H241" i="1"/>
  <c r="H245" i="1" s="1"/>
  <c r="H250" i="1" s="1"/>
  <c r="H251" i="1" s="1"/>
  <c r="Z317" i="1"/>
  <c r="Z282" i="1"/>
  <c r="Z284" i="1" s="1"/>
  <c r="Z291" i="1" s="1"/>
  <c r="Z294" i="1" s="1"/>
  <c r="Z273" i="1"/>
  <c r="Z277" i="1" s="1"/>
  <c r="ES241" i="1"/>
  <c r="ES245" i="1" s="1"/>
  <c r="ES250" i="1" s="1"/>
  <c r="ES251" i="1" s="1"/>
  <c r="DU241" i="1"/>
  <c r="DU245" i="1" s="1"/>
  <c r="DU250" i="1" s="1"/>
  <c r="EG251" i="1"/>
  <c r="AB241" i="1"/>
  <c r="AB245" i="1" s="1"/>
  <c r="AB250" i="1" s="1"/>
  <c r="AB251" i="1" s="1"/>
  <c r="EC281" i="1"/>
  <c r="EC256" i="1"/>
  <c r="EC262" i="1" s="1"/>
  <c r="EC265" i="1" s="1"/>
  <c r="S241" i="1"/>
  <c r="S245" i="1" s="1"/>
  <c r="S250" i="1" s="1"/>
  <c r="S251" i="1" s="1"/>
  <c r="CG241" i="1"/>
  <c r="CG245" i="1" s="1"/>
  <c r="CG250" i="1" s="1"/>
  <c r="ER281" i="1"/>
  <c r="ER256" i="1"/>
  <c r="ER262" i="1" s="1"/>
  <c r="ER265" i="1" s="1"/>
  <c r="FK251" i="1"/>
  <c r="BV241" i="1"/>
  <c r="BV245" i="1" s="1"/>
  <c r="BV250" i="1" s="1"/>
  <c r="BV251" i="1" s="1"/>
  <c r="AM251" i="1"/>
  <c r="DG251" i="1"/>
  <c r="T241" i="1"/>
  <c r="T245" i="1" s="1"/>
  <c r="T250" i="1" s="1"/>
  <c r="T251" i="1" s="1"/>
  <c r="R241" i="1"/>
  <c r="R245" i="1" s="1"/>
  <c r="R250" i="1" s="1"/>
  <c r="R251" i="1" s="1"/>
  <c r="CJ241" i="1"/>
  <c r="CJ245" i="1" s="1"/>
  <c r="CJ250" i="1" s="1"/>
  <c r="CJ251" i="1" s="1"/>
  <c r="BA241" i="1"/>
  <c r="BA245" i="1" s="1"/>
  <c r="BA250" i="1" s="1"/>
  <c r="BA251" i="1" s="1"/>
  <c r="Z288" i="1"/>
  <c r="Z80" i="1"/>
  <c r="Z329" i="1"/>
  <c r="Z328" i="1" s="1"/>
  <c r="BC231" i="1"/>
  <c r="BC249" i="1"/>
  <c r="BC240" i="1"/>
  <c r="BC239" i="1"/>
  <c r="BC237" i="1"/>
  <c r="DV241" i="1"/>
  <c r="DV245" i="1" s="1"/>
  <c r="DV250" i="1" s="1"/>
  <c r="DV251" i="1" s="1"/>
  <c r="FM241" i="1"/>
  <c r="FM245" i="1" s="1"/>
  <c r="FM250" i="1" s="1"/>
  <c r="AC241" i="1"/>
  <c r="AC245" i="1" s="1"/>
  <c r="AC250" i="1" s="1"/>
  <c r="AC251" i="1" s="1"/>
  <c r="ED241" i="1"/>
  <c r="ED245" i="1" s="1"/>
  <c r="ED250" i="1" s="1"/>
  <c r="BL281" i="1"/>
  <c r="CX281" i="1"/>
  <c r="CX256" i="1"/>
  <c r="CX262" i="1" s="1"/>
  <c r="CX265" i="1" s="1"/>
  <c r="CA281" i="1"/>
  <c r="CA256" i="1"/>
  <c r="CA262" i="1" s="1"/>
  <c r="CA265" i="1" s="1"/>
  <c r="DA281" i="1"/>
  <c r="DA256" i="1"/>
  <c r="DA262" i="1" s="1"/>
  <c r="DA265" i="1" s="1"/>
  <c r="DY281" i="1"/>
  <c r="DY256" i="1"/>
  <c r="DY262" i="1" s="1"/>
  <c r="DY265" i="1" s="1"/>
  <c r="AJ251" i="1"/>
  <c r="DR241" i="1"/>
  <c r="DR245" i="1" s="1"/>
  <c r="DR250" i="1" s="1"/>
  <c r="DR251" i="1" s="1"/>
  <c r="DZ241" i="1"/>
  <c r="DZ245" i="1" s="1"/>
  <c r="DZ250" i="1" s="1"/>
  <c r="DZ251" i="1" s="1"/>
  <c r="EN241" i="1"/>
  <c r="EN245" i="1" s="1"/>
  <c r="EN250" i="1" s="1"/>
  <c r="EN251" i="1" s="1"/>
  <c r="DF241" i="1"/>
  <c r="DF245" i="1" s="1"/>
  <c r="DF250" i="1" s="1"/>
  <c r="DF251" i="1" s="1"/>
  <c r="BJ241" i="1"/>
  <c r="BJ245" i="1" s="1"/>
  <c r="BJ250" i="1" s="1"/>
  <c r="BJ251" i="1" s="1"/>
  <c r="BQ241" i="1"/>
  <c r="BQ245" i="1" s="1"/>
  <c r="BQ250" i="1" s="1"/>
  <c r="BY241" i="1"/>
  <c r="BY245" i="1" s="1"/>
  <c r="BY250" i="1" s="1"/>
  <c r="BY251" i="1" s="1"/>
  <c r="BH241" i="1"/>
  <c r="BH245" i="1" s="1"/>
  <c r="BH250" i="1" s="1"/>
  <c r="BH251" i="1" s="1"/>
  <c r="ET241" i="1"/>
  <c r="ET245" i="1" s="1"/>
  <c r="ET250" i="1" s="1"/>
  <c r="ET251" i="1" s="1"/>
  <c r="FS241" i="1"/>
  <c r="FS245" i="1" s="1"/>
  <c r="FS250" i="1" s="1"/>
  <c r="FS251" i="1" s="1"/>
  <c r="AS241" i="1"/>
  <c r="AS245" i="1" s="1"/>
  <c r="AS250" i="1" s="1"/>
  <c r="AS251" i="1" s="1"/>
  <c r="BM251" i="1"/>
  <c r="AL241" i="1"/>
  <c r="AL245" i="1" s="1"/>
  <c r="AL250" i="1" s="1"/>
  <c r="AL251" i="1" s="1"/>
  <c r="X241" i="1"/>
  <c r="X245" i="1" s="1"/>
  <c r="X250" i="1" s="1"/>
  <c r="X251" i="1" s="1"/>
  <c r="DU251" i="1"/>
  <c r="AA241" i="1"/>
  <c r="AA245" i="1" s="1"/>
  <c r="AA250" i="1" s="1"/>
  <c r="AA251" i="1" s="1"/>
  <c r="CV288" i="1"/>
  <c r="CV80" i="1"/>
  <c r="CV329" i="1"/>
  <c r="CV328" i="1" s="1"/>
  <c r="CP251" i="1"/>
  <c r="Q241" i="1"/>
  <c r="Q245" i="1" s="1"/>
  <c r="Q250" i="1" s="1"/>
  <c r="Q251" i="1" s="1"/>
  <c r="CG251" i="1"/>
  <c r="E241" i="1"/>
  <c r="E245" i="1" s="1"/>
  <c r="E250" i="1" s="1"/>
  <c r="E251" i="1" s="1"/>
  <c r="BE251" i="1"/>
  <c r="G249" i="1"/>
  <c r="G231" i="1"/>
  <c r="G240" i="1"/>
  <c r="G239" i="1"/>
  <c r="G237" i="1"/>
  <c r="FP251" i="1"/>
  <c r="BG251" i="1"/>
  <c r="AY241" i="1"/>
  <c r="AY245" i="1" s="1"/>
  <c r="AY250" i="1" s="1"/>
  <c r="AY251" i="1" s="1"/>
  <c r="CT241" i="1"/>
  <c r="CT245" i="1" s="1"/>
  <c r="CT250" i="1" s="1"/>
  <c r="CT251" i="1" s="1"/>
  <c r="FM251" i="1"/>
  <c r="ED251" i="1"/>
  <c r="DJ241" i="1"/>
  <c r="DJ245" i="1" s="1"/>
  <c r="DJ250" i="1" s="1"/>
  <c r="DJ251" i="1" s="1"/>
  <c r="AU281" i="1"/>
  <c r="AU256" i="1"/>
  <c r="AU262" i="1" s="1"/>
  <c r="AU265" i="1" s="1"/>
  <c r="BN241" i="1"/>
  <c r="BN245" i="1" s="1"/>
  <c r="BN250" i="1" s="1"/>
  <c r="BN251" i="1" s="1"/>
  <c r="CK251" i="1"/>
  <c r="EY241" i="1"/>
  <c r="EY245" i="1" s="1"/>
  <c r="EY250" i="1" s="1"/>
  <c r="EY251" i="1" s="1"/>
  <c r="BQ251" i="1"/>
  <c r="BK241" i="1"/>
  <c r="BK245" i="1" s="1"/>
  <c r="BK250" i="1" s="1"/>
  <c r="BK251" i="1" s="1"/>
  <c r="FJ251" i="1"/>
  <c r="AF241" i="1"/>
  <c r="AF245" i="1" s="1"/>
  <c r="AF250" i="1" s="1"/>
  <c r="AF251" i="1" s="1"/>
  <c r="BB251" i="1"/>
  <c r="L241" i="1"/>
  <c r="L245" i="1" s="1"/>
  <c r="L250" i="1" s="1"/>
  <c r="L251" i="1" s="1"/>
  <c r="CO241" i="1"/>
  <c r="CO245" i="1" s="1"/>
  <c r="CO250" i="1" s="1"/>
  <c r="CO251" i="1" s="1"/>
  <c r="AR241" i="1"/>
  <c r="AR245" i="1" s="1"/>
  <c r="AR250" i="1" s="1"/>
  <c r="AR251" i="1" s="1"/>
  <c r="AW281" i="1"/>
  <c r="AW256" i="1"/>
  <c r="AW262" i="1" s="1"/>
  <c r="AW265" i="1" s="1"/>
  <c r="M241" i="1"/>
  <c r="M245" i="1" s="1"/>
  <c r="M250" i="1" s="1"/>
  <c r="M251" i="1" s="1"/>
  <c r="EQ241" i="1"/>
  <c r="EQ245" i="1" s="1"/>
  <c r="EQ250" i="1" s="1"/>
  <c r="EQ251" i="1" s="1"/>
  <c r="EX241" i="1"/>
  <c r="EX245" i="1" s="1"/>
  <c r="EX250" i="1" s="1"/>
  <c r="EX251" i="1" s="1"/>
  <c r="CC241" i="1"/>
  <c r="CC245" i="1" s="1"/>
  <c r="CC250" i="1" s="1"/>
  <c r="CC251" i="1" s="1"/>
  <c r="CV317" i="1"/>
  <c r="CV282" i="1"/>
  <c r="CV284" i="1" s="1"/>
  <c r="CV291" i="1" s="1"/>
  <c r="CV294" i="1" s="1"/>
  <c r="CV273" i="1"/>
  <c r="CV277" i="1" s="1"/>
  <c r="AN241" i="1"/>
  <c r="AN245" i="1" s="1"/>
  <c r="AN250" i="1" s="1"/>
  <c r="AN251" i="1" s="1"/>
  <c r="BP251" i="1"/>
  <c r="CB251" i="1"/>
  <c r="FU281" i="1" l="1"/>
  <c r="FU256" i="1"/>
  <c r="FU262" i="1" s="1"/>
  <c r="FU265" i="1" s="1"/>
  <c r="CF256" i="1"/>
  <c r="CF262" i="1" s="1"/>
  <c r="CF265" i="1" s="1"/>
  <c r="FF256" i="1"/>
  <c r="FF262" i="1" s="1"/>
  <c r="FF265" i="1" s="1"/>
  <c r="DC273" i="1"/>
  <c r="DC277" i="1" s="1"/>
  <c r="DC282" i="1"/>
  <c r="DC284" i="1" s="1"/>
  <c r="DC291" i="1" s="1"/>
  <c r="DC294" i="1" s="1"/>
  <c r="CS282" i="1"/>
  <c r="DC329" i="1"/>
  <c r="DC328" i="1" s="1"/>
  <c r="CS329" i="1"/>
  <c r="CS328" i="1" s="1"/>
  <c r="CS80" i="1"/>
  <c r="W256" i="1"/>
  <c r="W262" i="1" s="1"/>
  <c r="W265" i="1" s="1"/>
  <c r="W281" i="1"/>
  <c r="AD256" i="1"/>
  <c r="AD262" i="1" s="1"/>
  <c r="AD265" i="1" s="1"/>
  <c r="AD281" i="1"/>
  <c r="AD288" i="1" s="1"/>
  <c r="CL256" i="1"/>
  <c r="CL262" i="1" s="1"/>
  <c r="CL265" i="1" s="1"/>
  <c r="CL282" i="1" s="1"/>
  <c r="CL284" i="1" s="1"/>
  <c r="CL291" i="1" s="1"/>
  <c r="CL294" i="1" s="1"/>
  <c r="CL281" i="1"/>
  <c r="CL288" i="1" s="1"/>
  <c r="CS273" i="1"/>
  <c r="CS277" i="1" s="1"/>
  <c r="CS318" i="1" s="1"/>
  <c r="CS325" i="1" s="1"/>
  <c r="DC288" i="1"/>
  <c r="AO256" i="1"/>
  <c r="AO262" i="1" s="1"/>
  <c r="AO265" i="1" s="1"/>
  <c r="FX282" i="1"/>
  <c r="FX273" i="1"/>
  <c r="FX277" i="1" s="1"/>
  <c r="FX317" i="1"/>
  <c r="FO281" i="1"/>
  <c r="FO288" i="1" s="1"/>
  <c r="FO256" i="1"/>
  <c r="FO262" i="1" s="1"/>
  <c r="FO265" i="1" s="1"/>
  <c r="FO273" i="1" s="1"/>
  <c r="FO277" i="1" s="1"/>
  <c r="AE256" i="1"/>
  <c r="AE262" i="1" s="1"/>
  <c r="AE265" i="1" s="1"/>
  <c r="AE317" i="1" s="1"/>
  <c r="AE281" i="1"/>
  <c r="AE288" i="1" s="1"/>
  <c r="AV281" i="1"/>
  <c r="AV288" i="1" s="1"/>
  <c r="AV256" i="1"/>
  <c r="AV262" i="1" s="1"/>
  <c r="AV265" i="1" s="1"/>
  <c r="AV273" i="1" s="1"/>
  <c r="AV277" i="1" s="1"/>
  <c r="CY241" i="1"/>
  <c r="CY245" i="1" s="1"/>
  <c r="CY250" i="1" s="1"/>
  <c r="EU256" i="1"/>
  <c r="EU262" i="1" s="1"/>
  <c r="EU265" i="1" s="1"/>
  <c r="CS284" i="1"/>
  <c r="CS291" i="1" s="1"/>
  <c r="CS294" i="1" s="1"/>
  <c r="CS300" i="1" s="1"/>
  <c r="CZ256" i="1"/>
  <c r="CZ262" i="1" s="1"/>
  <c r="CZ265" i="1" s="1"/>
  <c r="CZ273" i="1" s="1"/>
  <c r="CZ277" i="1" s="1"/>
  <c r="EI241" i="1"/>
  <c r="EI245" i="1" s="1"/>
  <c r="EI250" i="1" s="1"/>
  <c r="EI251" i="1" s="1"/>
  <c r="DC267" i="1"/>
  <c r="DC268" i="1" s="1"/>
  <c r="AY281" i="1"/>
  <c r="AY256" i="1"/>
  <c r="AY262" i="1" s="1"/>
  <c r="AY265" i="1" s="1"/>
  <c r="BZ281" i="1"/>
  <c r="BZ256" i="1"/>
  <c r="BZ262" i="1" s="1"/>
  <c r="BZ265" i="1" s="1"/>
  <c r="EY281" i="1"/>
  <c r="EY256" i="1"/>
  <c r="EY262" i="1" s="1"/>
  <c r="EY265" i="1" s="1"/>
  <c r="AS281" i="1"/>
  <c r="AS256" i="1"/>
  <c r="AS262" i="1" s="1"/>
  <c r="AS265" i="1" s="1"/>
  <c r="DZ281" i="1"/>
  <c r="DZ256" i="1"/>
  <c r="DZ262" i="1" s="1"/>
  <c r="DZ265" i="1" s="1"/>
  <c r="E281" i="1"/>
  <c r="E256" i="1"/>
  <c r="E262" i="1" s="1"/>
  <c r="E265" i="1" s="1"/>
  <c r="AR281" i="1"/>
  <c r="AR256" i="1"/>
  <c r="AR262" i="1" s="1"/>
  <c r="AR265" i="1" s="1"/>
  <c r="FS281" i="1"/>
  <c r="FS256" i="1"/>
  <c r="FS262" i="1" s="1"/>
  <c r="FS265" i="1" s="1"/>
  <c r="DR281" i="1"/>
  <c r="DR256" i="1"/>
  <c r="DR262" i="1" s="1"/>
  <c r="DR265" i="1" s="1"/>
  <c r="U281" i="1"/>
  <c r="U256" i="1"/>
  <c r="U262" i="1" s="1"/>
  <c r="U265" i="1" s="1"/>
  <c r="M281" i="1"/>
  <c r="M256" i="1"/>
  <c r="M262" i="1" s="1"/>
  <c r="M265" i="1" s="1"/>
  <c r="EN281" i="1"/>
  <c r="EN256" i="1"/>
  <c r="EN262" i="1" s="1"/>
  <c r="EN265" i="1" s="1"/>
  <c r="AN281" i="1"/>
  <c r="AN256" i="1"/>
  <c r="AN262" i="1" s="1"/>
  <c r="AN265" i="1" s="1"/>
  <c r="CO281" i="1"/>
  <c r="CO256" i="1"/>
  <c r="CO262" i="1" s="1"/>
  <c r="CO265" i="1" s="1"/>
  <c r="ET281" i="1"/>
  <c r="ET256" i="1"/>
  <c r="ET262" i="1" s="1"/>
  <c r="ET265" i="1" s="1"/>
  <c r="R281" i="1"/>
  <c r="R256" i="1"/>
  <c r="R262" i="1" s="1"/>
  <c r="R265" i="1" s="1"/>
  <c r="DO281" i="1"/>
  <c r="DO256" i="1"/>
  <c r="DO262" i="1" s="1"/>
  <c r="DO265" i="1" s="1"/>
  <c r="L281" i="1"/>
  <c r="L256" i="1"/>
  <c r="L262" i="1" s="1"/>
  <c r="L265" i="1" s="1"/>
  <c r="DC303" i="1"/>
  <c r="DC306" i="1" s="1"/>
  <c r="DC308" i="1" s="1"/>
  <c r="DC300" i="1"/>
  <c r="BH281" i="1"/>
  <c r="BH256" i="1"/>
  <c r="BH262" i="1" s="1"/>
  <c r="BH265" i="1" s="1"/>
  <c r="ES281" i="1"/>
  <c r="ES256" i="1"/>
  <c r="ES262" i="1" s="1"/>
  <c r="ES265" i="1" s="1"/>
  <c r="BY281" i="1"/>
  <c r="BY256" i="1"/>
  <c r="BY262" i="1" s="1"/>
  <c r="BY265" i="1" s="1"/>
  <c r="EJ281" i="1"/>
  <c r="EJ256" i="1"/>
  <c r="EJ262" i="1" s="1"/>
  <c r="EJ265" i="1" s="1"/>
  <c r="AK281" i="1"/>
  <c r="AK256" i="1"/>
  <c r="AK262" i="1" s="1"/>
  <c r="AK265" i="1" s="1"/>
  <c r="BN281" i="1"/>
  <c r="BN256" i="1"/>
  <c r="BN262" i="1" s="1"/>
  <c r="BN265" i="1" s="1"/>
  <c r="DL281" i="1"/>
  <c r="DL256" i="1"/>
  <c r="DL262" i="1" s="1"/>
  <c r="DL265" i="1" s="1"/>
  <c r="DM281" i="1"/>
  <c r="DM256" i="1"/>
  <c r="DM262" i="1" s="1"/>
  <c r="DM265" i="1" s="1"/>
  <c r="FB281" i="1"/>
  <c r="FB256" i="1"/>
  <c r="FB262" i="1" s="1"/>
  <c r="FB265" i="1" s="1"/>
  <c r="CC281" i="1"/>
  <c r="CC256" i="1"/>
  <c r="CC262" i="1" s="1"/>
  <c r="CC265" i="1" s="1"/>
  <c r="N281" i="1"/>
  <c r="N256" i="1"/>
  <c r="N262" i="1" s="1"/>
  <c r="N265" i="1" s="1"/>
  <c r="FL281" i="1"/>
  <c r="FL256" i="1"/>
  <c r="FL262" i="1" s="1"/>
  <c r="FL265" i="1" s="1"/>
  <c r="EZ281" i="1"/>
  <c r="EZ256" i="1"/>
  <c r="EZ262" i="1" s="1"/>
  <c r="EZ265" i="1" s="1"/>
  <c r="EX281" i="1"/>
  <c r="EX256" i="1"/>
  <c r="EX262" i="1" s="1"/>
  <c r="EX265" i="1" s="1"/>
  <c r="AA281" i="1"/>
  <c r="AA256" i="1"/>
  <c r="AA262" i="1" s="1"/>
  <c r="AA265" i="1" s="1"/>
  <c r="BJ281" i="1"/>
  <c r="BJ256" i="1"/>
  <c r="BJ262" i="1" s="1"/>
  <c r="BJ265" i="1" s="1"/>
  <c r="DI281" i="1"/>
  <c r="DI256" i="1"/>
  <c r="DI262" i="1" s="1"/>
  <c r="DI265" i="1" s="1"/>
  <c r="CM281" i="1"/>
  <c r="CM256" i="1"/>
  <c r="CM262" i="1" s="1"/>
  <c r="CM265" i="1" s="1"/>
  <c r="EQ281" i="1"/>
  <c r="EQ256" i="1"/>
  <c r="EQ262" i="1" s="1"/>
  <c r="EQ265" i="1" s="1"/>
  <c r="BK281" i="1"/>
  <c r="BK256" i="1"/>
  <c r="BK262" i="1" s="1"/>
  <c r="BK265" i="1" s="1"/>
  <c r="DJ281" i="1"/>
  <c r="DJ256" i="1"/>
  <c r="DJ262" i="1" s="1"/>
  <c r="DJ265" i="1" s="1"/>
  <c r="Z303" i="1"/>
  <c r="Z306" i="1" s="1"/>
  <c r="Z308" i="1" s="1"/>
  <c r="Z300" i="1"/>
  <c r="CI281" i="1"/>
  <c r="CI256" i="1"/>
  <c r="CI262" i="1" s="1"/>
  <c r="CI265" i="1" s="1"/>
  <c r="DN317" i="1"/>
  <c r="DN282" i="1"/>
  <c r="DN284" i="1" s="1"/>
  <c r="DN291" i="1" s="1"/>
  <c r="DN294" i="1" s="1"/>
  <c r="DN273" i="1"/>
  <c r="DN277" i="1" s="1"/>
  <c r="CV318" i="1"/>
  <c r="CV325" i="1" s="1"/>
  <c r="CV286" i="1"/>
  <c r="H281" i="1"/>
  <c r="H256" i="1"/>
  <c r="H262" i="1" s="1"/>
  <c r="H265" i="1" s="1"/>
  <c r="FF288" i="1"/>
  <c r="FF80" i="1"/>
  <c r="FF329" i="1"/>
  <c r="FF328" i="1" s="1"/>
  <c r="BL317" i="1"/>
  <c r="BL282" i="1"/>
  <c r="BL284" i="1" s="1"/>
  <c r="BL291" i="1" s="1"/>
  <c r="BL294" i="1" s="1"/>
  <c r="BL273" i="1"/>
  <c r="BL277" i="1" s="1"/>
  <c r="ER288" i="1"/>
  <c r="ER80" i="1"/>
  <c r="ER329" i="1"/>
  <c r="ER328" i="1" s="1"/>
  <c r="EF281" i="1"/>
  <c r="EF256" i="1"/>
  <c r="EF262" i="1" s="1"/>
  <c r="EF265" i="1" s="1"/>
  <c r="EU288" i="1"/>
  <c r="EU80" i="1"/>
  <c r="FI281" i="1"/>
  <c r="FI256" i="1"/>
  <c r="FI262" i="1" s="1"/>
  <c r="FI265" i="1" s="1"/>
  <c r="AI281" i="1"/>
  <c r="AI256" i="1"/>
  <c r="AI262" i="1" s="1"/>
  <c r="AI265" i="1" s="1"/>
  <c r="I281" i="1"/>
  <c r="I256" i="1"/>
  <c r="I262" i="1" s="1"/>
  <c r="I265" i="1" s="1"/>
  <c r="DB317" i="1"/>
  <c r="DB282" i="1"/>
  <c r="DB273" i="1"/>
  <c r="DB277" i="1" s="1"/>
  <c r="DN288" i="1"/>
  <c r="DN80" i="1"/>
  <c r="CD317" i="1"/>
  <c r="CD282" i="1"/>
  <c r="CD284" i="1" s="1"/>
  <c r="CD291" i="1" s="1"/>
  <c r="CD294" i="1" s="1"/>
  <c r="CD273" i="1"/>
  <c r="CD277" i="1" s="1"/>
  <c r="CG281" i="1"/>
  <c r="CG256" i="1"/>
  <c r="CG262" i="1" s="1"/>
  <c r="CG265" i="1" s="1"/>
  <c r="BT288" i="1"/>
  <c r="BT80" i="1"/>
  <c r="BT329" i="1"/>
  <c r="BT328" i="1" s="1"/>
  <c r="CV267" i="1"/>
  <c r="CV268" i="1" s="1"/>
  <c r="DC318" i="1"/>
  <c r="DC325" i="1" s="1"/>
  <c r="DC286" i="1"/>
  <c r="K281" i="1"/>
  <c r="K256" i="1"/>
  <c r="K262" i="1" s="1"/>
  <c r="K265" i="1" s="1"/>
  <c r="FP281" i="1"/>
  <c r="FP256" i="1"/>
  <c r="FP262" i="1" s="1"/>
  <c r="FP265" i="1" s="1"/>
  <c r="BL288" i="1"/>
  <c r="BL80" i="1"/>
  <c r="BL329" i="1"/>
  <c r="BL328" i="1" s="1"/>
  <c r="P281" i="1"/>
  <c r="P256" i="1"/>
  <c r="P262" i="1" s="1"/>
  <c r="P265" i="1" s="1"/>
  <c r="EH281" i="1"/>
  <c r="EH256" i="1"/>
  <c r="EH262" i="1" s="1"/>
  <c r="EH265" i="1" s="1"/>
  <c r="EM281" i="1"/>
  <c r="EM256" i="1"/>
  <c r="EM262" i="1" s="1"/>
  <c r="EM265" i="1" s="1"/>
  <c r="DB288" i="1"/>
  <c r="DB80" i="1"/>
  <c r="DB329" i="1"/>
  <c r="DB328" i="1" s="1"/>
  <c r="EP267" i="1"/>
  <c r="EP268" i="1" s="1"/>
  <c r="DE317" i="1"/>
  <c r="DE282" i="1"/>
  <c r="DE284" i="1" s="1"/>
  <c r="DE291" i="1" s="1"/>
  <c r="DE294" i="1" s="1"/>
  <c r="DE273" i="1"/>
  <c r="DE277" i="1" s="1"/>
  <c r="CD288" i="1"/>
  <c r="CD80" i="1"/>
  <c r="CD329" i="1"/>
  <c r="CD328" i="1" s="1"/>
  <c r="AB281" i="1"/>
  <c r="AB256" i="1"/>
  <c r="AB262" i="1" s="1"/>
  <c r="AB265" i="1" s="1"/>
  <c r="CN281" i="1"/>
  <c r="CN256" i="1"/>
  <c r="CN262" i="1" s="1"/>
  <c r="CN265" i="1" s="1"/>
  <c r="CV295" i="1"/>
  <c r="CV297" i="1" s="1"/>
  <c r="CV290" i="1"/>
  <c r="DC295" i="1"/>
  <c r="DC297" i="1" s="1"/>
  <c r="DC290" i="1"/>
  <c r="ED281" i="1"/>
  <c r="ED256" i="1"/>
  <c r="ED262" i="1" s="1"/>
  <c r="ED265" i="1" s="1"/>
  <c r="G241" i="1"/>
  <c r="G245" i="1" s="1"/>
  <c r="G250" i="1" s="1"/>
  <c r="G251" i="1" s="1"/>
  <c r="CP281" i="1"/>
  <c r="CP256" i="1"/>
  <c r="CP262" i="1" s="1"/>
  <c r="CP265" i="1" s="1"/>
  <c r="BM281" i="1"/>
  <c r="BM256" i="1"/>
  <c r="BM262" i="1" s="1"/>
  <c r="BM265" i="1" s="1"/>
  <c r="CH281" i="1"/>
  <c r="CH256" i="1"/>
  <c r="CH262" i="1" s="1"/>
  <c r="CH265" i="1" s="1"/>
  <c r="DG281" i="1"/>
  <c r="DG256" i="1"/>
  <c r="DG262" i="1" s="1"/>
  <c r="DG265" i="1" s="1"/>
  <c r="EL281" i="1"/>
  <c r="EL256" i="1"/>
  <c r="EL262" i="1" s="1"/>
  <c r="EL265" i="1" s="1"/>
  <c r="EP318" i="1"/>
  <c r="EP325" i="1" s="1"/>
  <c r="EP286" i="1"/>
  <c r="DE288" i="1"/>
  <c r="DE80" i="1"/>
  <c r="DE329" i="1"/>
  <c r="DE328" i="1" s="1"/>
  <c r="CU317" i="1"/>
  <c r="CU282" i="1"/>
  <c r="CU284" i="1" s="1"/>
  <c r="CU291" i="1" s="1"/>
  <c r="CU294" i="1" s="1"/>
  <c r="CU273" i="1"/>
  <c r="CU277" i="1" s="1"/>
  <c r="FF317" i="1"/>
  <c r="FF282" i="1"/>
  <c r="FF284" i="1" s="1"/>
  <c r="FF291" i="1" s="1"/>
  <c r="FF294" i="1" s="1"/>
  <c r="FF273" i="1"/>
  <c r="FF277" i="1" s="1"/>
  <c r="V281" i="1"/>
  <c r="V256" i="1"/>
  <c r="V262" i="1" s="1"/>
  <c r="V265" i="1" s="1"/>
  <c r="BB281" i="1"/>
  <c r="BB256" i="1"/>
  <c r="BB262" i="1" s="1"/>
  <c r="BB265" i="1" s="1"/>
  <c r="AC281" i="1"/>
  <c r="AC256" i="1"/>
  <c r="AC262" i="1" s="1"/>
  <c r="AC265" i="1" s="1"/>
  <c r="DS281" i="1"/>
  <c r="DS256" i="1"/>
  <c r="DS262" i="1" s="1"/>
  <c r="DS265" i="1" s="1"/>
  <c r="CA317" i="1"/>
  <c r="CA282" i="1"/>
  <c r="CA284" i="1" s="1"/>
  <c r="CA291" i="1" s="1"/>
  <c r="CA294" i="1" s="1"/>
  <c r="CA273" i="1"/>
  <c r="CA277" i="1" s="1"/>
  <c r="AM256" i="1"/>
  <c r="AM262" i="1" s="1"/>
  <c r="AM265" i="1" s="1"/>
  <c r="AM281" i="1"/>
  <c r="EC317" i="1"/>
  <c r="EC282" i="1"/>
  <c r="EC284" i="1" s="1"/>
  <c r="EC291" i="1" s="1"/>
  <c r="EC294" i="1" s="1"/>
  <c r="EC273" i="1"/>
  <c r="EC277" i="1" s="1"/>
  <c r="DH281" i="1"/>
  <c r="DH256" i="1"/>
  <c r="DH262" i="1" s="1"/>
  <c r="DH265" i="1" s="1"/>
  <c r="DX317" i="1"/>
  <c r="DX282" i="1"/>
  <c r="DX273" i="1"/>
  <c r="DX277" i="1" s="1"/>
  <c r="FA281" i="1"/>
  <c r="FA256" i="1"/>
  <c r="FA262" i="1" s="1"/>
  <c r="FA265" i="1" s="1"/>
  <c r="Y288" i="1"/>
  <c r="Y80" i="1"/>
  <c r="Y329" i="1"/>
  <c r="Y328" i="1" s="1"/>
  <c r="FV281" i="1"/>
  <c r="FV256" i="1"/>
  <c r="FV262" i="1" s="1"/>
  <c r="FV265" i="1" s="1"/>
  <c r="DK281" i="1"/>
  <c r="DK256" i="1"/>
  <c r="DK262" i="1" s="1"/>
  <c r="DK265" i="1" s="1"/>
  <c r="EO281" i="1"/>
  <c r="EO256" i="1"/>
  <c r="EO262" i="1" s="1"/>
  <c r="EO265" i="1" s="1"/>
  <c r="EP295" i="1"/>
  <c r="CU288" i="1"/>
  <c r="CU80" i="1"/>
  <c r="CU329" i="1"/>
  <c r="CU328" i="1" s="1"/>
  <c r="Q281" i="1"/>
  <c r="Q256" i="1"/>
  <c r="Q262" i="1" s="1"/>
  <c r="Q265" i="1" s="1"/>
  <c r="T281" i="1"/>
  <c r="T256" i="1"/>
  <c r="T262" i="1" s="1"/>
  <c r="T265" i="1" s="1"/>
  <c r="X281" i="1"/>
  <c r="X256" i="1"/>
  <c r="X262" i="1" s="1"/>
  <c r="X265" i="1" s="1"/>
  <c r="DY317" i="1"/>
  <c r="DY282" i="1"/>
  <c r="DY273" i="1"/>
  <c r="DY277" i="1" s="1"/>
  <c r="CA288" i="1"/>
  <c r="CA80" i="1"/>
  <c r="CA329" i="1"/>
  <c r="CA328" i="1" s="1"/>
  <c r="AD317" i="1"/>
  <c r="AD282" i="1"/>
  <c r="AD273" i="1"/>
  <c r="AD277" i="1" s="1"/>
  <c r="EC288" i="1"/>
  <c r="EC80" i="1"/>
  <c r="EC329" i="1"/>
  <c r="EC328" i="1" s="1"/>
  <c r="Z267" i="1"/>
  <c r="Z268" i="1" s="1"/>
  <c r="DX288" i="1"/>
  <c r="DX80" i="1"/>
  <c r="DX329" i="1"/>
  <c r="DX328" i="1" s="1"/>
  <c r="DW281" i="1"/>
  <c r="DW256" i="1"/>
  <c r="DW262" i="1" s="1"/>
  <c r="DW265" i="1" s="1"/>
  <c r="AQ281" i="1"/>
  <c r="AQ256" i="1"/>
  <c r="AQ262" i="1" s="1"/>
  <c r="AQ265" i="1" s="1"/>
  <c r="Y317" i="1"/>
  <c r="Y282" i="1"/>
  <c r="Y284" i="1" s="1"/>
  <c r="Y291" i="1" s="1"/>
  <c r="Y294" i="1" s="1"/>
  <c r="Y273" i="1"/>
  <c r="Y277" i="1" s="1"/>
  <c r="EK281" i="1"/>
  <c r="EK256" i="1"/>
  <c r="EK262" i="1" s="1"/>
  <c r="EK265" i="1" s="1"/>
  <c r="DT281" i="1"/>
  <c r="DT256" i="1"/>
  <c r="DT262" i="1" s="1"/>
  <c r="DT265" i="1" s="1"/>
  <c r="FG241" i="1"/>
  <c r="FG245" i="1" s="1"/>
  <c r="FG250" i="1" s="1"/>
  <c r="FG251" i="1" s="1"/>
  <c r="BO256" i="1"/>
  <c r="BO262" i="1" s="1"/>
  <c r="BO265" i="1" s="1"/>
  <c r="BO281" i="1"/>
  <c r="S281" i="1"/>
  <c r="S256" i="1"/>
  <c r="S262" i="1" s="1"/>
  <c r="S265" i="1" s="1"/>
  <c r="FM281" i="1"/>
  <c r="FM256" i="1"/>
  <c r="FM262" i="1" s="1"/>
  <c r="FM265" i="1" s="1"/>
  <c r="D281" i="1"/>
  <c r="D256" i="1"/>
  <c r="D262" i="1" s="1"/>
  <c r="D265" i="1" s="1"/>
  <c r="DY288" i="1"/>
  <c r="DY284" i="1"/>
  <c r="DY291" i="1" s="1"/>
  <c r="DY294" i="1" s="1"/>
  <c r="DY80" i="1"/>
  <c r="DY329" i="1"/>
  <c r="DY328" i="1" s="1"/>
  <c r="AP281" i="1"/>
  <c r="AP256" i="1"/>
  <c r="AP262" i="1" s="1"/>
  <c r="AP265" i="1" s="1"/>
  <c r="FK281" i="1"/>
  <c r="FK256" i="1"/>
  <c r="FK262" i="1" s="1"/>
  <c r="FK265" i="1" s="1"/>
  <c r="AH281" i="1"/>
  <c r="AH256" i="1"/>
  <c r="AH262" i="1" s="1"/>
  <c r="AH265" i="1" s="1"/>
  <c r="Z318" i="1"/>
  <c r="Z286" i="1"/>
  <c r="FC281" i="1"/>
  <c r="FC256" i="1"/>
  <c r="FC262" i="1" s="1"/>
  <c r="FC265" i="1" s="1"/>
  <c r="EW281" i="1"/>
  <c r="EW256" i="1"/>
  <c r="EW262" i="1" s="1"/>
  <c r="EW265" i="1" s="1"/>
  <c r="O281" i="1"/>
  <c r="O256" i="1"/>
  <c r="O262" i="1" s="1"/>
  <c r="O265" i="1" s="1"/>
  <c r="C163" i="1"/>
  <c r="C164" i="1" s="1"/>
  <c r="C165" i="1" s="1"/>
  <c r="FZ120" i="1"/>
  <c r="FZ121" i="1" s="1"/>
  <c r="C152" i="1"/>
  <c r="C124" i="1"/>
  <c r="C186" i="1"/>
  <c r="C190" i="1" s="1"/>
  <c r="C192" i="1" s="1"/>
  <c r="BR281" i="1"/>
  <c r="BR256" i="1"/>
  <c r="BR262" i="1" s="1"/>
  <c r="BR265" i="1" s="1"/>
  <c r="AL281" i="1"/>
  <c r="AL256" i="1"/>
  <c r="AL262" i="1" s="1"/>
  <c r="AL265" i="1" s="1"/>
  <c r="DP317" i="1"/>
  <c r="DP282" i="1"/>
  <c r="DP284" i="1" s="1"/>
  <c r="DP291" i="1" s="1"/>
  <c r="DP294" i="1" s="1"/>
  <c r="DP273" i="1"/>
  <c r="DP277" i="1" s="1"/>
  <c r="DU281" i="1"/>
  <c r="DU256" i="1"/>
  <c r="DU262" i="1" s="1"/>
  <c r="DU265" i="1" s="1"/>
  <c r="EU317" i="1"/>
  <c r="EU282" i="1"/>
  <c r="EU284" i="1" s="1"/>
  <c r="EU291" i="1" s="1"/>
  <c r="EU294" i="1" s="1"/>
  <c r="EU273" i="1"/>
  <c r="EU277" i="1" s="1"/>
  <c r="CF288" i="1"/>
  <c r="CF80" i="1"/>
  <c r="CF329" i="1"/>
  <c r="CF328" i="1" s="1"/>
  <c r="FJ281" i="1"/>
  <c r="FJ256" i="1"/>
  <c r="FJ262" i="1" s="1"/>
  <c r="FJ265" i="1" s="1"/>
  <c r="AU317" i="1"/>
  <c r="AU282" i="1"/>
  <c r="AU273" i="1"/>
  <c r="AU277" i="1" s="1"/>
  <c r="DA317" i="1"/>
  <c r="DA282" i="1"/>
  <c r="DA284" i="1" s="1"/>
  <c r="DA291" i="1" s="1"/>
  <c r="DA294" i="1" s="1"/>
  <c r="DA273" i="1"/>
  <c r="DA277" i="1" s="1"/>
  <c r="AO317" i="1"/>
  <c r="AO282" i="1"/>
  <c r="AO284" i="1" s="1"/>
  <c r="AO291" i="1" s="1"/>
  <c r="AO294" i="1" s="1"/>
  <c r="AO273" i="1"/>
  <c r="AO277" i="1" s="1"/>
  <c r="CZ317" i="1"/>
  <c r="CZ282" i="1"/>
  <c r="CZ284" i="1" s="1"/>
  <c r="CZ291" i="1" s="1"/>
  <c r="CZ294" i="1" s="1"/>
  <c r="Z290" i="1"/>
  <c r="Z295" i="1"/>
  <c r="AZ281" i="1"/>
  <c r="AZ256" i="1"/>
  <c r="AZ262" i="1" s="1"/>
  <c r="AZ265" i="1" s="1"/>
  <c r="FE281" i="1"/>
  <c r="FE256" i="1"/>
  <c r="FE262" i="1" s="1"/>
  <c r="FE265" i="1" s="1"/>
  <c r="CQ281" i="1"/>
  <c r="CQ256" i="1"/>
  <c r="CQ262" i="1" s="1"/>
  <c r="CQ265" i="1" s="1"/>
  <c r="EP284" i="1"/>
  <c r="EP291" i="1" s="1"/>
  <c r="EP294" i="1" s="1"/>
  <c r="DP288" i="1"/>
  <c r="DP80" i="1"/>
  <c r="DP329" i="1"/>
  <c r="DP328" i="1" s="1"/>
  <c r="J317" i="1"/>
  <c r="J282" i="1"/>
  <c r="J284" i="1" s="1"/>
  <c r="J291" i="1" s="1"/>
  <c r="J294" i="1" s="1"/>
  <c r="J273" i="1"/>
  <c r="J277" i="1" s="1"/>
  <c r="AF281" i="1"/>
  <c r="AF256" i="1"/>
  <c r="AF262" i="1" s="1"/>
  <c r="AF265" i="1" s="1"/>
  <c r="BA256" i="1"/>
  <c r="BA262" i="1" s="1"/>
  <c r="BA265" i="1" s="1"/>
  <c r="BA281" i="1"/>
  <c r="AU288" i="1"/>
  <c r="AU80" i="1"/>
  <c r="AU329" i="1"/>
  <c r="AU328" i="1" s="1"/>
  <c r="CR281" i="1"/>
  <c r="CR256" i="1"/>
  <c r="CR262" i="1" s="1"/>
  <c r="CR265" i="1" s="1"/>
  <c r="CJ281" i="1"/>
  <c r="CJ256" i="1"/>
  <c r="CJ262" i="1" s="1"/>
  <c r="CJ265" i="1" s="1"/>
  <c r="CV300" i="1"/>
  <c r="CV303" i="1"/>
  <c r="CV306" i="1" s="1"/>
  <c r="CV308" i="1" s="1"/>
  <c r="DA288" i="1"/>
  <c r="DA80" i="1"/>
  <c r="DA329" i="1"/>
  <c r="DA328" i="1" s="1"/>
  <c r="AO288" i="1"/>
  <c r="AO80" i="1"/>
  <c r="EE281" i="1"/>
  <c r="EE256" i="1"/>
  <c r="EE262" i="1" s="1"/>
  <c r="EE265" i="1" s="1"/>
  <c r="CZ288" i="1"/>
  <c r="CZ80" i="1"/>
  <c r="Z325" i="1"/>
  <c r="FH281" i="1"/>
  <c r="FH256" i="1"/>
  <c r="FH262" i="1" s="1"/>
  <c r="FH265" i="1" s="1"/>
  <c r="BD281" i="1"/>
  <c r="BD256" i="1"/>
  <c r="BD262" i="1" s="1"/>
  <c r="BD265" i="1" s="1"/>
  <c r="DQ281" i="1"/>
  <c r="DQ256" i="1"/>
  <c r="DQ262" i="1" s="1"/>
  <c r="DQ265" i="1" s="1"/>
  <c r="CY251" i="1"/>
  <c r="BQ281" i="1"/>
  <c r="BQ256" i="1"/>
  <c r="BQ262" i="1" s="1"/>
  <c r="BQ265" i="1" s="1"/>
  <c r="DV281" i="1"/>
  <c r="DV256" i="1"/>
  <c r="DV262" i="1" s="1"/>
  <c r="DV265" i="1" s="1"/>
  <c r="BE281" i="1"/>
  <c r="BE256" i="1"/>
  <c r="BE262" i="1" s="1"/>
  <c r="BE265" i="1" s="1"/>
  <c r="FU317" i="1"/>
  <c r="FU282" i="1"/>
  <c r="FU273" i="1"/>
  <c r="FU277" i="1" s="1"/>
  <c r="BS281" i="1"/>
  <c r="BS256" i="1"/>
  <c r="BS262" i="1" s="1"/>
  <c r="BS265" i="1" s="1"/>
  <c r="CS295" i="1"/>
  <c r="BX281" i="1"/>
  <c r="BX256" i="1"/>
  <c r="BX262" i="1" s="1"/>
  <c r="BX265" i="1" s="1"/>
  <c r="AT281" i="1"/>
  <c r="AT256" i="1"/>
  <c r="AT262" i="1" s="1"/>
  <c r="AT265" i="1" s="1"/>
  <c r="FT281" i="1"/>
  <c r="FT256" i="1"/>
  <c r="FT262" i="1" s="1"/>
  <c r="FD281" i="1"/>
  <c r="FD256" i="1"/>
  <c r="FD262" i="1" s="1"/>
  <c r="FD265" i="1" s="1"/>
  <c r="CW317" i="1"/>
  <c r="CW282" i="1"/>
  <c r="CW284" i="1" s="1"/>
  <c r="CW291" i="1" s="1"/>
  <c r="CW294" i="1" s="1"/>
  <c r="CW273" i="1"/>
  <c r="CW277" i="1" s="1"/>
  <c r="FN281" i="1"/>
  <c r="FN256" i="1"/>
  <c r="FN262" i="1" s="1"/>
  <c r="FN265" i="1" s="1"/>
  <c r="BI281" i="1"/>
  <c r="BI256" i="1"/>
  <c r="BI262" i="1" s="1"/>
  <c r="BI265" i="1" s="1"/>
  <c r="BU317" i="1"/>
  <c r="BU282" i="1"/>
  <c r="BU284" i="1" s="1"/>
  <c r="BU291" i="1" s="1"/>
  <c r="BU294" i="1" s="1"/>
  <c r="BU273" i="1"/>
  <c r="BU277" i="1" s="1"/>
  <c r="CK281" i="1"/>
  <c r="CK256" i="1"/>
  <c r="CK262" i="1" s="1"/>
  <c r="CK265" i="1" s="1"/>
  <c r="ER317" i="1"/>
  <c r="ER282" i="1"/>
  <c r="ER273" i="1"/>
  <c r="ER277" i="1" s="1"/>
  <c r="FQ281" i="1"/>
  <c r="FQ256" i="1"/>
  <c r="FQ262" i="1" s="1"/>
  <c r="FQ265" i="1" s="1"/>
  <c r="EB288" i="1"/>
  <c r="EB80" i="1"/>
  <c r="CB281" i="1"/>
  <c r="CB256" i="1"/>
  <c r="CB262" i="1" s="1"/>
  <c r="CB265" i="1" s="1"/>
  <c r="AW317" i="1"/>
  <c r="AW282" i="1"/>
  <c r="AW284" i="1" s="1"/>
  <c r="AW291" i="1" s="1"/>
  <c r="AW294" i="1" s="1"/>
  <c r="AW273" i="1"/>
  <c r="AW277" i="1" s="1"/>
  <c r="CL317" i="1"/>
  <c r="BV281" i="1"/>
  <c r="BV256" i="1"/>
  <c r="BV262" i="1" s="1"/>
  <c r="BV265" i="1" s="1"/>
  <c r="AJ281" i="1"/>
  <c r="AJ256" i="1"/>
  <c r="AJ262" i="1" s="1"/>
  <c r="AJ265" i="1" s="1"/>
  <c r="FU288" i="1"/>
  <c r="FU80" i="1"/>
  <c r="CX317" i="1"/>
  <c r="CX282" i="1"/>
  <c r="CX284" i="1" s="1"/>
  <c r="CX291" i="1" s="1"/>
  <c r="CX294" i="1" s="1"/>
  <c r="CX273" i="1"/>
  <c r="CX277" i="1" s="1"/>
  <c r="BC241" i="1"/>
  <c r="BC245" i="1" s="1"/>
  <c r="BC250" i="1" s="1"/>
  <c r="BC251" i="1" s="1"/>
  <c r="AG281" i="1"/>
  <c r="AG256" i="1"/>
  <c r="AG262" i="1" s="1"/>
  <c r="AG265" i="1" s="1"/>
  <c r="CE281" i="1"/>
  <c r="CE256" i="1"/>
  <c r="CE262" i="1" s="1"/>
  <c r="CE265" i="1" s="1"/>
  <c r="CW288" i="1"/>
  <c r="CW80" i="1"/>
  <c r="CW329" i="1"/>
  <c r="CW328" i="1" s="1"/>
  <c r="BU288" i="1"/>
  <c r="BU80" i="1"/>
  <c r="BU329" i="1"/>
  <c r="BU328" i="1" s="1"/>
  <c r="FR317" i="1"/>
  <c r="FR282" i="1"/>
  <c r="FR284" i="1" s="1"/>
  <c r="FR291" i="1" s="1"/>
  <c r="FR294" i="1" s="1"/>
  <c r="FR273" i="1"/>
  <c r="FR277" i="1" s="1"/>
  <c r="BG281" i="1"/>
  <c r="BG256" i="1"/>
  <c r="BG262" i="1" s="1"/>
  <c r="BG265" i="1" s="1"/>
  <c r="EG281" i="1"/>
  <c r="EG256" i="1"/>
  <c r="EG262" i="1" s="1"/>
  <c r="EG265" i="1" s="1"/>
  <c r="CT281" i="1"/>
  <c r="CT256" i="1"/>
  <c r="CT262" i="1" s="1"/>
  <c r="CT265" i="1" s="1"/>
  <c r="BP281" i="1"/>
  <c r="BP256" i="1"/>
  <c r="BP262" i="1" s="1"/>
  <c r="BP265" i="1" s="1"/>
  <c r="AW288" i="1"/>
  <c r="AW80" i="1"/>
  <c r="AW329" i="1"/>
  <c r="AW328" i="1" s="1"/>
  <c r="DF281" i="1"/>
  <c r="DF256" i="1"/>
  <c r="DF262" i="1" s="1"/>
  <c r="DF265" i="1" s="1"/>
  <c r="EA281" i="1"/>
  <c r="EA256" i="1"/>
  <c r="EA262" i="1" s="1"/>
  <c r="EA265" i="1" s="1"/>
  <c r="CX288" i="1"/>
  <c r="CX80" i="1"/>
  <c r="AX281" i="1"/>
  <c r="AX256" i="1"/>
  <c r="AX262" i="1" s="1"/>
  <c r="AX265" i="1" s="1"/>
  <c r="F281" i="1"/>
  <c r="F256" i="1"/>
  <c r="F262" i="1" s="1"/>
  <c r="F265" i="1" s="1"/>
  <c r="FW281" i="1"/>
  <c r="FW256" i="1"/>
  <c r="FW262" i="1" s="1"/>
  <c r="FW265" i="1" s="1"/>
  <c r="J288" i="1"/>
  <c r="J80" i="1"/>
  <c r="BF281" i="1"/>
  <c r="BF256" i="1"/>
  <c r="BF262" i="1" s="1"/>
  <c r="BF265" i="1" s="1"/>
  <c r="EV281" i="1"/>
  <c r="EV256" i="1"/>
  <c r="EV262" i="1" s="1"/>
  <c r="EV265" i="1" s="1"/>
  <c r="DD281" i="1"/>
  <c r="DD256" i="1"/>
  <c r="DD262" i="1" s="1"/>
  <c r="DD265" i="1" s="1"/>
  <c r="BW281" i="1"/>
  <c r="BW256" i="1"/>
  <c r="BW262" i="1" s="1"/>
  <c r="BW265" i="1" s="1"/>
  <c r="CF317" i="1"/>
  <c r="CF282" i="1"/>
  <c r="CF284" i="1" s="1"/>
  <c r="CF291" i="1" s="1"/>
  <c r="CF294" i="1" s="1"/>
  <c r="CF273" i="1"/>
  <c r="CF277" i="1" s="1"/>
  <c r="EB317" i="1"/>
  <c r="EB282" i="1"/>
  <c r="EB284" i="1" s="1"/>
  <c r="EB291" i="1" s="1"/>
  <c r="EB294" i="1" s="1"/>
  <c r="EB273" i="1"/>
  <c r="EB277" i="1" s="1"/>
  <c r="BT317" i="1"/>
  <c r="BT282" i="1"/>
  <c r="BT273" i="1"/>
  <c r="BT277" i="1" s="1"/>
  <c r="FR288" i="1"/>
  <c r="FR80" i="1"/>
  <c r="FR329" i="1"/>
  <c r="FR328" i="1" s="1"/>
  <c r="FO282" i="1" l="1"/>
  <c r="FO317" i="1"/>
  <c r="AD329" i="1"/>
  <c r="AD328" i="1" s="1"/>
  <c r="AD80" i="1"/>
  <c r="AE80" i="1"/>
  <c r="CL329" i="1"/>
  <c r="CL328" i="1" s="1"/>
  <c r="AV329" i="1"/>
  <c r="AV328" i="1" s="1"/>
  <c r="AE273" i="1"/>
  <c r="AE277" i="1" s="1"/>
  <c r="AV80" i="1"/>
  <c r="AE282" i="1"/>
  <c r="AE284" i="1" s="1"/>
  <c r="AE291" i="1" s="1"/>
  <c r="AE294" i="1" s="1"/>
  <c r="AE300" i="1" s="1"/>
  <c r="CL80" i="1"/>
  <c r="CL273" i="1"/>
  <c r="CL277" i="1" s="1"/>
  <c r="CL318" i="1" s="1"/>
  <c r="CL325" i="1" s="1"/>
  <c r="AV282" i="1"/>
  <c r="AV284" i="1" s="1"/>
  <c r="AV291" i="1" s="1"/>
  <c r="AV294" i="1" s="1"/>
  <c r="AV300" i="1" s="1"/>
  <c r="DB267" i="1"/>
  <c r="DB268" i="1" s="1"/>
  <c r="CS286" i="1"/>
  <c r="DP267" i="1"/>
  <c r="DP268" i="1" s="1"/>
  <c r="FX267" i="1"/>
  <c r="FX268" i="1" s="1"/>
  <c r="FR267" i="1"/>
  <c r="FR268" i="1" s="1"/>
  <c r="CS267" i="1"/>
  <c r="CS268" i="1" s="1"/>
  <c r="W273" i="1"/>
  <c r="W277" i="1" s="1"/>
  <c r="W317" i="1"/>
  <c r="W282" i="1"/>
  <c r="W288" i="1"/>
  <c r="W80" i="1"/>
  <c r="W329" i="1"/>
  <c r="W328" i="1" s="1"/>
  <c r="AV317" i="1"/>
  <c r="FX318" i="1"/>
  <c r="FX325" i="1" s="1"/>
  <c r="FX286" i="1"/>
  <c r="FU267" i="1"/>
  <c r="FU268" i="1" s="1"/>
  <c r="EC267" i="1"/>
  <c r="EC268" i="1" s="1"/>
  <c r="AE329" i="1"/>
  <c r="AE328" i="1" s="1"/>
  <c r="FX284" i="1"/>
  <c r="FX291" i="1" s="1"/>
  <c r="FX294" i="1" s="1"/>
  <c r="FX295" i="1"/>
  <c r="FX309" i="1" s="1"/>
  <c r="DN267" i="1"/>
  <c r="DN268" i="1" s="1"/>
  <c r="CS303" i="1"/>
  <c r="CS306" i="1" s="1"/>
  <c r="CS308" i="1" s="1"/>
  <c r="BL267" i="1"/>
  <c r="BL268" i="1" s="1"/>
  <c r="CS290" i="1"/>
  <c r="CS297" i="1"/>
  <c r="FO80" i="1"/>
  <c r="DC311" i="1"/>
  <c r="AD267" i="1"/>
  <c r="AD268" i="1" s="1"/>
  <c r="DX267" i="1"/>
  <c r="DX268" i="1" s="1"/>
  <c r="FF267" i="1"/>
  <c r="FF268" i="1" s="1"/>
  <c r="CZ267" i="1"/>
  <c r="CZ268" i="1" s="1"/>
  <c r="AU267" i="1"/>
  <c r="AU268" i="1" s="1"/>
  <c r="CV311" i="1"/>
  <c r="CU267" i="1"/>
  <c r="CU268" i="1" s="1"/>
  <c r="AV267" i="1"/>
  <c r="AV268" i="1" s="1"/>
  <c r="CX267" i="1"/>
  <c r="CX268" i="1" s="1"/>
  <c r="EB267" i="1"/>
  <c r="EB268" i="1" s="1"/>
  <c r="ER267" i="1"/>
  <c r="ER268" i="1" s="1"/>
  <c r="AW267" i="1"/>
  <c r="AW268" i="1" s="1"/>
  <c r="AO267" i="1"/>
  <c r="AO268" i="1" s="1"/>
  <c r="DY267" i="1"/>
  <c r="DY268" i="1" s="1"/>
  <c r="EP290" i="1"/>
  <c r="CX303" i="1"/>
  <c r="CX306" i="1" s="1"/>
  <c r="CX308" i="1" s="1"/>
  <c r="CX300" i="1"/>
  <c r="CW300" i="1"/>
  <c r="CW303" i="1"/>
  <c r="CW306" i="1" s="1"/>
  <c r="CW308" i="1" s="1"/>
  <c r="DE300" i="1"/>
  <c r="DE303" i="1"/>
  <c r="DE306" i="1" s="1"/>
  <c r="DE308" i="1" s="1"/>
  <c r="CF300" i="1"/>
  <c r="CF303" i="1"/>
  <c r="CF306" i="1" s="1"/>
  <c r="CF308" i="1" s="1"/>
  <c r="FR303" i="1"/>
  <c r="FR306" i="1" s="1"/>
  <c r="FR308" i="1" s="1"/>
  <c r="FR300" i="1"/>
  <c r="BU300" i="1"/>
  <c r="BU303" i="1"/>
  <c r="BU306" i="1" s="1"/>
  <c r="BU308" i="1" s="1"/>
  <c r="AE303" i="1"/>
  <c r="AE306" i="1" s="1"/>
  <c r="AE308" i="1" s="1"/>
  <c r="AO300" i="1"/>
  <c r="AO303" i="1"/>
  <c r="AO306" i="1" s="1"/>
  <c r="AO308" i="1" s="1"/>
  <c r="FG281" i="1"/>
  <c r="FG256" i="1"/>
  <c r="FG262" i="1" s="1"/>
  <c r="FG265" i="1" s="1"/>
  <c r="CA303" i="1"/>
  <c r="CA306" i="1" s="1"/>
  <c r="CA308" i="1" s="1"/>
  <c r="CA300" i="1"/>
  <c r="J300" i="1"/>
  <c r="J303" i="1"/>
  <c r="J306" i="1" s="1"/>
  <c r="J308" i="1" s="1"/>
  <c r="EB300" i="1"/>
  <c r="EB303" i="1"/>
  <c r="EB306" i="1" s="1"/>
  <c r="EB308" i="1" s="1"/>
  <c r="FF303" i="1"/>
  <c r="FF306" i="1" s="1"/>
  <c r="FF308" i="1" s="1"/>
  <c r="FF300" i="1"/>
  <c r="BL300" i="1"/>
  <c r="BL303" i="1"/>
  <c r="BL306" i="1" s="1"/>
  <c r="BL308" i="1" s="1"/>
  <c r="CZ303" i="1"/>
  <c r="CZ306" i="1" s="1"/>
  <c r="CZ308" i="1" s="1"/>
  <c r="CZ300" i="1"/>
  <c r="BC281" i="1"/>
  <c r="BC256" i="1"/>
  <c r="BC262" i="1" s="1"/>
  <c r="BC265" i="1" s="1"/>
  <c r="DA303" i="1"/>
  <c r="DA306" i="1" s="1"/>
  <c r="DA308" i="1" s="1"/>
  <c r="DA300" i="1"/>
  <c r="Y300" i="1"/>
  <c r="Y303" i="1"/>
  <c r="Y306" i="1" s="1"/>
  <c r="Y308" i="1" s="1"/>
  <c r="CU303" i="1"/>
  <c r="CU306" i="1" s="1"/>
  <c r="CU308" i="1" s="1"/>
  <c r="CU300" i="1"/>
  <c r="EU303" i="1"/>
  <c r="EU306" i="1" s="1"/>
  <c r="EU308" i="1" s="1"/>
  <c r="EU300" i="1"/>
  <c r="DQ288" i="1"/>
  <c r="DQ80" i="1"/>
  <c r="DQ329" i="1"/>
  <c r="DQ328" i="1" s="1"/>
  <c r="FV317" i="1"/>
  <c r="FV282" i="1"/>
  <c r="FV284" i="1" s="1"/>
  <c r="FV291" i="1" s="1"/>
  <c r="FV294" i="1" s="1"/>
  <c r="FV273" i="1"/>
  <c r="FV277" i="1" s="1"/>
  <c r="E317" i="1"/>
  <c r="E282" i="1"/>
  <c r="E284" i="1" s="1"/>
  <c r="E291" i="1" s="1"/>
  <c r="E294" i="1" s="1"/>
  <c r="E273" i="1"/>
  <c r="E277" i="1" s="1"/>
  <c r="BT295" i="1"/>
  <c r="FR318" i="1"/>
  <c r="FR325" i="1" s="1"/>
  <c r="FR286" i="1"/>
  <c r="CX290" i="1"/>
  <c r="CX295" i="1"/>
  <c r="CX297" i="1" s="1"/>
  <c r="CL295" i="1"/>
  <c r="CL297" i="1" s="1"/>
  <c r="CL290" i="1"/>
  <c r="FQ317" i="1"/>
  <c r="FQ282" i="1"/>
  <c r="FQ284" i="1" s="1"/>
  <c r="FQ291" i="1" s="1"/>
  <c r="FQ294" i="1" s="1"/>
  <c r="FQ273" i="1"/>
  <c r="FQ277" i="1" s="1"/>
  <c r="FD288" i="1"/>
  <c r="FD80" i="1"/>
  <c r="FD329" i="1"/>
  <c r="FD328" i="1" s="1"/>
  <c r="FU318" i="1"/>
  <c r="FU325" i="1" s="1"/>
  <c r="FU286" i="1"/>
  <c r="BD317" i="1"/>
  <c r="BD282" i="1"/>
  <c r="BD284" i="1" s="1"/>
  <c r="BD291" i="1" s="1"/>
  <c r="BD294" i="1" s="1"/>
  <c r="BD273" i="1"/>
  <c r="BD277" i="1" s="1"/>
  <c r="EE288" i="1"/>
  <c r="EE80" i="1"/>
  <c r="EE329" i="1"/>
  <c r="EE328" i="1" s="1"/>
  <c r="BA317" i="1"/>
  <c r="BA282" i="1"/>
  <c r="BA284" i="1" s="1"/>
  <c r="BA291" i="1" s="1"/>
  <c r="BA294" i="1" s="1"/>
  <c r="BA273" i="1"/>
  <c r="BA277" i="1" s="1"/>
  <c r="EP300" i="1"/>
  <c r="EP297" i="1"/>
  <c r="EP303" i="1"/>
  <c r="EP306" i="1" s="1"/>
  <c r="EP308" i="1" s="1"/>
  <c r="AU318" i="1"/>
  <c r="AU325" i="1" s="1"/>
  <c r="AU286" i="1"/>
  <c r="EU295" i="1"/>
  <c r="EU297" i="1" s="1"/>
  <c r="EU290" i="1"/>
  <c r="BR317" i="1"/>
  <c r="BR282" i="1"/>
  <c r="BR284" i="1" s="1"/>
  <c r="BR291" i="1" s="1"/>
  <c r="BR294" i="1" s="1"/>
  <c r="BR273" i="1"/>
  <c r="BR277" i="1" s="1"/>
  <c r="FC288" i="1"/>
  <c r="FC80" i="1"/>
  <c r="FC329" i="1"/>
  <c r="FC328" i="1" s="1"/>
  <c r="AP317" i="1"/>
  <c r="AP282" i="1"/>
  <c r="AP284" i="1" s="1"/>
  <c r="AP291" i="1" s="1"/>
  <c r="AP294" i="1" s="1"/>
  <c r="AP273" i="1"/>
  <c r="AP277" i="1" s="1"/>
  <c r="S288" i="1"/>
  <c r="S80" i="1"/>
  <c r="Y290" i="1"/>
  <c r="Y295" i="1"/>
  <c r="FV288" i="1"/>
  <c r="FV80" i="1"/>
  <c r="FA288" i="1"/>
  <c r="FA80" i="1"/>
  <c r="FA329" i="1"/>
  <c r="FA328" i="1" s="1"/>
  <c r="AM317" i="1"/>
  <c r="AM282" i="1"/>
  <c r="AM284" i="1" s="1"/>
  <c r="AM291" i="1" s="1"/>
  <c r="AM294" i="1" s="1"/>
  <c r="AM273" i="1"/>
  <c r="AM277" i="1" s="1"/>
  <c r="DG317" i="1"/>
  <c r="DG282" i="1"/>
  <c r="DG284" i="1" s="1"/>
  <c r="DG291" i="1" s="1"/>
  <c r="DG294" i="1" s="1"/>
  <c r="DG273" i="1"/>
  <c r="DG277" i="1" s="1"/>
  <c r="BM317" i="1"/>
  <c r="BM282" i="1"/>
  <c r="BM284" i="1" s="1"/>
  <c r="BM291" i="1" s="1"/>
  <c r="BM294" i="1" s="1"/>
  <c r="BM273" i="1"/>
  <c r="BM277" i="1" s="1"/>
  <c r="CN288" i="1"/>
  <c r="CN80" i="1"/>
  <c r="CN329" i="1"/>
  <c r="CN328" i="1" s="1"/>
  <c r="DE267" i="1"/>
  <c r="DE268" i="1" s="1"/>
  <c r="EH317" i="1"/>
  <c r="EH282" i="1"/>
  <c r="EH284" i="1" s="1"/>
  <c r="EH291" i="1" s="1"/>
  <c r="EH294" i="1" s="1"/>
  <c r="EH273" i="1"/>
  <c r="EH277" i="1" s="1"/>
  <c r="BT284" i="1"/>
  <c r="BT291" i="1" s="1"/>
  <c r="BT294" i="1" s="1"/>
  <c r="DB318" i="1"/>
  <c r="DB325" i="1" s="1"/>
  <c r="DB286" i="1"/>
  <c r="BJ288" i="1"/>
  <c r="BJ80" i="1"/>
  <c r="BJ329" i="1"/>
  <c r="BJ328" i="1" s="1"/>
  <c r="CC288" i="1"/>
  <c r="CC80" i="1"/>
  <c r="CC329" i="1"/>
  <c r="CC328" i="1" s="1"/>
  <c r="EJ288" i="1"/>
  <c r="EJ80" i="1"/>
  <c r="L288" i="1"/>
  <c r="L80" i="1"/>
  <c r="EN288" i="1"/>
  <c r="EN80" i="1"/>
  <c r="E288" i="1"/>
  <c r="E80" i="1"/>
  <c r="EE317" i="1"/>
  <c r="EE282" i="1"/>
  <c r="EE284" i="1" s="1"/>
  <c r="EE291" i="1" s="1"/>
  <c r="EE294" i="1" s="1"/>
  <c r="EE273" i="1"/>
  <c r="EE277" i="1" s="1"/>
  <c r="DP303" i="1"/>
  <c r="DP306" i="1" s="1"/>
  <c r="DP308" i="1" s="1"/>
  <c r="DP300" i="1"/>
  <c r="AM288" i="1"/>
  <c r="AM80" i="1"/>
  <c r="AM329" i="1"/>
  <c r="AM328" i="1" s="1"/>
  <c r="L317" i="1"/>
  <c r="L282" i="1"/>
  <c r="L273" i="1"/>
  <c r="L277" i="1" s="1"/>
  <c r="EA317" i="1"/>
  <c r="EA282" i="1"/>
  <c r="EA284" i="1" s="1"/>
  <c r="EA291" i="1" s="1"/>
  <c r="EA294" i="1" s="1"/>
  <c r="EA273" i="1"/>
  <c r="EA277" i="1" s="1"/>
  <c r="AW300" i="1"/>
  <c r="AW303" i="1"/>
  <c r="AW306" i="1" s="1"/>
  <c r="AW308" i="1" s="1"/>
  <c r="FR290" i="1"/>
  <c r="FR295" i="1"/>
  <c r="FR297" i="1" s="1"/>
  <c r="FQ288" i="1"/>
  <c r="FQ80" i="1"/>
  <c r="FP272" i="1"/>
  <c r="FT265" i="1"/>
  <c r="FU295" i="1"/>
  <c r="BD288" i="1"/>
  <c r="BD80" i="1"/>
  <c r="BD329" i="1"/>
  <c r="BD328" i="1" s="1"/>
  <c r="AF317" i="1"/>
  <c r="AF282" i="1"/>
  <c r="AF284" i="1" s="1"/>
  <c r="AF291" i="1" s="1"/>
  <c r="AF294" i="1" s="1"/>
  <c r="AF273" i="1"/>
  <c r="AF277" i="1" s="1"/>
  <c r="CQ317" i="1"/>
  <c r="CQ282" i="1"/>
  <c r="CQ284" i="1" s="1"/>
  <c r="CQ291" i="1" s="1"/>
  <c r="CQ294" i="1" s="1"/>
  <c r="CQ273" i="1"/>
  <c r="CQ277" i="1" s="1"/>
  <c r="AU295" i="1"/>
  <c r="BR288" i="1"/>
  <c r="BR80" i="1"/>
  <c r="BR329" i="1"/>
  <c r="BR328" i="1" s="1"/>
  <c r="AP288" i="1"/>
  <c r="AP80" i="1"/>
  <c r="BO288" i="1"/>
  <c r="BO80" i="1"/>
  <c r="CA318" i="1"/>
  <c r="CA286" i="1"/>
  <c r="V317" i="1"/>
  <c r="V282" i="1"/>
  <c r="V284" i="1" s="1"/>
  <c r="V291" i="1" s="1"/>
  <c r="V294" i="1" s="1"/>
  <c r="V273" i="1"/>
  <c r="V277" i="1" s="1"/>
  <c r="DG288" i="1"/>
  <c r="DG80" i="1"/>
  <c r="DG329" i="1"/>
  <c r="DG328" i="1" s="1"/>
  <c r="BM288" i="1"/>
  <c r="BM80" i="1"/>
  <c r="BM329" i="1"/>
  <c r="BM328" i="1" s="1"/>
  <c r="AB317" i="1"/>
  <c r="AB282" i="1"/>
  <c r="AB284" i="1" s="1"/>
  <c r="AB291" i="1" s="1"/>
  <c r="AB294" i="1" s="1"/>
  <c r="AB273" i="1"/>
  <c r="AB277" i="1" s="1"/>
  <c r="DE318" i="1"/>
  <c r="DE325" i="1" s="1"/>
  <c r="DE286" i="1"/>
  <c r="EH288" i="1"/>
  <c r="EH80" i="1"/>
  <c r="EH329" i="1"/>
  <c r="EH328" i="1" s="1"/>
  <c r="FP317" i="1"/>
  <c r="FP282" i="1"/>
  <c r="FP284" i="1" s="1"/>
  <c r="FP291" i="1" s="1"/>
  <c r="FP294" i="1" s="1"/>
  <c r="FP273" i="1"/>
  <c r="FP277" i="1" s="1"/>
  <c r="CG317" i="1"/>
  <c r="CG282" i="1"/>
  <c r="CG273" i="1"/>
  <c r="CG277" i="1" s="1"/>
  <c r="DB295" i="1"/>
  <c r="EF317" i="1"/>
  <c r="EF282" i="1"/>
  <c r="EF273" i="1"/>
  <c r="EF277" i="1" s="1"/>
  <c r="DJ317" i="1"/>
  <c r="DJ282" i="1"/>
  <c r="DJ284" i="1" s="1"/>
  <c r="DJ291" i="1" s="1"/>
  <c r="DJ294" i="1" s="1"/>
  <c r="DJ273" i="1"/>
  <c r="DJ277" i="1" s="1"/>
  <c r="AA317" i="1"/>
  <c r="AA282" i="1"/>
  <c r="AA284" i="1" s="1"/>
  <c r="AA291" i="1" s="1"/>
  <c r="AA294" i="1" s="1"/>
  <c r="AA273" i="1"/>
  <c r="AA277" i="1" s="1"/>
  <c r="FB317" i="1"/>
  <c r="FB282" i="1"/>
  <c r="FB273" i="1"/>
  <c r="FB277" i="1" s="1"/>
  <c r="BY317" i="1"/>
  <c r="BY282" i="1"/>
  <c r="BY284" i="1" s="1"/>
  <c r="BY291" i="1" s="1"/>
  <c r="BY294" i="1" s="1"/>
  <c r="BY273" i="1"/>
  <c r="BY277" i="1" s="1"/>
  <c r="DO317" i="1"/>
  <c r="DO282" i="1"/>
  <c r="DO273" i="1"/>
  <c r="DO277" i="1" s="1"/>
  <c r="M317" i="1"/>
  <c r="M282" i="1"/>
  <c r="M284" i="1" s="1"/>
  <c r="M291" i="1" s="1"/>
  <c r="M294" i="1" s="1"/>
  <c r="M273" i="1"/>
  <c r="M277" i="1" s="1"/>
  <c r="DZ317" i="1"/>
  <c r="DZ282" i="1"/>
  <c r="DZ284" i="1" s="1"/>
  <c r="DZ291" i="1" s="1"/>
  <c r="DZ294" i="1" s="1"/>
  <c r="DZ273" i="1"/>
  <c r="DZ277" i="1" s="1"/>
  <c r="BT318" i="1"/>
  <c r="BT325" i="1" s="1"/>
  <c r="BT286" i="1"/>
  <c r="FD317" i="1"/>
  <c r="FD282" i="1"/>
  <c r="FD273" i="1"/>
  <c r="FD277" i="1" s="1"/>
  <c r="S317" i="1"/>
  <c r="S282" i="1"/>
  <c r="S284" i="1" s="1"/>
  <c r="S291" i="1" s="1"/>
  <c r="S294" i="1" s="1"/>
  <c r="S273" i="1"/>
  <c r="S277" i="1" s="1"/>
  <c r="BB288" i="1"/>
  <c r="BB80" i="1"/>
  <c r="EJ317" i="1"/>
  <c r="EJ282" i="1"/>
  <c r="EJ284" i="1" s="1"/>
  <c r="EJ291" i="1" s="1"/>
  <c r="EJ294" i="1" s="1"/>
  <c r="EJ273" i="1"/>
  <c r="EJ277" i="1" s="1"/>
  <c r="EB318" i="1"/>
  <c r="EB325" i="1" s="1"/>
  <c r="EB286" i="1"/>
  <c r="EA288" i="1"/>
  <c r="EA80" i="1"/>
  <c r="EA329" i="1"/>
  <c r="EA328" i="1" s="1"/>
  <c r="AW318" i="1"/>
  <c r="AW325" i="1" s="1"/>
  <c r="AW286" i="1"/>
  <c r="ER318" i="1"/>
  <c r="ER325" i="1" s="1"/>
  <c r="ER286" i="1"/>
  <c r="FT288" i="1"/>
  <c r="FT80" i="1"/>
  <c r="FT329" i="1"/>
  <c r="FT328" i="1" s="1"/>
  <c r="FH317" i="1"/>
  <c r="FH282" i="1"/>
  <c r="FH273" i="1"/>
  <c r="FH277" i="1" s="1"/>
  <c r="CJ317" i="1"/>
  <c r="CJ282" i="1"/>
  <c r="CJ284" i="1" s="1"/>
  <c r="CJ291" i="1" s="1"/>
  <c r="CJ294" i="1" s="1"/>
  <c r="CJ273" i="1"/>
  <c r="CJ277" i="1" s="1"/>
  <c r="AF288" i="1"/>
  <c r="AF80" i="1"/>
  <c r="AF329" i="1"/>
  <c r="AF328" i="1" s="1"/>
  <c r="CQ288" i="1"/>
  <c r="CQ80" i="1"/>
  <c r="AO318" i="1"/>
  <c r="AO325" i="1" s="1"/>
  <c r="AO286" i="1"/>
  <c r="DU317" i="1"/>
  <c r="DU282" i="1"/>
  <c r="DU284" i="1" s="1"/>
  <c r="DU291" i="1" s="1"/>
  <c r="DU294" i="1" s="1"/>
  <c r="DU273" i="1"/>
  <c r="DU277" i="1" s="1"/>
  <c r="C195" i="1"/>
  <c r="BO317" i="1"/>
  <c r="BO282" i="1"/>
  <c r="BO273" i="1"/>
  <c r="BO277" i="1" s="1"/>
  <c r="AQ317" i="1"/>
  <c r="AQ282" i="1"/>
  <c r="AQ284" i="1" s="1"/>
  <c r="AQ291" i="1" s="1"/>
  <c r="AQ294" i="1" s="1"/>
  <c r="AQ273" i="1"/>
  <c r="AQ277" i="1" s="1"/>
  <c r="DY318" i="1"/>
  <c r="DY325" i="1" s="1"/>
  <c r="DY286" i="1"/>
  <c r="DX318" i="1"/>
  <c r="DX286" i="1"/>
  <c r="CA267" i="1"/>
  <c r="CA268" i="1" s="1"/>
  <c r="V288" i="1"/>
  <c r="V80" i="1"/>
  <c r="V329" i="1"/>
  <c r="V328" i="1" s="1"/>
  <c r="CP317" i="1"/>
  <c r="CP282" i="1"/>
  <c r="CP284" i="1" s="1"/>
  <c r="CP291" i="1" s="1"/>
  <c r="CP294" i="1" s="1"/>
  <c r="CP273" i="1"/>
  <c r="CP277" i="1" s="1"/>
  <c r="AB288" i="1"/>
  <c r="AB80" i="1"/>
  <c r="AB329" i="1"/>
  <c r="AB328" i="1" s="1"/>
  <c r="DE295" i="1"/>
  <c r="DE297" i="1" s="1"/>
  <c r="DE290" i="1"/>
  <c r="P317" i="1"/>
  <c r="P282" i="1"/>
  <c r="P284" i="1" s="1"/>
  <c r="P291" i="1" s="1"/>
  <c r="P294" i="1" s="1"/>
  <c r="P273" i="1"/>
  <c r="P277" i="1" s="1"/>
  <c r="FP288" i="1"/>
  <c r="FP80" i="1"/>
  <c r="CG288" i="1"/>
  <c r="CG284" i="1"/>
  <c r="CG291" i="1" s="1"/>
  <c r="CG294" i="1" s="1"/>
  <c r="CG80" i="1"/>
  <c r="CG329" i="1"/>
  <c r="CG328" i="1" s="1"/>
  <c r="EF288" i="1"/>
  <c r="EF80" i="1"/>
  <c r="DJ288" i="1"/>
  <c r="DJ80" i="1"/>
  <c r="AA288" i="1"/>
  <c r="AA80" i="1"/>
  <c r="AA329" i="1"/>
  <c r="AA328" i="1" s="1"/>
  <c r="FB288" i="1"/>
  <c r="FB80" i="1"/>
  <c r="FB329" i="1"/>
  <c r="FB328" i="1" s="1"/>
  <c r="BY288" i="1"/>
  <c r="BY80" i="1"/>
  <c r="DO288" i="1"/>
  <c r="DO80" i="1"/>
  <c r="M288" i="1"/>
  <c r="M80" i="1"/>
  <c r="DZ288" i="1"/>
  <c r="DZ80" i="1"/>
  <c r="DZ329" i="1"/>
  <c r="DZ328" i="1" s="1"/>
  <c r="CH288" i="1"/>
  <c r="CH80" i="1"/>
  <c r="CH329" i="1"/>
  <c r="CH328" i="1" s="1"/>
  <c r="CC317" i="1"/>
  <c r="CC282" i="1"/>
  <c r="CC284" i="1" s="1"/>
  <c r="CC291" i="1" s="1"/>
  <c r="CC294" i="1" s="1"/>
  <c r="CC273" i="1"/>
  <c r="CC277" i="1" s="1"/>
  <c r="BW317" i="1"/>
  <c r="BW282" i="1"/>
  <c r="BW284" i="1" s="1"/>
  <c r="BW291" i="1" s="1"/>
  <c r="BW294" i="1" s="1"/>
  <c r="BW273" i="1"/>
  <c r="BW277" i="1" s="1"/>
  <c r="FW317" i="1"/>
  <c r="FW282" i="1"/>
  <c r="FW273" i="1"/>
  <c r="FW277" i="1" s="1"/>
  <c r="BP317" i="1"/>
  <c r="BP282" i="1"/>
  <c r="BP284" i="1" s="1"/>
  <c r="BP291" i="1" s="1"/>
  <c r="BP294" i="1" s="1"/>
  <c r="BP273" i="1"/>
  <c r="BP277" i="1" s="1"/>
  <c r="FU284" i="1"/>
  <c r="FU291" i="1" s="1"/>
  <c r="FU294" i="1" s="1"/>
  <c r="BI317" i="1"/>
  <c r="BI282" i="1"/>
  <c r="BI284" i="1" s="1"/>
  <c r="BI291" i="1" s="1"/>
  <c r="BI294" i="1" s="1"/>
  <c r="BI273" i="1"/>
  <c r="BI277" i="1" s="1"/>
  <c r="AT317" i="1"/>
  <c r="AT282" i="1"/>
  <c r="AT284" i="1" s="1"/>
  <c r="AT291" i="1" s="1"/>
  <c r="AT294" i="1" s="1"/>
  <c r="AT273" i="1"/>
  <c r="AT277" i="1" s="1"/>
  <c r="BE317" i="1"/>
  <c r="BE282" i="1"/>
  <c r="BE284" i="1" s="1"/>
  <c r="BE291" i="1" s="1"/>
  <c r="BE294" i="1" s="1"/>
  <c r="BE273" i="1"/>
  <c r="BE277" i="1" s="1"/>
  <c r="FH288" i="1"/>
  <c r="FH284" i="1"/>
  <c r="FH291" i="1" s="1"/>
  <c r="FH294" i="1" s="1"/>
  <c r="FH80" i="1"/>
  <c r="FH329" i="1"/>
  <c r="FH328" i="1" s="1"/>
  <c r="CJ288" i="1"/>
  <c r="CJ80" i="1"/>
  <c r="J318" i="1"/>
  <c r="J325" i="1" s="1"/>
  <c r="J286" i="1"/>
  <c r="FE317" i="1"/>
  <c r="FE282" i="1"/>
  <c r="FE273" i="1"/>
  <c r="FE277" i="1" s="1"/>
  <c r="FJ317" i="1"/>
  <c r="FJ282" i="1"/>
  <c r="FJ284" i="1" s="1"/>
  <c r="FJ291" i="1" s="1"/>
  <c r="FJ294" i="1" s="1"/>
  <c r="FJ273" i="1"/>
  <c r="FJ277" i="1" s="1"/>
  <c r="DU288" i="1"/>
  <c r="DU80" i="1"/>
  <c r="DU329" i="1"/>
  <c r="DU328" i="1" s="1"/>
  <c r="C214" i="1"/>
  <c r="FZ124" i="1"/>
  <c r="GB124" i="1" s="1"/>
  <c r="AH317" i="1"/>
  <c r="AH282" i="1"/>
  <c r="AH284" i="1" s="1"/>
  <c r="AH291" i="1" s="1"/>
  <c r="AH294" i="1" s="1"/>
  <c r="AH273" i="1"/>
  <c r="AH277" i="1" s="1"/>
  <c r="AQ288" i="1"/>
  <c r="AQ80" i="1"/>
  <c r="AQ329" i="1"/>
  <c r="AQ328" i="1" s="1"/>
  <c r="EC300" i="1"/>
  <c r="EC303" i="1"/>
  <c r="EC306" i="1" s="1"/>
  <c r="EC308" i="1" s="1"/>
  <c r="DX295" i="1"/>
  <c r="CA295" i="1"/>
  <c r="CA297" i="1" s="1"/>
  <c r="CA290" i="1"/>
  <c r="CP288" i="1"/>
  <c r="CP80" i="1"/>
  <c r="AE318" i="1"/>
  <c r="AE325" i="1" s="1"/>
  <c r="AE286" i="1"/>
  <c r="P288" i="1"/>
  <c r="P80" i="1"/>
  <c r="P329" i="1"/>
  <c r="P328" i="1" s="1"/>
  <c r="K317" i="1"/>
  <c r="K282" i="1"/>
  <c r="K284" i="1" s="1"/>
  <c r="K291" i="1" s="1"/>
  <c r="K294" i="1" s="1"/>
  <c r="K273" i="1"/>
  <c r="K277" i="1" s="1"/>
  <c r="CD318" i="1"/>
  <c r="CD325" i="1" s="1"/>
  <c r="CD286" i="1"/>
  <c r="I317" i="1"/>
  <c r="I282" i="1"/>
  <c r="I284" i="1" s="1"/>
  <c r="I291" i="1" s="1"/>
  <c r="I294" i="1" s="1"/>
  <c r="I273" i="1"/>
  <c r="I277" i="1" s="1"/>
  <c r="BK317" i="1"/>
  <c r="BK282" i="1"/>
  <c r="BK273" i="1"/>
  <c r="BK277" i="1" s="1"/>
  <c r="EX317" i="1"/>
  <c r="EX282" i="1"/>
  <c r="EX284" i="1" s="1"/>
  <c r="EX291" i="1" s="1"/>
  <c r="EX294" i="1" s="1"/>
  <c r="EX273" i="1"/>
  <c r="EX277" i="1" s="1"/>
  <c r="DM317" i="1"/>
  <c r="DM282" i="1"/>
  <c r="DM284" i="1" s="1"/>
  <c r="DM291" i="1" s="1"/>
  <c r="DM294" i="1" s="1"/>
  <c r="DM273" i="1"/>
  <c r="DM277" i="1" s="1"/>
  <c r="ES317" i="1"/>
  <c r="ES282" i="1"/>
  <c r="ES273" i="1"/>
  <c r="ES277" i="1" s="1"/>
  <c r="R317" i="1"/>
  <c r="R282" i="1"/>
  <c r="R284" i="1" s="1"/>
  <c r="R291" i="1" s="1"/>
  <c r="R294" i="1" s="1"/>
  <c r="R273" i="1"/>
  <c r="R277" i="1" s="1"/>
  <c r="U317" i="1"/>
  <c r="U282" i="1"/>
  <c r="U284" i="1" s="1"/>
  <c r="U291" i="1" s="1"/>
  <c r="U294" i="1" s="1"/>
  <c r="U273" i="1"/>
  <c r="U277" i="1" s="1"/>
  <c r="AS317" i="1"/>
  <c r="AS282" i="1"/>
  <c r="AS273" i="1"/>
  <c r="AS277" i="1" s="1"/>
  <c r="EU318" i="1"/>
  <c r="EU325" i="1" s="1"/>
  <c r="EU286" i="1"/>
  <c r="Q288" i="1"/>
  <c r="Q80" i="1"/>
  <c r="EN317" i="1"/>
  <c r="EN282" i="1"/>
  <c r="EN284" i="1" s="1"/>
  <c r="EN291" i="1" s="1"/>
  <c r="EN294" i="1" s="1"/>
  <c r="EN273" i="1"/>
  <c r="EN277" i="1" s="1"/>
  <c r="EB295" i="1"/>
  <c r="EB297" i="1" s="1"/>
  <c r="EB290" i="1"/>
  <c r="BW288" i="1"/>
  <c r="BW80" i="1"/>
  <c r="BW329" i="1"/>
  <c r="BW328" i="1" s="1"/>
  <c r="FW288" i="1"/>
  <c r="FW80" i="1"/>
  <c r="FW329" i="1"/>
  <c r="FW328" i="1" s="1"/>
  <c r="BP288" i="1"/>
  <c r="BP80" i="1"/>
  <c r="BP329" i="1"/>
  <c r="BP328" i="1" s="1"/>
  <c r="CE317" i="1"/>
  <c r="CE282" i="1"/>
  <c r="CE284" i="1" s="1"/>
  <c r="CE291" i="1" s="1"/>
  <c r="CE294" i="1" s="1"/>
  <c r="CE273" i="1"/>
  <c r="CE277" i="1" s="1"/>
  <c r="AW295" i="1"/>
  <c r="AW290" i="1"/>
  <c r="ER295" i="1"/>
  <c r="BI288" i="1"/>
  <c r="BI80" i="1"/>
  <c r="BI329" i="1"/>
  <c r="BI328" i="1" s="1"/>
  <c r="AT288" i="1"/>
  <c r="AT80" i="1"/>
  <c r="AT329" i="1"/>
  <c r="AT328" i="1" s="1"/>
  <c r="BE288" i="1"/>
  <c r="BE80" i="1"/>
  <c r="BE329" i="1"/>
  <c r="BE328" i="1" s="1"/>
  <c r="CR317" i="1"/>
  <c r="CR282" i="1"/>
  <c r="CR273" i="1"/>
  <c r="CR277" i="1" s="1"/>
  <c r="J267" i="1"/>
  <c r="J268" i="1" s="1"/>
  <c r="FE288" i="1"/>
  <c r="FE80" i="1"/>
  <c r="FE329" i="1"/>
  <c r="FE328" i="1" s="1"/>
  <c r="AO295" i="1"/>
  <c r="AO290" i="1"/>
  <c r="FJ288" i="1"/>
  <c r="FJ80" i="1"/>
  <c r="FJ329" i="1"/>
  <c r="FJ328" i="1" s="1"/>
  <c r="DP318" i="1"/>
  <c r="DP325" i="1" s="1"/>
  <c r="DP286" i="1"/>
  <c r="C154" i="1"/>
  <c r="C156" i="1" s="1"/>
  <c r="C158" i="1" s="1"/>
  <c r="AH288" i="1"/>
  <c r="AH80" i="1"/>
  <c r="DW317" i="1"/>
  <c r="DW282" i="1"/>
  <c r="DW284" i="1" s="1"/>
  <c r="DW291" i="1" s="1"/>
  <c r="DW294" i="1" s="1"/>
  <c r="DW273" i="1"/>
  <c r="DW277" i="1" s="1"/>
  <c r="DY295" i="1"/>
  <c r="DY297" i="1" s="1"/>
  <c r="DY290" i="1"/>
  <c r="DX325" i="1"/>
  <c r="CA325" i="1"/>
  <c r="FF318" i="1"/>
  <c r="FF325" i="1" s="1"/>
  <c r="FF286" i="1"/>
  <c r="AE267" i="1"/>
  <c r="AE268" i="1" s="1"/>
  <c r="K288" i="1"/>
  <c r="K80" i="1"/>
  <c r="K329" i="1"/>
  <c r="K328" i="1" s="1"/>
  <c r="CD267" i="1"/>
  <c r="CD268" i="1" s="1"/>
  <c r="I288" i="1"/>
  <c r="I80" i="1"/>
  <c r="DN318" i="1"/>
  <c r="DN325" i="1" s="1"/>
  <c r="DN286" i="1"/>
  <c r="BK288" i="1"/>
  <c r="BK80" i="1"/>
  <c r="EX288" i="1"/>
  <c r="EX80" i="1"/>
  <c r="EX329" i="1"/>
  <c r="EX328" i="1" s="1"/>
  <c r="DM288" i="1"/>
  <c r="DM80" i="1"/>
  <c r="DM329" i="1"/>
  <c r="DM328" i="1" s="1"/>
  <c r="ES288" i="1"/>
  <c r="ES80" i="1"/>
  <c r="ES329" i="1"/>
  <c r="ES328" i="1" s="1"/>
  <c r="R288" i="1"/>
  <c r="R80" i="1"/>
  <c r="U288" i="1"/>
  <c r="U80" i="1"/>
  <c r="U329" i="1"/>
  <c r="U328" i="1" s="1"/>
  <c r="AS288" i="1"/>
  <c r="AS80" i="1"/>
  <c r="AS329" i="1"/>
  <c r="AS328" i="1" s="1"/>
  <c r="DD317" i="1"/>
  <c r="DD282" i="1"/>
  <c r="DD284" i="1" s="1"/>
  <c r="DD291" i="1" s="1"/>
  <c r="DD294" i="1" s="1"/>
  <c r="DD273" i="1"/>
  <c r="DD277" i="1" s="1"/>
  <c r="F317" i="1"/>
  <c r="F282" i="1"/>
  <c r="F284" i="1" s="1"/>
  <c r="F291" i="1" s="1"/>
  <c r="F294" i="1" s="1"/>
  <c r="F273" i="1"/>
  <c r="F277" i="1" s="1"/>
  <c r="CT317" i="1"/>
  <c r="CT282" i="1"/>
  <c r="CT284" i="1" s="1"/>
  <c r="CT291" i="1" s="1"/>
  <c r="CT294" i="1" s="1"/>
  <c r="CT273" i="1"/>
  <c r="CT277" i="1" s="1"/>
  <c r="CE288" i="1"/>
  <c r="CE80" i="1"/>
  <c r="CE329" i="1"/>
  <c r="CE328" i="1" s="1"/>
  <c r="FN317" i="1"/>
  <c r="FN282" i="1"/>
  <c r="FN273" i="1"/>
  <c r="FN277" i="1" s="1"/>
  <c r="BX317" i="1"/>
  <c r="BX282" i="1"/>
  <c r="BX284" i="1" s="1"/>
  <c r="BX291" i="1" s="1"/>
  <c r="BX294" i="1" s="1"/>
  <c r="BX273" i="1"/>
  <c r="BX277" i="1" s="1"/>
  <c r="DV317" i="1"/>
  <c r="DV282" i="1"/>
  <c r="DV284" i="1" s="1"/>
  <c r="DV291" i="1" s="1"/>
  <c r="DV294" i="1" s="1"/>
  <c r="DV273" i="1"/>
  <c r="DV277" i="1" s="1"/>
  <c r="CR288" i="1"/>
  <c r="CR80" i="1"/>
  <c r="CR329" i="1"/>
  <c r="CR328" i="1" s="1"/>
  <c r="J295" i="1"/>
  <c r="J290" i="1"/>
  <c r="AZ317" i="1"/>
  <c r="AZ282" i="1"/>
  <c r="AZ284" i="1" s="1"/>
  <c r="AZ291" i="1" s="1"/>
  <c r="AZ294" i="1" s="1"/>
  <c r="AZ273" i="1"/>
  <c r="AZ277" i="1" s="1"/>
  <c r="FK317" i="1"/>
  <c r="FK282" i="1"/>
  <c r="FK273" i="1"/>
  <c r="FK277" i="1" s="1"/>
  <c r="DT317" i="1"/>
  <c r="DT282" i="1"/>
  <c r="DT284" i="1" s="1"/>
  <c r="DT291" i="1" s="1"/>
  <c r="DT294" i="1" s="1"/>
  <c r="DT273" i="1"/>
  <c r="DT277" i="1" s="1"/>
  <c r="DW288" i="1"/>
  <c r="DW80" i="1"/>
  <c r="DW329" i="1"/>
  <c r="DW328" i="1" s="1"/>
  <c r="AD318" i="1"/>
  <c r="AD286" i="1"/>
  <c r="EP309" i="1"/>
  <c r="DH317" i="1"/>
  <c r="DH282" i="1"/>
  <c r="DH284" i="1" s="1"/>
  <c r="DH291" i="1" s="1"/>
  <c r="DH294" i="1" s="1"/>
  <c r="DH273" i="1"/>
  <c r="DH277" i="1" s="1"/>
  <c r="DS317" i="1"/>
  <c r="DS282" i="1"/>
  <c r="DS273" i="1"/>
  <c r="DS277" i="1" s="1"/>
  <c r="FF290" i="1"/>
  <c r="FF295" i="1"/>
  <c r="ED317" i="1"/>
  <c r="ED282" i="1"/>
  <c r="ED284" i="1" s="1"/>
  <c r="ED291" i="1" s="1"/>
  <c r="ED294" i="1" s="1"/>
  <c r="ED273" i="1"/>
  <c r="ED277" i="1" s="1"/>
  <c r="AE295" i="1"/>
  <c r="AE290" i="1"/>
  <c r="CD290" i="1"/>
  <c r="CD295" i="1"/>
  <c r="CD297" i="1" s="1"/>
  <c r="AI317" i="1"/>
  <c r="AI282" i="1"/>
  <c r="AI284" i="1" s="1"/>
  <c r="AI291" i="1" s="1"/>
  <c r="AI294" i="1" s="1"/>
  <c r="AI273" i="1"/>
  <c r="AI277" i="1" s="1"/>
  <c r="ER284" i="1"/>
  <c r="ER291" i="1" s="1"/>
  <c r="ER294" i="1" s="1"/>
  <c r="DN290" i="1"/>
  <c r="DN295" i="1"/>
  <c r="DN297" i="1" s="1"/>
  <c r="EQ317" i="1"/>
  <c r="EQ282" i="1"/>
  <c r="EQ284" i="1" s="1"/>
  <c r="EQ291" i="1" s="1"/>
  <c r="EQ294" i="1" s="1"/>
  <c r="EQ273" i="1"/>
  <c r="EQ277" i="1" s="1"/>
  <c r="EZ317" i="1"/>
  <c r="EZ282" i="1"/>
  <c r="EZ284" i="1" s="1"/>
  <c r="EZ291" i="1" s="1"/>
  <c r="EZ294" i="1" s="1"/>
  <c r="EZ273" i="1"/>
  <c r="EZ277" i="1" s="1"/>
  <c r="DL317" i="1"/>
  <c r="DL282" i="1"/>
  <c r="DL273" i="1"/>
  <c r="DL277" i="1" s="1"/>
  <c r="BH317" i="1"/>
  <c r="BH282" i="1"/>
  <c r="BH273" i="1"/>
  <c r="BH277" i="1" s="1"/>
  <c r="ET317" i="1"/>
  <c r="ET282" i="1"/>
  <c r="ET284" i="1" s="1"/>
  <c r="ET291" i="1" s="1"/>
  <c r="ET294" i="1" s="1"/>
  <c r="ET273" i="1"/>
  <c r="ET277" i="1" s="1"/>
  <c r="DR317" i="1"/>
  <c r="DR282" i="1"/>
  <c r="DR273" i="1"/>
  <c r="DR277" i="1" s="1"/>
  <c r="EY317" i="1"/>
  <c r="EY282" i="1"/>
  <c r="EY284" i="1" s="1"/>
  <c r="EY291" i="1" s="1"/>
  <c r="EY294" i="1" s="1"/>
  <c r="EY273" i="1"/>
  <c r="EY277" i="1" s="1"/>
  <c r="Y318" i="1"/>
  <c r="Y325" i="1" s="1"/>
  <c r="Y286" i="1"/>
  <c r="DD288" i="1"/>
  <c r="DD80" i="1"/>
  <c r="DD329" i="1"/>
  <c r="DD328" i="1" s="1"/>
  <c r="F288" i="1"/>
  <c r="F80" i="1"/>
  <c r="CL303" i="1"/>
  <c r="CL306" i="1" s="1"/>
  <c r="CL308" i="1" s="1"/>
  <c r="CL300" i="1"/>
  <c r="CT288" i="1"/>
  <c r="CT80" i="1"/>
  <c r="CT329" i="1"/>
  <c r="CT328" i="1" s="1"/>
  <c r="AG317" i="1"/>
  <c r="AG282" i="1"/>
  <c r="AG284" i="1" s="1"/>
  <c r="AG291" i="1" s="1"/>
  <c r="AG294" i="1" s="1"/>
  <c r="AG273" i="1"/>
  <c r="AG277" i="1" s="1"/>
  <c r="AJ317" i="1"/>
  <c r="AJ282" i="1"/>
  <c r="AJ273" i="1"/>
  <c r="AJ277" i="1" s="1"/>
  <c r="CB317" i="1"/>
  <c r="CB282" i="1"/>
  <c r="CB284" i="1" s="1"/>
  <c r="CB291" i="1" s="1"/>
  <c r="CB294" i="1" s="1"/>
  <c r="CB273" i="1"/>
  <c r="CB277" i="1" s="1"/>
  <c r="CK317" i="1"/>
  <c r="CK282" i="1"/>
  <c r="CK284" i="1" s="1"/>
  <c r="CK291" i="1" s="1"/>
  <c r="CK294" i="1" s="1"/>
  <c r="CK273" i="1"/>
  <c r="CK277" i="1" s="1"/>
  <c r="FN284" i="1"/>
  <c r="FN291" i="1" s="1"/>
  <c r="FN294" i="1" s="1"/>
  <c r="FN288" i="1"/>
  <c r="FN80" i="1"/>
  <c r="BX288" i="1"/>
  <c r="BX80" i="1"/>
  <c r="BX329" i="1"/>
  <c r="BX328" i="1" s="1"/>
  <c r="DV288" i="1"/>
  <c r="DV80" i="1"/>
  <c r="DV329" i="1"/>
  <c r="DV328" i="1" s="1"/>
  <c r="AZ288" i="1"/>
  <c r="AZ80" i="1"/>
  <c r="DA267" i="1"/>
  <c r="DA268" i="1" s="1"/>
  <c r="DP290" i="1"/>
  <c r="DP295" i="1"/>
  <c r="DP297" i="1" s="1"/>
  <c r="C217" i="1"/>
  <c r="FZ165" i="1"/>
  <c r="GB165" i="1" s="1"/>
  <c r="FK284" i="1"/>
  <c r="FK291" i="1" s="1"/>
  <c r="FK294" i="1" s="1"/>
  <c r="FK288" i="1"/>
  <c r="FK80" i="1"/>
  <c r="DY300" i="1"/>
  <c r="DY303" i="1"/>
  <c r="DY306" i="1" s="1"/>
  <c r="DY308" i="1" s="1"/>
  <c r="DT288" i="1"/>
  <c r="DT80" i="1"/>
  <c r="DT329" i="1"/>
  <c r="DT328" i="1" s="1"/>
  <c r="X317" i="1"/>
  <c r="X282" i="1"/>
  <c r="X284" i="1" s="1"/>
  <c r="X291" i="1" s="1"/>
  <c r="X294" i="1" s="1"/>
  <c r="X273" i="1"/>
  <c r="X277" i="1" s="1"/>
  <c r="DH288" i="1"/>
  <c r="DH80" i="1"/>
  <c r="DS288" i="1"/>
  <c r="DS284" i="1"/>
  <c r="DS291" i="1" s="1"/>
  <c r="DS294" i="1" s="1"/>
  <c r="DS80" i="1"/>
  <c r="EL317" i="1"/>
  <c r="EL282" i="1"/>
  <c r="EL284" i="1" s="1"/>
  <c r="EL291" i="1" s="1"/>
  <c r="EL294" i="1" s="1"/>
  <c r="EL273" i="1"/>
  <c r="EL277" i="1" s="1"/>
  <c r="ED288" i="1"/>
  <c r="ED80" i="1"/>
  <c r="ED329" i="1"/>
  <c r="ED328" i="1" s="1"/>
  <c r="AI288" i="1"/>
  <c r="AI80" i="1"/>
  <c r="AI329" i="1"/>
  <c r="AI328" i="1" s="1"/>
  <c r="H317" i="1"/>
  <c r="H282" i="1"/>
  <c r="H284" i="1" s="1"/>
  <c r="H291" i="1" s="1"/>
  <c r="H294" i="1" s="1"/>
  <c r="H273" i="1"/>
  <c r="H277" i="1" s="1"/>
  <c r="EQ288" i="1"/>
  <c r="EQ80" i="1"/>
  <c r="EQ329" i="1"/>
  <c r="EQ328" i="1" s="1"/>
  <c r="EZ288" i="1"/>
  <c r="EZ80" i="1"/>
  <c r="EZ329" i="1"/>
  <c r="EZ328" i="1" s="1"/>
  <c r="DL288" i="1"/>
  <c r="DL80" i="1"/>
  <c r="BH288" i="1"/>
  <c r="BH80" i="1"/>
  <c r="BH329" i="1"/>
  <c r="BH328" i="1" s="1"/>
  <c r="ET288" i="1"/>
  <c r="ET80" i="1"/>
  <c r="ET329" i="1"/>
  <c r="ET328" i="1" s="1"/>
  <c r="DR288" i="1"/>
  <c r="DR80" i="1"/>
  <c r="EY288" i="1"/>
  <c r="EY80" i="1"/>
  <c r="EY329" i="1"/>
  <c r="EY328" i="1" s="1"/>
  <c r="BU295" i="1"/>
  <c r="BU290" i="1"/>
  <c r="CZ295" i="1"/>
  <c r="CZ297" i="1" s="1"/>
  <c r="CZ290" i="1"/>
  <c r="FO295" i="1"/>
  <c r="CF318" i="1"/>
  <c r="CF325" i="1" s="1"/>
  <c r="CF286" i="1"/>
  <c r="EV317" i="1"/>
  <c r="EV282" i="1"/>
  <c r="EV284" i="1" s="1"/>
  <c r="EV291" i="1" s="1"/>
  <c r="EV294" i="1" s="1"/>
  <c r="EV273" i="1"/>
  <c r="EV277" i="1" s="1"/>
  <c r="AX317" i="1"/>
  <c r="AX282" i="1"/>
  <c r="AX284" i="1" s="1"/>
  <c r="AX291" i="1" s="1"/>
  <c r="AX294" i="1" s="1"/>
  <c r="AX273" i="1"/>
  <c r="AX277" i="1" s="1"/>
  <c r="EG317" i="1"/>
  <c r="EG282" i="1"/>
  <c r="EG273" i="1"/>
  <c r="EG277" i="1" s="1"/>
  <c r="AG288" i="1"/>
  <c r="AG80" i="1"/>
  <c r="AG329" i="1"/>
  <c r="AG328" i="1" s="1"/>
  <c r="AJ284" i="1"/>
  <c r="AJ291" i="1" s="1"/>
  <c r="AJ294" i="1" s="1"/>
  <c r="AJ288" i="1"/>
  <c r="AJ80" i="1"/>
  <c r="AJ329" i="1"/>
  <c r="AJ328" i="1" s="1"/>
  <c r="CB288" i="1"/>
  <c r="CB80" i="1"/>
  <c r="CB329" i="1"/>
  <c r="CB328" i="1" s="1"/>
  <c r="CK288" i="1"/>
  <c r="CK80" i="1"/>
  <c r="CK329" i="1"/>
  <c r="CK328" i="1" s="1"/>
  <c r="CW318" i="1"/>
  <c r="CW325" i="1" s="1"/>
  <c r="CW286" i="1"/>
  <c r="BQ317" i="1"/>
  <c r="BQ282" i="1"/>
  <c r="BQ273" i="1"/>
  <c r="BQ277" i="1" s="1"/>
  <c r="Z309" i="1"/>
  <c r="DA318" i="1"/>
  <c r="DA325" i="1" s="1"/>
  <c r="DA286" i="1"/>
  <c r="O317" i="1"/>
  <c r="O282" i="1"/>
  <c r="O284" i="1" s="1"/>
  <c r="O291" i="1" s="1"/>
  <c r="O294" i="1" s="1"/>
  <c r="O273" i="1"/>
  <c r="O277" i="1" s="1"/>
  <c r="D317" i="1"/>
  <c r="D282" i="1"/>
  <c r="D284" i="1" s="1"/>
  <c r="D291" i="1" s="1"/>
  <c r="D294" i="1" s="1"/>
  <c r="D273" i="1"/>
  <c r="D277" i="1" s="1"/>
  <c r="EI256" i="1"/>
  <c r="EI262" i="1" s="1"/>
  <c r="EI265" i="1" s="1"/>
  <c r="EI281" i="1"/>
  <c r="AD295" i="1"/>
  <c r="X288" i="1"/>
  <c r="X80" i="1"/>
  <c r="X329" i="1"/>
  <c r="X328" i="1" s="1"/>
  <c r="EO317" i="1"/>
  <c r="EO282" i="1"/>
  <c r="EO284" i="1" s="1"/>
  <c r="EO291" i="1" s="1"/>
  <c r="EO294" i="1" s="1"/>
  <c r="EO273" i="1"/>
  <c r="EO277" i="1" s="1"/>
  <c r="AC317" i="1"/>
  <c r="AC282" i="1"/>
  <c r="AC273" i="1"/>
  <c r="AC277" i="1" s="1"/>
  <c r="EL288" i="1"/>
  <c r="EL80" i="1"/>
  <c r="FO284" i="1"/>
  <c r="FO291" i="1" s="1"/>
  <c r="FO294" i="1" s="1"/>
  <c r="FI317" i="1"/>
  <c r="FI273" i="1"/>
  <c r="FI277" i="1" s="1"/>
  <c r="FI282" i="1"/>
  <c r="FI284" i="1" s="1"/>
  <c r="FI291" i="1" s="1"/>
  <c r="FI294" i="1" s="1"/>
  <c r="H288" i="1"/>
  <c r="H80" i="1"/>
  <c r="H329" i="1"/>
  <c r="H328" i="1" s="1"/>
  <c r="CI317" i="1"/>
  <c r="CI282" i="1"/>
  <c r="CI284" i="1" s="1"/>
  <c r="CI291" i="1" s="1"/>
  <c r="CI294" i="1" s="1"/>
  <c r="CI273" i="1"/>
  <c r="CI277" i="1" s="1"/>
  <c r="CM317" i="1"/>
  <c r="CM282" i="1"/>
  <c r="CM284" i="1" s="1"/>
  <c r="CM291" i="1" s="1"/>
  <c r="CM294" i="1" s="1"/>
  <c r="CM273" i="1"/>
  <c r="CM277" i="1" s="1"/>
  <c r="FL317" i="1"/>
  <c r="FL282" i="1"/>
  <c r="FL284" i="1" s="1"/>
  <c r="FL291" i="1" s="1"/>
  <c r="FL294" i="1" s="1"/>
  <c r="FL273" i="1"/>
  <c r="FL277" i="1" s="1"/>
  <c r="BN317" i="1"/>
  <c r="BN282" i="1"/>
  <c r="BN284" i="1" s="1"/>
  <c r="BN291" i="1" s="1"/>
  <c r="BN294" i="1" s="1"/>
  <c r="BN273" i="1"/>
  <c r="BN277" i="1" s="1"/>
  <c r="CO317" i="1"/>
  <c r="CO282" i="1"/>
  <c r="CO284" i="1" s="1"/>
  <c r="CO291" i="1" s="1"/>
  <c r="CO294" i="1" s="1"/>
  <c r="CO273" i="1"/>
  <c r="CO277" i="1" s="1"/>
  <c r="FS317" i="1"/>
  <c r="FS282" i="1"/>
  <c r="FS284" i="1" s="1"/>
  <c r="FS291" i="1" s="1"/>
  <c r="FS294" i="1" s="1"/>
  <c r="FS273" i="1"/>
  <c r="FS277" i="1" s="1"/>
  <c r="BZ317" i="1"/>
  <c r="BZ282" i="1"/>
  <c r="BZ284" i="1" s="1"/>
  <c r="BZ291" i="1" s="1"/>
  <c r="BZ294" i="1" s="1"/>
  <c r="BZ273" i="1"/>
  <c r="BZ277" i="1" s="1"/>
  <c r="BA288" i="1"/>
  <c r="BA80" i="1"/>
  <c r="FA317" i="1"/>
  <c r="FA282" i="1"/>
  <c r="FA284" i="1" s="1"/>
  <c r="FA291" i="1" s="1"/>
  <c r="FA294" i="1" s="1"/>
  <c r="FA273" i="1"/>
  <c r="FA277" i="1" s="1"/>
  <c r="BJ317" i="1"/>
  <c r="BJ282" i="1"/>
  <c r="BJ284" i="1" s="1"/>
  <c r="BJ291" i="1" s="1"/>
  <c r="BJ294" i="1" s="1"/>
  <c r="BJ273" i="1"/>
  <c r="BJ277" i="1" s="1"/>
  <c r="CF267" i="1"/>
  <c r="CF268" i="1" s="1"/>
  <c r="EV288" i="1"/>
  <c r="EV80" i="1"/>
  <c r="EV329" i="1"/>
  <c r="EV328" i="1" s="1"/>
  <c r="AX288" i="1"/>
  <c r="AX80" i="1"/>
  <c r="AX329" i="1"/>
  <c r="AX328" i="1" s="1"/>
  <c r="DF317" i="1"/>
  <c r="DF282" i="1"/>
  <c r="DF284" i="1" s="1"/>
  <c r="DF291" i="1" s="1"/>
  <c r="DF294" i="1" s="1"/>
  <c r="DF273" i="1"/>
  <c r="DF277" i="1" s="1"/>
  <c r="EG288" i="1"/>
  <c r="EG80" i="1"/>
  <c r="EG329" i="1"/>
  <c r="EG328" i="1" s="1"/>
  <c r="BV317" i="1"/>
  <c r="BV282" i="1"/>
  <c r="BV284" i="1" s="1"/>
  <c r="BV291" i="1" s="1"/>
  <c r="BV294" i="1" s="1"/>
  <c r="BV273" i="1"/>
  <c r="BV277" i="1" s="1"/>
  <c r="CW267" i="1"/>
  <c r="CW268" i="1" s="1"/>
  <c r="CS309" i="1"/>
  <c r="BQ288" i="1"/>
  <c r="BQ80" i="1"/>
  <c r="DA295" i="1"/>
  <c r="DA290" i="1"/>
  <c r="AL317" i="1"/>
  <c r="AL282" i="1"/>
  <c r="AL273" i="1"/>
  <c r="AL277" i="1" s="1"/>
  <c r="O288" i="1"/>
  <c r="O80" i="1"/>
  <c r="O329" i="1"/>
  <c r="O328" i="1" s="1"/>
  <c r="D288" i="1"/>
  <c r="D80" i="1"/>
  <c r="EK317" i="1"/>
  <c r="EK282" i="1"/>
  <c r="EK284" i="1" s="1"/>
  <c r="EK291" i="1" s="1"/>
  <c r="EK294" i="1" s="1"/>
  <c r="EK273" i="1"/>
  <c r="EK277" i="1" s="1"/>
  <c r="DX284" i="1"/>
  <c r="DX291" i="1" s="1"/>
  <c r="DX294" i="1" s="1"/>
  <c r="AD325" i="1"/>
  <c r="T317" i="1"/>
  <c r="T282" i="1"/>
  <c r="T284" i="1" s="1"/>
  <c r="T291" i="1" s="1"/>
  <c r="T294" i="1" s="1"/>
  <c r="T273" i="1"/>
  <c r="T277" i="1" s="1"/>
  <c r="T267" i="1"/>
  <c r="T268" i="1" s="1"/>
  <c r="EO288" i="1"/>
  <c r="EO80" i="1"/>
  <c r="EO329" i="1"/>
  <c r="EO328" i="1" s="1"/>
  <c r="EC318" i="1"/>
  <c r="EC325" i="1" s="1"/>
  <c r="EC286" i="1"/>
  <c r="AC288" i="1"/>
  <c r="AC80" i="1"/>
  <c r="AC329" i="1"/>
  <c r="AC328" i="1" s="1"/>
  <c r="CU318" i="1"/>
  <c r="CU325" i="1" s="1"/>
  <c r="CU286" i="1"/>
  <c r="AV318" i="1"/>
  <c r="AV286" i="1"/>
  <c r="DC309" i="1"/>
  <c r="DB284" i="1"/>
  <c r="DB291" i="1" s="1"/>
  <c r="DB294" i="1" s="1"/>
  <c r="FI288" i="1"/>
  <c r="FI80" i="1"/>
  <c r="CI288" i="1"/>
  <c r="CI80" i="1"/>
  <c r="CM288" i="1"/>
  <c r="CM80" i="1"/>
  <c r="FL288" i="1"/>
  <c r="FL80" i="1"/>
  <c r="FL329" i="1"/>
  <c r="FL328" i="1" s="1"/>
  <c r="BN288" i="1"/>
  <c r="BN80" i="1"/>
  <c r="CO288" i="1"/>
  <c r="CO80" i="1"/>
  <c r="CO329" i="1"/>
  <c r="CO328" i="1" s="1"/>
  <c r="FS288" i="1"/>
  <c r="FS80" i="1"/>
  <c r="FS329" i="1"/>
  <c r="FS328" i="1" s="1"/>
  <c r="BZ288" i="1"/>
  <c r="BZ80" i="1"/>
  <c r="BZ329" i="1"/>
  <c r="BZ328" i="1" s="1"/>
  <c r="CD300" i="1"/>
  <c r="CD303" i="1"/>
  <c r="CD306" i="1" s="1"/>
  <c r="CD308" i="1" s="1"/>
  <c r="CF290" i="1"/>
  <c r="CF295" i="1"/>
  <c r="BF317" i="1"/>
  <c r="BF282" i="1"/>
  <c r="BF284" i="1" s="1"/>
  <c r="BF291" i="1" s="1"/>
  <c r="BF294" i="1" s="1"/>
  <c r="BF273" i="1"/>
  <c r="BF277" i="1" s="1"/>
  <c r="DF288" i="1"/>
  <c r="DF80" i="1"/>
  <c r="BG317" i="1"/>
  <c r="BG282" i="1"/>
  <c r="BG284" i="1" s="1"/>
  <c r="BG291" i="1" s="1"/>
  <c r="BG294" i="1" s="1"/>
  <c r="BG273" i="1"/>
  <c r="BG277" i="1" s="1"/>
  <c r="BV288" i="1"/>
  <c r="BV80" i="1"/>
  <c r="BV329" i="1"/>
  <c r="BV328" i="1" s="1"/>
  <c r="BU267" i="1"/>
  <c r="BU268" i="1" s="1"/>
  <c r="CW290" i="1"/>
  <c r="CW295" i="1"/>
  <c r="CW297" i="1" s="1"/>
  <c r="CW311" i="1" s="1"/>
  <c r="BS317" i="1"/>
  <c r="BS282" i="1"/>
  <c r="BS284" i="1" s="1"/>
  <c r="BS291" i="1" s="1"/>
  <c r="BS294" i="1" s="1"/>
  <c r="BS273" i="1"/>
  <c r="BS277" i="1" s="1"/>
  <c r="CY281" i="1"/>
  <c r="CY256" i="1"/>
  <c r="CY262" i="1" s="1"/>
  <c r="CY265" i="1" s="1"/>
  <c r="AU284" i="1"/>
  <c r="AU291" i="1" s="1"/>
  <c r="AU294" i="1" s="1"/>
  <c r="CZ318" i="1"/>
  <c r="CZ325" i="1" s="1"/>
  <c r="CZ286" i="1"/>
  <c r="AL288" i="1"/>
  <c r="AL80" i="1"/>
  <c r="AL329" i="1"/>
  <c r="AL328" i="1" s="1"/>
  <c r="EW317" i="1"/>
  <c r="EW282" i="1"/>
  <c r="EW284" i="1" s="1"/>
  <c r="EW291" i="1" s="1"/>
  <c r="EW294" i="1" s="1"/>
  <c r="EW273" i="1"/>
  <c r="EW277" i="1" s="1"/>
  <c r="AD284" i="1"/>
  <c r="AD291" i="1" s="1"/>
  <c r="AD294" i="1" s="1"/>
  <c r="FM317" i="1"/>
  <c r="FM282" i="1"/>
  <c r="FM284" i="1" s="1"/>
  <c r="FM291" i="1" s="1"/>
  <c r="FM294" i="1" s="1"/>
  <c r="FM273" i="1"/>
  <c r="FM277" i="1" s="1"/>
  <c r="EK288" i="1"/>
  <c r="EK80" i="1"/>
  <c r="EK329" i="1"/>
  <c r="EK328" i="1" s="1"/>
  <c r="T288" i="1"/>
  <c r="T80" i="1"/>
  <c r="T329" i="1"/>
  <c r="T328" i="1" s="1"/>
  <c r="DK317" i="1"/>
  <c r="DK282" i="1"/>
  <c r="DK284" i="1" s="1"/>
  <c r="DK291" i="1" s="1"/>
  <c r="DK294" i="1" s="1"/>
  <c r="DK273" i="1"/>
  <c r="DK277" i="1" s="1"/>
  <c r="EC295" i="1"/>
  <c r="EC290" i="1"/>
  <c r="CU290" i="1"/>
  <c r="CU295" i="1"/>
  <c r="CU297" i="1" s="1"/>
  <c r="CU311" i="1" s="1"/>
  <c r="FO267" i="1"/>
  <c r="FO268" i="1" s="1"/>
  <c r="BL318" i="1"/>
  <c r="BL325" i="1" s="1"/>
  <c r="BL286" i="1"/>
  <c r="Z297" i="1"/>
  <c r="Z311" i="1" s="1"/>
  <c r="DI317" i="1"/>
  <c r="DI282" i="1"/>
  <c r="DI284" i="1" s="1"/>
  <c r="DI291" i="1" s="1"/>
  <c r="DI294" i="1" s="1"/>
  <c r="DI273" i="1"/>
  <c r="DI277" i="1" s="1"/>
  <c r="N317" i="1"/>
  <c r="N282" i="1"/>
  <c r="N284" i="1" s="1"/>
  <c r="N291" i="1" s="1"/>
  <c r="N294" i="1" s="1"/>
  <c r="N273" i="1"/>
  <c r="N277" i="1" s="1"/>
  <c r="N318" i="1" s="1"/>
  <c r="AK317" i="1"/>
  <c r="AK282" i="1"/>
  <c r="AK273" i="1"/>
  <c r="AK277" i="1" s="1"/>
  <c r="AN317" i="1"/>
  <c r="AN282" i="1"/>
  <c r="AN284" i="1" s="1"/>
  <c r="AN291" i="1" s="1"/>
  <c r="AN294" i="1" s="1"/>
  <c r="AN273" i="1"/>
  <c r="AN277" i="1" s="1"/>
  <c r="AR317" i="1"/>
  <c r="AR282" i="1"/>
  <c r="AR273" i="1"/>
  <c r="AR277" i="1" s="1"/>
  <c r="AY317" i="1"/>
  <c r="AY282" i="1"/>
  <c r="AY284" i="1" s="1"/>
  <c r="AY291" i="1" s="1"/>
  <c r="AY294" i="1" s="1"/>
  <c r="AY273" i="1"/>
  <c r="AY277" i="1" s="1"/>
  <c r="FC317" i="1"/>
  <c r="FC282" i="1"/>
  <c r="FC284" i="1" s="1"/>
  <c r="FC291" i="1" s="1"/>
  <c r="FC294" i="1" s="1"/>
  <c r="FC273" i="1"/>
  <c r="FC277" i="1" s="1"/>
  <c r="CN317" i="1"/>
  <c r="CN282" i="1"/>
  <c r="CN284" i="1" s="1"/>
  <c r="CN291" i="1" s="1"/>
  <c r="CN294" i="1" s="1"/>
  <c r="CN273" i="1"/>
  <c r="CN277" i="1" s="1"/>
  <c r="EM288" i="1"/>
  <c r="EM80" i="1"/>
  <c r="EM329" i="1"/>
  <c r="EM328" i="1" s="1"/>
  <c r="BL295" i="1"/>
  <c r="BL297" i="1" s="1"/>
  <c r="BL311" i="1" s="1"/>
  <c r="BL290" i="1"/>
  <c r="BT267" i="1"/>
  <c r="BT268" i="1" s="1"/>
  <c r="BF288" i="1"/>
  <c r="BF80" i="1"/>
  <c r="BF329" i="1"/>
  <c r="BF328" i="1" s="1"/>
  <c r="BG288" i="1"/>
  <c r="BG80" i="1"/>
  <c r="CX318" i="1"/>
  <c r="CX325" i="1" s="1"/>
  <c r="CX286" i="1"/>
  <c r="BU318" i="1"/>
  <c r="BU325" i="1" s="1"/>
  <c r="BU286" i="1"/>
  <c r="BS288" i="1"/>
  <c r="BS80" i="1"/>
  <c r="DQ317" i="1"/>
  <c r="DQ273" i="1"/>
  <c r="DQ277" i="1" s="1"/>
  <c r="DQ282" i="1"/>
  <c r="DQ284" i="1" s="1"/>
  <c r="DQ291" i="1" s="1"/>
  <c r="DQ294" i="1" s="1"/>
  <c r="G281" i="1"/>
  <c r="G256" i="1"/>
  <c r="G262" i="1" s="1"/>
  <c r="G265" i="1" s="1"/>
  <c r="EU267" i="1"/>
  <c r="EU268" i="1" s="1"/>
  <c r="EW288" i="1"/>
  <c r="EW80" i="1"/>
  <c r="EW329" i="1"/>
  <c r="EW328" i="1" s="1"/>
  <c r="FM288" i="1"/>
  <c r="FM80" i="1"/>
  <c r="FM329" i="1"/>
  <c r="FM328" i="1" s="1"/>
  <c r="Y267" i="1"/>
  <c r="Y268" i="1" s="1"/>
  <c r="Q317" i="1"/>
  <c r="Q282" i="1"/>
  <c r="Q273" i="1"/>
  <c r="Q277" i="1" s="1"/>
  <c r="DK288" i="1"/>
  <c r="DK80" i="1"/>
  <c r="BB317" i="1"/>
  <c r="BB282" i="1"/>
  <c r="BB273" i="1"/>
  <c r="BB277" i="1" s="1"/>
  <c r="AV290" i="1"/>
  <c r="AV295" i="1"/>
  <c r="AV297" i="1" s="1"/>
  <c r="CH317" i="1"/>
  <c r="CH282" i="1"/>
  <c r="CH273" i="1"/>
  <c r="CH277" i="1" s="1"/>
  <c r="CV309" i="1"/>
  <c r="EM317" i="1"/>
  <c r="EM282" i="1"/>
  <c r="EM284" i="1" s="1"/>
  <c r="EM291" i="1" s="1"/>
  <c r="EM294" i="1" s="1"/>
  <c r="EM273" i="1"/>
  <c r="EM277" i="1" s="1"/>
  <c r="FO318" i="1"/>
  <c r="FO325" i="1" s="1"/>
  <c r="FO286" i="1"/>
  <c r="DN303" i="1"/>
  <c r="DN306" i="1" s="1"/>
  <c r="DN308" i="1" s="1"/>
  <c r="DN300" i="1"/>
  <c r="DI288" i="1"/>
  <c r="DI80" i="1"/>
  <c r="N288" i="1"/>
  <c r="N80" i="1"/>
  <c r="N329" i="1"/>
  <c r="N328" i="1" s="1"/>
  <c r="AK288" i="1"/>
  <c r="AK80" i="1"/>
  <c r="AK329" i="1"/>
  <c r="AK328" i="1" s="1"/>
  <c r="AN288" i="1"/>
  <c r="AN80" i="1"/>
  <c r="AN329" i="1"/>
  <c r="AN328" i="1" s="1"/>
  <c r="AR288" i="1"/>
  <c r="AR80" i="1"/>
  <c r="AR329" i="1"/>
  <c r="AR328" i="1" s="1"/>
  <c r="AY288" i="1"/>
  <c r="AY80" i="1"/>
  <c r="AY329" i="1"/>
  <c r="AY328" i="1" s="1"/>
  <c r="CL286" i="1" l="1"/>
  <c r="CL267" i="1"/>
  <c r="CL268" i="1" s="1"/>
  <c r="CO267" i="1"/>
  <c r="CO268" i="1" s="1"/>
  <c r="N267" i="1"/>
  <c r="N268" i="1" s="1"/>
  <c r="CA311" i="1"/>
  <c r="AV303" i="1"/>
  <c r="AV306" i="1" s="1"/>
  <c r="AV308" i="1" s="1"/>
  <c r="DE311" i="1"/>
  <c r="DP311" i="1"/>
  <c r="AV325" i="1"/>
  <c r="BH267" i="1"/>
  <c r="BH268" i="1" s="1"/>
  <c r="CZ311" i="1"/>
  <c r="FX290" i="1"/>
  <c r="CQ267" i="1"/>
  <c r="CQ268" i="1" s="1"/>
  <c r="W284" i="1"/>
  <c r="W291" i="1" s="1"/>
  <c r="W294" i="1" s="1"/>
  <c r="W295" i="1"/>
  <c r="W286" i="1"/>
  <c r="W318" i="1"/>
  <c r="W325" i="1" s="1"/>
  <c r="W267" i="1"/>
  <c r="W268" i="1" s="1"/>
  <c r="EF267" i="1"/>
  <c r="EF268" i="1" s="1"/>
  <c r="EO267" i="1"/>
  <c r="EO268" i="1" s="1"/>
  <c r="P267" i="1"/>
  <c r="P268" i="1" s="1"/>
  <c r="EU311" i="1"/>
  <c r="FX303" i="1"/>
  <c r="FX306" i="1" s="1"/>
  <c r="FX308" i="1" s="1"/>
  <c r="FX300" i="1"/>
  <c r="FX297" i="1"/>
  <c r="DQ267" i="1"/>
  <c r="DQ268" i="1" s="1"/>
  <c r="CC267" i="1"/>
  <c r="CC268" i="1" s="1"/>
  <c r="CX311" i="1"/>
  <c r="EG267" i="1"/>
  <c r="EG268" i="1" s="1"/>
  <c r="CL311" i="1"/>
  <c r="DN311" i="1"/>
  <c r="BF267" i="1"/>
  <c r="BF268" i="1" s="1"/>
  <c r="EY267" i="1"/>
  <c r="EY268" i="1" s="1"/>
  <c r="BV267" i="1"/>
  <c r="BV268" i="1" s="1"/>
  <c r="BM267" i="1"/>
  <c r="BM268" i="1" s="1"/>
  <c r="EZ267" i="1"/>
  <c r="EZ268" i="1" s="1"/>
  <c r="BY267" i="1"/>
  <c r="BY268" i="1" s="1"/>
  <c r="FR311" i="1"/>
  <c r="CS311" i="1"/>
  <c r="Q267" i="1"/>
  <c r="Q268" i="1" s="1"/>
  <c r="FI267" i="1"/>
  <c r="FI268" i="1" s="1"/>
  <c r="DI267" i="1"/>
  <c r="DI268" i="1" s="1"/>
  <c r="O267" i="1"/>
  <c r="O268" i="1" s="1"/>
  <c r="CK267" i="1"/>
  <c r="CK268" i="1" s="1"/>
  <c r="FK267" i="1"/>
  <c r="FK268" i="1" s="1"/>
  <c r="EM267" i="1"/>
  <c r="EM268" i="1" s="1"/>
  <c r="FJ267" i="1"/>
  <c r="FJ268" i="1" s="1"/>
  <c r="BI267" i="1"/>
  <c r="BI268" i="1" s="1"/>
  <c r="V267" i="1"/>
  <c r="V268" i="1" s="1"/>
  <c r="AP267" i="1"/>
  <c r="AP268" i="1" s="1"/>
  <c r="AN267" i="1"/>
  <c r="AN268" i="1" s="1"/>
  <c r="EV267" i="1"/>
  <c r="EV268" i="1" s="1"/>
  <c r="EJ267" i="1"/>
  <c r="EJ268" i="1" s="1"/>
  <c r="DJ267" i="1"/>
  <c r="DJ268" i="1" s="1"/>
  <c r="FP267" i="1"/>
  <c r="FP268" i="1" s="1"/>
  <c r="H267" i="1"/>
  <c r="H268" i="1" s="1"/>
  <c r="EB311" i="1"/>
  <c r="AG267" i="1"/>
  <c r="AG268" i="1" s="1"/>
  <c r="CR267" i="1"/>
  <c r="CR268" i="1" s="1"/>
  <c r="FE267" i="1"/>
  <c r="FE268" i="1" s="1"/>
  <c r="BP267" i="1"/>
  <c r="BP268" i="1" s="1"/>
  <c r="EA267" i="1"/>
  <c r="EA268" i="1" s="1"/>
  <c r="CH267" i="1"/>
  <c r="CH268" i="1" s="1"/>
  <c r="AC267" i="1"/>
  <c r="AC268" i="1" s="1"/>
  <c r="AD290" i="1"/>
  <c r="X267" i="1"/>
  <c r="X268" i="1" s="1"/>
  <c r="DR267" i="1"/>
  <c r="DR268" i="1" s="1"/>
  <c r="CJ267" i="1"/>
  <c r="CJ268" i="1" s="1"/>
  <c r="FB267" i="1"/>
  <c r="FB268" i="1" s="1"/>
  <c r="EH267" i="1"/>
  <c r="EH268" i="1" s="1"/>
  <c r="FO290" i="1"/>
  <c r="DY311" i="1"/>
  <c r="AQ267" i="1"/>
  <c r="AQ268" i="1" s="1"/>
  <c r="FS267" i="1"/>
  <c r="FS268" i="1" s="1"/>
  <c r="CB267" i="1"/>
  <c r="CB268" i="1" s="1"/>
  <c r="DW267" i="1"/>
  <c r="DW268" i="1" s="1"/>
  <c r="FW267" i="1"/>
  <c r="FW268" i="1" s="1"/>
  <c r="AM267" i="1"/>
  <c r="AM268" i="1" s="1"/>
  <c r="FC267" i="1"/>
  <c r="FC268" i="1" s="1"/>
  <c r="N325" i="1"/>
  <c r="D267" i="1"/>
  <c r="D268" i="1" s="1"/>
  <c r="ET267" i="1"/>
  <c r="ET268" i="1" s="1"/>
  <c r="DH267" i="1"/>
  <c r="DH268" i="1" s="1"/>
  <c r="DM267" i="1"/>
  <c r="DM268" i="1" s="1"/>
  <c r="FD267" i="1"/>
  <c r="FD268" i="1" s="1"/>
  <c r="N303" i="1"/>
  <c r="N306" i="1" s="1"/>
  <c r="N308" i="1" s="1"/>
  <c r="N300" i="1"/>
  <c r="CB303" i="1"/>
  <c r="CB306" i="1" s="1"/>
  <c r="CB308" i="1" s="1"/>
  <c r="CB300" i="1"/>
  <c r="AI303" i="1"/>
  <c r="AI306" i="1" s="1"/>
  <c r="AI308" i="1" s="1"/>
  <c r="AI300" i="1"/>
  <c r="DU300" i="1"/>
  <c r="DU303" i="1"/>
  <c r="DU306" i="1" s="1"/>
  <c r="DU308" i="1" s="1"/>
  <c r="BY300" i="1"/>
  <c r="BY303" i="1"/>
  <c r="BY306" i="1" s="1"/>
  <c r="BY308" i="1" s="1"/>
  <c r="DG303" i="1"/>
  <c r="DG306" i="1" s="1"/>
  <c r="DG308" i="1" s="1"/>
  <c r="DG300" i="1"/>
  <c r="U300" i="1"/>
  <c r="U303" i="1"/>
  <c r="U306" i="1" s="1"/>
  <c r="U308" i="1" s="1"/>
  <c r="EM303" i="1"/>
  <c r="EM306" i="1" s="1"/>
  <c r="EM308" i="1" s="1"/>
  <c r="EM300" i="1"/>
  <c r="EO300" i="1"/>
  <c r="EO303" i="1"/>
  <c r="EO306" i="1" s="1"/>
  <c r="EO308" i="1" s="1"/>
  <c r="FS303" i="1"/>
  <c r="FS306" i="1" s="1"/>
  <c r="FS308" i="1" s="1"/>
  <c r="FS300" i="1"/>
  <c r="ET303" i="1"/>
  <c r="ET306" i="1" s="1"/>
  <c r="ET308" i="1" s="1"/>
  <c r="ET300" i="1"/>
  <c r="CT300" i="1"/>
  <c r="CT303" i="1"/>
  <c r="CT306" i="1" s="1"/>
  <c r="CT308" i="1" s="1"/>
  <c r="CJ300" i="1"/>
  <c r="CJ303" i="1"/>
  <c r="CJ306" i="1" s="1"/>
  <c r="CJ308" i="1" s="1"/>
  <c r="EA300" i="1"/>
  <c r="EA303" i="1"/>
  <c r="EA306" i="1" s="1"/>
  <c r="EA308" i="1" s="1"/>
  <c r="S303" i="1"/>
  <c r="S306" i="1" s="1"/>
  <c r="S308" i="1" s="1"/>
  <c r="S300" i="1"/>
  <c r="EE303" i="1"/>
  <c r="EE306" i="1" s="1"/>
  <c r="EE308" i="1" s="1"/>
  <c r="EE300" i="1"/>
  <c r="D300" i="1"/>
  <c r="D303" i="1"/>
  <c r="D306" i="1" s="1"/>
  <c r="D308" i="1" s="1"/>
  <c r="AX300" i="1"/>
  <c r="AX303" i="1"/>
  <c r="AX306" i="1" s="1"/>
  <c r="AX308" i="1" s="1"/>
  <c r="DT300" i="1"/>
  <c r="DT303" i="1"/>
  <c r="DT306" i="1" s="1"/>
  <c r="DT308" i="1" s="1"/>
  <c r="R303" i="1"/>
  <c r="R306" i="1" s="1"/>
  <c r="R308" i="1" s="1"/>
  <c r="R300" i="1"/>
  <c r="E300" i="1"/>
  <c r="E303" i="1"/>
  <c r="E306" i="1" s="1"/>
  <c r="E308" i="1" s="1"/>
  <c r="CN303" i="1"/>
  <c r="CN306" i="1" s="1"/>
  <c r="CN308" i="1" s="1"/>
  <c r="CN300" i="1"/>
  <c r="FA300" i="1"/>
  <c r="FA303" i="1"/>
  <c r="FA306" i="1" s="1"/>
  <c r="FA308" i="1" s="1"/>
  <c r="EX300" i="1"/>
  <c r="EX303" i="1"/>
  <c r="EX306" i="1" s="1"/>
  <c r="EX308" i="1" s="1"/>
  <c r="K303" i="1"/>
  <c r="K306" i="1" s="1"/>
  <c r="K308" i="1" s="1"/>
  <c r="K300" i="1"/>
  <c r="CO303" i="1"/>
  <c r="CO306" i="1" s="1"/>
  <c r="CO308" i="1" s="1"/>
  <c r="CO300" i="1"/>
  <c r="EQ303" i="1"/>
  <c r="EQ306" i="1" s="1"/>
  <c r="EQ308" i="1" s="1"/>
  <c r="EQ300" i="1"/>
  <c r="FJ303" i="1"/>
  <c r="FJ306" i="1" s="1"/>
  <c r="FJ308" i="1" s="1"/>
  <c r="FJ300" i="1"/>
  <c r="BW303" i="1"/>
  <c r="BW306" i="1" s="1"/>
  <c r="BW308" i="1" s="1"/>
  <c r="BW300" i="1"/>
  <c r="V303" i="1"/>
  <c r="V306" i="1" s="1"/>
  <c r="V308" i="1" s="1"/>
  <c r="V300" i="1"/>
  <c r="AM303" i="1"/>
  <c r="AM306" i="1" s="1"/>
  <c r="AM308" i="1" s="1"/>
  <c r="AM300" i="1"/>
  <c r="BJ303" i="1"/>
  <c r="BJ306" i="1" s="1"/>
  <c r="BJ308" i="1" s="1"/>
  <c r="BJ300" i="1"/>
  <c r="FL303" i="1"/>
  <c r="FL306" i="1" s="1"/>
  <c r="FL308" i="1" s="1"/>
  <c r="FL300" i="1"/>
  <c r="DQ300" i="1"/>
  <c r="DQ303" i="1"/>
  <c r="DQ306" i="1" s="1"/>
  <c r="DQ308" i="1" s="1"/>
  <c r="O303" i="1"/>
  <c r="O306" i="1" s="1"/>
  <c r="O308" i="1" s="1"/>
  <c r="O300" i="1"/>
  <c r="AJ300" i="1"/>
  <c r="AJ303" i="1"/>
  <c r="AJ306" i="1" s="1"/>
  <c r="AJ308" i="1" s="1"/>
  <c r="AH300" i="1"/>
  <c r="AH303" i="1"/>
  <c r="AH306" i="1" s="1"/>
  <c r="AH308" i="1" s="1"/>
  <c r="BR303" i="1"/>
  <c r="BR306" i="1" s="1"/>
  <c r="BR308" i="1" s="1"/>
  <c r="BR300" i="1"/>
  <c r="BD303" i="1"/>
  <c r="BD306" i="1" s="1"/>
  <c r="BD308" i="1" s="1"/>
  <c r="BD300" i="1"/>
  <c r="BA300" i="1"/>
  <c r="BA303" i="1"/>
  <c r="BA306" i="1" s="1"/>
  <c r="BA308" i="1" s="1"/>
  <c r="X303" i="1"/>
  <c r="X306" i="1" s="1"/>
  <c r="X308" i="1" s="1"/>
  <c r="X300" i="1"/>
  <c r="FN300" i="1"/>
  <c r="FN303" i="1"/>
  <c r="FN306" i="1" s="1"/>
  <c r="FN308" i="1" s="1"/>
  <c r="C215" i="1"/>
  <c r="FZ215" i="1" s="1"/>
  <c r="FZ158" i="1"/>
  <c r="EJ303" i="1"/>
  <c r="EJ306" i="1" s="1"/>
  <c r="EJ308" i="1" s="1"/>
  <c r="EJ300" i="1"/>
  <c r="FC303" i="1"/>
  <c r="FC306" i="1" s="1"/>
  <c r="FC308" i="1" s="1"/>
  <c r="FC300" i="1"/>
  <c r="T303" i="1"/>
  <c r="T306" i="1" s="1"/>
  <c r="T308" i="1" s="1"/>
  <c r="T300" i="1"/>
  <c r="BV303" i="1"/>
  <c r="BV306" i="1" s="1"/>
  <c r="BV308" i="1" s="1"/>
  <c r="BV300" i="1"/>
  <c r="EL303" i="1"/>
  <c r="EL306" i="1" s="1"/>
  <c r="EL308" i="1" s="1"/>
  <c r="EL300" i="1"/>
  <c r="F303" i="1"/>
  <c r="F306" i="1" s="1"/>
  <c r="F308" i="1" s="1"/>
  <c r="F300" i="1"/>
  <c r="EN300" i="1"/>
  <c r="EN303" i="1"/>
  <c r="EN306" i="1" s="1"/>
  <c r="EN308" i="1" s="1"/>
  <c r="M300" i="1"/>
  <c r="M303" i="1"/>
  <c r="M306" i="1" s="1"/>
  <c r="M308" i="1" s="1"/>
  <c r="CG300" i="1"/>
  <c r="CG303" i="1"/>
  <c r="CG306" i="1" s="1"/>
  <c r="CG308" i="1" s="1"/>
  <c r="AZ300" i="1"/>
  <c r="AZ303" i="1"/>
  <c r="AZ306" i="1" s="1"/>
  <c r="AZ308" i="1" s="1"/>
  <c r="CC300" i="1"/>
  <c r="CC303" i="1"/>
  <c r="CC306" i="1" s="1"/>
  <c r="CC308" i="1" s="1"/>
  <c r="DF303" i="1"/>
  <c r="DF306" i="1" s="1"/>
  <c r="DF308" i="1" s="1"/>
  <c r="DF300" i="1"/>
  <c r="EV303" i="1"/>
  <c r="EV306" i="1" s="1"/>
  <c r="EV308" i="1" s="1"/>
  <c r="EV300" i="1"/>
  <c r="BN303" i="1"/>
  <c r="BN306" i="1" s="1"/>
  <c r="BN308" i="1" s="1"/>
  <c r="BN300" i="1"/>
  <c r="CK300" i="1"/>
  <c r="CK303" i="1"/>
  <c r="CK306" i="1" s="1"/>
  <c r="CK308" i="1" s="1"/>
  <c r="AG300" i="1"/>
  <c r="AG303" i="1"/>
  <c r="AG306" i="1" s="1"/>
  <c r="AG308" i="1" s="1"/>
  <c r="CE300" i="1"/>
  <c r="CE303" i="1"/>
  <c r="CE306" i="1" s="1"/>
  <c r="CE308" i="1" s="1"/>
  <c r="FV303" i="1"/>
  <c r="FV306" i="1" s="1"/>
  <c r="FV308" i="1" s="1"/>
  <c r="FV300" i="1"/>
  <c r="FI300" i="1"/>
  <c r="FI303" i="1"/>
  <c r="FI306" i="1" s="1"/>
  <c r="FI308" i="1" s="1"/>
  <c r="BZ303" i="1"/>
  <c r="BZ306" i="1" s="1"/>
  <c r="BZ308" i="1" s="1"/>
  <c r="BZ300" i="1"/>
  <c r="FK303" i="1"/>
  <c r="FK306" i="1" s="1"/>
  <c r="FK308" i="1" s="1"/>
  <c r="FK300" i="1"/>
  <c r="I303" i="1"/>
  <c r="I306" i="1" s="1"/>
  <c r="I308" i="1" s="1"/>
  <c r="I300" i="1"/>
  <c r="P300" i="1"/>
  <c r="P303" i="1"/>
  <c r="P306" i="1" s="1"/>
  <c r="P308" i="1" s="1"/>
  <c r="BP303" i="1"/>
  <c r="BP306" i="1" s="1"/>
  <c r="BP308" i="1" s="1"/>
  <c r="BP300" i="1"/>
  <c r="FP303" i="1"/>
  <c r="FP306" i="1" s="1"/>
  <c r="FP308" i="1" s="1"/>
  <c r="FP300" i="1"/>
  <c r="H303" i="1"/>
  <c r="H306" i="1" s="1"/>
  <c r="H308" i="1" s="1"/>
  <c r="H300" i="1"/>
  <c r="DS303" i="1"/>
  <c r="DS306" i="1" s="1"/>
  <c r="DS308" i="1" s="1"/>
  <c r="DS300" i="1"/>
  <c r="DD318" i="1"/>
  <c r="DD325" i="1" s="1"/>
  <c r="DD286" i="1"/>
  <c r="Q295" i="1"/>
  <c r="EW303" i="1"/>
  <c r="EW306" i="1" s="1"/>
  <c r="EW308" i="1" s="1"/>
  <c r="EW300" i="1"/>
  <c r="AY295" i="1"/>
  <c r="AY297" i="1" s="1"/>
  <c r="AY290" i="1"/>
  <c r="AK295" i="1"/>
  <c r="AD303" i="1"/>
  <c r="AD306" i="1" s="1"/>
  <c r="AD308" i="1" s="1"/>
  <c r="AD300" i="1"/>
  <c r="AD297" i="1"/>
  <c r="DB300" i="1"/>
  <c r="DB303" i="1"/>
  <c r="DB306" i="1" s="1"/>
  <c r="DB308" i="1" s="1"/>
  <c r="DB297" i="1"/>
  <c r="DX297" i="1"/>
  <c r="DX303" i="1"/>
  <c r="DX306" i="1" s="1"/>
  <c r="DX308" i="1" s="1"/>
  <c r="DX300" i="1"/>
  <c r="DF318" i="1"/>
  <c r="DF325" i="1" s="1"/>
  <c r="DF286" i="1"/>
  <c r="CO318" i="1"/>
  <c r="CO286" i="1"/>
  <c r="CM267" i="1"/>
  <c r="CM268" i="1" s="1"/>
  <c r="EI288" i="1"/>
  <c r="EI80" i="1"/>
  <c r="BU309" i="1"/>
  <c r="H318" i="1"/>
  <c r="H286" i="1"/>
  <c r="EY295" i="1"/>
  <c r="EY297" i="1" s="1"/>
  <c r="EY290" i="1"/>
  <c r="BH295" i="1"/>
  <c r="ED318" i="1"/>
  <c r="ED325" i="1" s="1"/>
  <c r="ED286" i="1"/>
  <c r="DH295" i="1"/>
  <c r="DH297" i="1" s="1"/>
  <c r="DH290" i="1"/>
  <c r="DT318" i="1"/>
  <c r="DT286" i="1"/>
  <c r="BX318" i="1"/>
  <c r="BX325" i="1" s="1"/>
  <c r="BX286" i="1"/>
  <c r="DD267" i="1"/>
  <c r="DD268" i="1" s="1"/>
  <c r="R267" i="1"/>
  <c r="R268" i="1" s="1"/>
  <c r="EX267" i="1"/>
  <c r="EX268" i="1" s="1"/>
  <c r="BE318" i="1"/>
  <c r="BE325" i="1" s="1"/>
  <c r="BE286" i="1"/>
  <c r="FU303" i="1"/>
  <c r="FU306" i="1" s="1"/>
  <c r="FU308" i="1" s="1"/>
  <c r="FU300" i="1"/>
  <c r="FU297" i="1"/>
  <c r="DZ300" i="1"/>
  <c r="DZ303" i="1"/>
  <c r="DZ306" i="1" s="1"/>
  <c r="DZ308" i="1" s="1"/>
  <c r="AA303" i="1"/>
  <c r="AA306" i="1" s="1"/>
  <c r="AA308" i="1" s="1"/>
  <c r="AA300" i="1"/>
  <c r="DE309" i="1"/>
  <c r="BO318" i="1"/>
  <c r="BO325" i="1" s="1"/>
  <c r="BO286" i="1"/>
  <c r="CJ295" i="1"/>
  <c r="CJ290" i="1"/>
  <c r="M295" i="1"/>
  <c r="M297" i="1" s="1"/>
  <c r="M290" i="1"/>
  <c r="FB295" i="1"/>
  <c r="EF295" i="1"/>
  <c r="AF318" i="1"/>
  <c r="AF325" i="1" s="1"/>
  <c r="AF286" i="1"/>
  <c r="BT290" i="1"/>
  <c r="BC288" i="1"/>
  <c r="BC80" i="1"/>
  <c r="BU297" i="1"/>
  <c r="BU311" i="1" s="1"/>
  <c r="FZ214" i="1"/>
  <c r="EM318" i="1"/>
  <c r="EM286" i="1"/>
  <c r="BB267" i="1"/>
  <c r="BB268" i="1" s="1"/>
  <c r="EW267" i="1"/>
  <c r="EW268" i="1" s="1"/>
  <c r="AU303" i="1"/>
  <c r="AU306" i="1" s="1"/>
  <c r="AU308" i="1" s="1"/>
  <c r="AU297" i="1"/>
  <c r="AU300" i="1"/>
  <c r="BF318" i="1"/>
  <c r="BF325" i="1" s="1"/>
  <c r="BF286" i="1"/>
  <c r="EK318" i="1"/>
  <c r="EK325" i="1" s="1"/>
  <c r="EK286" i="1"/>
  <c r="DF267" i="1"/>
  <c r="DF268" i="1" s="1"/>
  <c r="CO295" i="1"/>
  <c r="CO290" i="1"/>
  <c r="CM295" i="1"/>
  <c r="CM297" i="1" s="1"/>
  <c r="CM290" i="1"/>
  <c r="FI295" i="1"/>
  <c r="FI297" i="1" s="1"/>
  <c r="FI290" i="1"/>
  <c r="EI317" i="1"/>
  <c r="EI282" i="1"/>
  <c r="EI284" i="1" s="1"/>
  <c r="EI291" i="1" s="1"/>
  <c r="EI294" i="1" s="1"/>
  <c r="EI273" i="1"/>
  <c r="EI277" i="1" s="1"/>
  <c r="H295" i="1"/>
  <c r="H290" i="1"/>
  <c r="ED303" i="1"/>
  <c r="ED306" i="1" s="1"/>
  <c r="ED308" i="1" s="1"/>
  <c r="ED300" i="1"/>
  <c r="DN309" i="1"/>
  <c r="ED267" i="1"/>
  <c r="ED268" i="1" s="1"/>
  <c r="DT267" i="1"/>
  <c r="DT268" i="1" s="1"/>
  <c r="BX267" i="1"/>
  <c r="BX268" i="1" s="1"/>
  <c r="DD295" i="1"/>
  <c r="DD297" i="1" s="1"/>
  <c r="DD290" i="1"/>
  <c r="R295" i="1"/>
  <c r="R290" i="1"/>
  <c r="EX295" i="1"/>
  <c r="EX297" i="1" s="1"/>
  <c r="EX290" i="1"/>
  <c r="K318" i="1"/>
  <c r="K325" i="1" s="1"/>
  <c r="K286" i="1"/>
  <c r="BE267" i="1"/>
  <c r="BE268" i="1" s="1"/>
  <c r="BO267" i="1"/>
  <c r="BO268" i="1" s="1"/>
  <c r="EJ318" i="1"/>
  <c r="EJ286" i="1"/>
  <c r="FD318" i="1"/>
  <c r="FD325" i="1" s="1"/>
  <c r="FD286" i="1"/>
  <c r="AF267" i="1"/>
  <c r="AF268" i="1" s="1"/>
  <c r="AM318" i="1"/>
  <c r="AM325" i="1" s="1"/>
  <c r="AM286" i="1"/>
  <c r="Y309" i="1"/>
  <c r="BT309" i="1"/>
  <c r="FG317" i="1"/>
  <c r="FG282" i="1"/>
  <c r="FG284" i="1" s="1"/>
  <c r="FG291" i="1" s="1"/>
  <c r="FG294" i="1" s="1"/>
  <c r="FG273" i="1"/>
  <c r="FG277" i="1" s="1"/>
  <c r="AY318" i="1"/>
  <c r="AY325" i="1" s="1"/>
  <c r="AY286" i="1"/>
  <c r="BC317" i="1"/>
  <c r="BC282" i="1"/>
  <c r="BC284" i="1" s="1"/>
  <c r="BC291" i="1" s="1"/>
  <c r="BC294" i="1" s="1"/>
  <c r="BC273" i="1"/>
  <c r="BC277" i="1" s="1"/>
  <c r="BC318" i="1" s="1"/>
  <c r="EM290" i="1"/>
  <c r="EM295" i="1"/>
  <c r="BB318" i="1"/>
  <c r="BB325" i="1" s="1"/>
  <c r="BB286" i="1"/>
  <c r="G317" i="1"/>
  <c r="G282" i="1"/>
  <c r="G284" i="1" s="1"/>
  <c r="G291" i="1" s="1"/>
  <c r="G294" i="1" s="1"/>
  <c r="G273" i="1"/>
  <c r="G277" i="1" s="1"/>
  <c r="CN267" i="1"/>
  <c r="CN268" i="1" s="1"/>
  <c r="AR267" i="1"/>
  <c r="AR268" i="1" s="1"/>
  <c r="CU309" i="1"/>
  <c r="EW318" i="1"/>
  <c r="EW325" i="1" s="1"/>
  <c r="EW286" i="1"/>
  <c r="CY317" i="1"/>
  <c r="CY282" i="1"/>
  <c r="CY284" i="1" s="1"/>
  <c r="CY291" i="1" s="1"/>
  <c r="CY294" i="1" s="1"/>
  <c r="CY273" i="1"/>
  <c r="CY277" i="1" s="1"/>
  <c r="BF295" i="1"/>
  <c r="BF297" i="1" s="1"/>
  <c r="BF290" i="1"/>
  <c r="EK267" i="1"/>
  <c r="EK268" i="1" s="1"/>
  <c r="AL267" i="1"/>
  <c r="AL268" i="1" s="1"/>
  <c r="DF290" i="1"/>
  <c r="DF295" i="1"/>
  <c r="CO325" i="1"/>
  <c r="FI318" i="1"/>
  <c r="FI325" i="1" s="1"/>
  <c r="FI286" i="1"/>
  <c r="EO318" i="1"/>
  <c r="EO325" i="1" s="1"/>
  <c r="EO286" i="1"/>
  <c r="D318" i="1"/>
  <c r="D325" i="1" s="1"/>
  <c r="D286" i="1"/>
  <c r="EV318" i="1"/>
  <c r="EV286" i="1"/>
  <c r="H325" i="1"/>
  <c r="CB318" i="1"/>
  <c r="CB325" i="1" s="1"/>
  <c r="CB286" i="1"/>
  <c r="DR318" i="1"/>
  <c r="DR325" i="1" s="1"/>
  <c r="DR286" i="1"/>
  <c r="DL267" i="1"/>
  <c r="DL268" i="1" s="1"/>
  <c r="ED295" i="1"/>
  <c r="ED290" i="1"/>
  <c r="DT295" i="1"/>
  <c r="DT290" i="1"/>
  <c r="J309" i="1"/>
  <c r="BX295" i="1"/>
  <c r="BX297" i="1" s="1"/>
  <c r="BX290" i="1"/>
  <c r="AO309" i="1"/>
  <c r="K267" i="1"/>
  <c r="K268" i="1" s="1"/>
  <c r="BE295" i="1"/>
  <c r="BE290" i="1"/>
  <c r="BP318" i="1"/>
  <c r="BP325" i="1" s="1"/>
  <c r="BP286" i="1"/>
  <c r="CC318" i="1"/>
  <c r="CC325" i="1" s="1"/>
  <c r="CC286" i="1"/>
  <c r="BO295" i="1"/>
  <c r="FH267" i="1"/>
  <c r="FH268" i="1" s="1"/>
  <c r="EJ295" i="1"/>
  <c r="EJ290" i="1"/>
  <c r="FD295" i="1"/>
  <c r="DO267" i="1"/>
  <c r="DO268" i="1" s="1"/>
  <c r="AA267" i="1"/>
  <c r="AA268" i="1" s="1"/>
  <c r="DB290" i="1"/>
  <c r="AF295" i="1"/>
  <c r="AF297" i="1" s="1"/>
  <c r="AF290" i="1"/>
  <c r="EA318" i="1"/>
  <c r="EA325" i="1" s="1"/>
  <c r="EA286" i="1"/>
  <c r="AM295" i="1"/>
  <c r="AM290" i="1"/>
  <c r="EP311" i="1"/>
  <c r="BD267" i="1"/>
  <c r="BD268" i="1" s="1"/>
  <c r="FQ267" i="1"/>
  <c r="FQ268" i="1" s="1"/>
  <c r="E318" i="1"/>
  <c r="E325" i="1" s="1"/>
  <c r="E286" i="1"/>
  <c r="FG288" i="1"/>
  <c r="FG80" i="1"/>
  <c r="FG329" i="1"/>
  <c r="FG328" i="1" s="1"/>
  <c r="AE309" i="1"/>
  <c r="CR295" i="1"/>
  <c r="FH303" i="1"/>
  <c r="FH306" i="1" s="1"/>
  <c r="FH308" i="1" s="1"/>
  <c r="FH300" i="1"/>
  <c r="AN300" i="1"/>
  <c r="AN303" i="1"/>
  <c r="AN306" i="1" s="1"/>
  <c r="AN308" i="1" s="1"/>
  <c r="EM325" i="1"/>
  <c r="BB295" i="1"/>
  <c r="G288" i="1"/>
  <c r="G80" i="1"/>
  <c r="G329" i="1"/>
  <c r="G328" i="1" s="1"/>
  <c r="CN318" i="1"/>
  <c r="CN325" i="1" s="1"/>
  <c r="CN286" i="1"/>
  <c r="AR318" i="1"/>
  <c r="AR325" i="1" s="1"/>
  <c r="AR286" i="1"/>
  <c r="EW295" i="1"/>
  <c r="EW290" i="1"/>
  <c r="CY288" i="1"/>
  <c r="CY80" i="1"/>
  <c r="CY329" i="1"/>
  <c r="CY328" i="1" s="1"/>
  <c r="CM303" i="1"/>
  <c r="CM306" i="1" s="1"/>
  <c r="CM308" i="1" s="1"/>
  <c r="CM300" i="1"/>
  <c r="EK295" i="1"/>
  <c r="EK290" i="1"/>
  <c r="AL318" i="1"/>
  <c r="AL325" i="1" s="1"/>
  <c r="AL286" i="1"/>
  <c r="BV318" i="1"/>
  <c r="BV286" i="1"/>
  <c r="BJ267" i="1"/>
  <c r="BJ268" i="1" s="1"/>
  <c r="BZ267" i="1"/>
  <c r="BZ268" i="1" s="1"/>
  <c r="BN267" i="1"/>
  <c r="BN268" i="1" s="1"/>
  <c r="CI267" i="1"/>
  <c r="CI268" i="1" s="1"/>
  <c r="EO290" i="1"/>
  <c r="EO295" i="1"/>
  <c r="BQ267" i="1"/>
  <c r="BQ268" i="1" s="1"/>
  <c r="EV295" i="1"/>
  <c r="EV297" i="1" s="1"/>
  <c r="EV290" i="1"/>
  <c r="EL267" i="1"/>
  <c r="EL268" i="1" s="1"/>
  <c r="DH300" i="1"/>
  <c r="DH303" i="1"/>
  <c r="DH306" i="1" s="1"/>
  <c r="DH308" i="1" s="1"/>
  <c r="CB295" i="1"/>
  <c r="CB290" i="1"/>
  <c r="DL318" i="1"/>
  <c r="DL325" i="1" s="1"/>
  <c r="DL286" i="1"/>
  <c r="ER300" i="1"/>
  <c r="ER297" i="1"/>
  <c r="ER303" i="1"/>
  <c r="ER306" i="1" s="1"/>
  <c r="ER308" i="1" s="1"/>
  <c r="DT325" i="1"/>
  <c r="CT267" i="1"/>
  <c r="CT268" i="1" s="1"/>
  <c r="DM300" i="1"/>
  <c r="DM303" i="1"/>
  <c r="DM306" i="1" s="1"/>
  <c r="DM308" i="1" s="1"/>
  <c r="BI300" i="1"/>
  <c r="BI303" i="1"/>
  <c r="BI306" i="1" s="1"/>
  <c r="BI308" i="1" s="1"/>
  <c r="AS318" i="1"/>
  <c r="AS286" i="1"/>
  <c r="ES267" i="1"/>
  <c r="ES268" i="1" s="1"/>
  <c r="BK318" i="1"/>
  <c r="BK286" i="1"/>
  <c r="K295" i="1"/>
  <c r="K290" i="1"/>
  <c r="BP295" i="1"/>
  <c r="BP297" i="1" s="1"/>
  <c r="BP290" i="1"/>
  <c r="CC295" i="1"/>
  <c r="CC297" i="1" s="1"/>
  <c r="CC290" i="1"/>
  <c r="FH318" i="1"/>
  <c r="FH325" i="1" s="1"/>
  <c r="FH286" i="1"/>
  <c r="EJ325" i="1"/>
  <c r="DO318" i="1"/>
  <c r="DO286" i="1"/>
  <c r="AA318" i="1"/>
  <c r="AA286" i="1"/>
  <c r="DB309" i="1"/>
  <c r="EH303" i="1"/>
  <c r="EH306" i="1" s="1"/>
  <c r="EH308" i="1" s="1"/>
  <c r="EH300" i="1"/>
  <c r="BM300" i="1"/>
  <c r="BM303" i="1"/>
  <c r="BM306" i="1" s="1"/>
  <c r="BM308" i="1" s="1"/>
  <c r="FQ300" i="1"/>
  <c r="FQ303" i="1"/>
  <c r="FQ306" i="1" s="1"/>
  <c r="FQ308" i="1" s="1"/>
  <c r="EA295" i="1"/>
  <c r="EA297" i="1" s="1"/>
  <c r="EA290" i="1"/>
  <c r="BD318" i="1"/>
  <c r="BD325" i="1" s="1"/>
  <c r="BD286" i="1"/>
  <c r="FQ318" i="1"/>
  <c r="FQ325" i="1" s="1"/>
  <c r="FQ286" i="1"/>
  <c r="E267" i="1"/>
  <c r="E268" i="1" s="1"/>
  <c r="AO297" i="1"/>
  <c r="AO311" i="1" s="1"/>
  <c r="AY303" i="1"/>
  <c r="AY306" i="1" s="1"/>
  <c r="AY308" i="1" s="1"/>
  <c r="AY300" i="1"/>
  <c r="DI300" i="1"/>
  <c r="DI303" i="1"/>
  <c r="DI306" i="1" s="1"/>
  <c r="DI308" i="1" s="1"/>
  <c r="DQ295" i="1"/>
  <c r="DQ290" i="1"/>
  <c r="BF300" i="1"/>
  <c r="BF303" i="1"/>
  <c r="BF306" i="1" s="1"/>
  <c r="BF308" i="1" s="1"/>
  <c r="CN295" i="1"/>
  <c r="CN290" i="1"/>
  <c r="AR295" i="1"/>
  <c r="N295" i="1"/>
  <c r="N290" i="1"/>
  <c r="BS267" i="1"/>
  <c r="BS268" i="1" s="1"/>
  <c r="BG267" i="1"/>
  <c r="BG268" i="1" s="1"/>
  <c r="CF309" i="1"/>
  <c r="AL295" i="1"/>
  <c r="BJ318" i="1"/>
  <c r="BJ325" i="1" s="1"/>
  <c r="BJ286" i="1"/>
  <c r="BZ318" i="1"/>
  <c r="BZ325" i="1" s="1"/>
  <c r="BZ286" i="1"/>
  <c r="BN318" i="1"/>
  <c r="BN325" i="1" s="1"/>
  <c r="BN286" i="1"/>
  <c r="CI318" i="1"/>
  <c r="CI286" i="1"/>
  <c r="FO297" i="1"/>
  <c r="FO303" i="1"/>
  <c r="FO306" i="1" s="1"/>
  <c r="FO308" i="1" s="1"/>
  <c r="FO300" i="1"/>
  <c r="D295" i="1"/>
  <c r="D290" i="1"/>
  <c r="BQ318" i="1"/>
  <c r="BQ325" i="1" s="1"/>
  <c r="BQ286" i="1"/>
  <c r="EV325" i="1"/>
  <c r="EZ303" i="1"/>
  <c r="EZ306" i="1" s="1"/>
  <c r="EZ308" i="1" s="1"/>
  <c r="EZ300" i="1"/>
  <c r="EL318" i="1"/>
  <c r="EL286" i="1"/>
  <c r="X318" i="1"/>
  <c r="X286" i="1"/>
  <c r="BX300" i="1"/>
  <c r="BX303" i="1"/>
  <c r="BX306" i="1" s="1"/>
  <c r="BX308" i="1" s="1"/>
  <c r="DD303" i="1"/>
  <c r="DD306" i="1" s="1"/>
  <c r="DD308" i="1" s="1"/>
  <c r="DD300" i="1"/>
  <c r="DR295" i="1"/>
  <c r="DL295" i="1"/>
  <c r="AI267" i="1"/>
  <c r="AI268" i="1" s="1"/>
  <c r="FF309" i="1"/>
  <c r="FK318" i="1"/>
  <c r="FK325" i="1" s="1"/>
  <c r="FK286" i="1"/>
  <c r="FN267" i="1"/>
  <c r="FN268" i="1" s="1"/>
  <c r="CT318" i="1"/>
  <c r="CT325" i="1" s="1"/>
  <c r="CT286" i="1"/>
  <c r="ER290" i="1"/>
  <c r="EB309" i="1"/>
  <c r="AS267" i="1"/>
  <c r="AS268" i="1" s="1"/>
  <c r="ES318" i="1"/>
  <c r="ES325" i="1" s="1"/>
  <c r="ES286" i="1"/>
  <c r="BK267" i="1"/>
  <c r="BK268" i="1" s="1"/>
  <c r="CP303" i="1"/>
  <c r="CP306" i="1" s="1"/>
  <c r="CP308" i="1" s="1"/>
  <c r="CP300" i="1"/>
  <c r="AT267" i="1"/>
  <c r="AT268" i="1" s="1"/>
  <c r="DJ303" i="1"/>
  <c r="DJ306" i="1" s="1"/>
  <c r="DJ308" i="1" s="1"/>
  <c r="DJ300" i="1"/>
  <c r="C221" i="1"/>
  <c r="FZ195" i="1"/>
  <c r="CQ303" i="1"/>
  <c r="CQ306" i="1" s="1"/>
  <c r="CQ308" i="1" s="1"/>
  <c r="CQ300" i="1"/>
  <c r="FH295" i="1"/>
  <c r="FH290" i="1"/>
  <c r="DO295" i="1"/>
  <c r="AA290" i="1"/>
  <c r="AA295" i="1"/>
  <c r="CG267" i="1"/>
  <c r="CG268" i="1" s="1"/>
  <c r="BT303" i="1"/>
  <c r="BT306" i="1" s="1"/>
  <c r="BT308" i="1" s="1"/>
  <c r="BT300" i="1"/>
  <c r="BT297" i="1"/>
  <c r="BM318" i="1"/>
  <c r="BM325" i="1" s="1"/>
  <c r="BM286" i="1"/>
  <c r="BR267" i="1"/>
  <c r="BR268" i="1" s="1"/>
  <c r="BD295" i="1"/>
  <c r="BD290" i="1"/>
  <c r="FQ290" i="1"/>
  <c r="FQ295" i="1"/>
  <c r="FQ297" i="1" s="1"/>
  <c r="E290" i="1"/>
  <c r="E295" i="1"/>
  <c r="E297" i="1" s="1"/>
  <c r="E311" i="1" s="1"/>
  <c r="Y297" i="1"/>
  <c r="Y311" i="1" s="1"/>
  <c r="AC295" i="1"/>
  <c r="FE295" i="1"/>
  <c r="AP303" i="1"/>
  <c r="AP306" i="1" s="1"/>
  <c r="AP308" i="1" s="1"/>
  <c r="AP300" i="1"/>
  <c r="EC309" i="1"/>
  <c r="BS318" i="1"/>
  <c r="BS325" i="1" s="1"/>
  <c r="BS286" i="1"/>
  <c r="BG318" i="1"/>
  <c r="BG325" i="1" s="1"/>
  <c r="BG286" i="1"/>
  <c r="BV295" i="1"/>
  <c r="BV290" i="1"/>
  <c r="BJ290" i="1"/>
  <c r="BJ295" i="1"/>
  <c r="BJ297" i="1" s="1"/>
  <c r="BZ295" i="1"/>
  <c r="BZ297" i="1" s="1"/>
  <c r="BZ311" i="1" s="1"/>
  <c r="BZ290" i="1"/>
  <c r="BN295" i="1"/>
  <c r="BN297" i="1" s="1"/>
  <c r="BN311" i="1" s="1"/>
  <c r="BN290" i="1"/>
  <c r="CI290" i="1"/>
  <c r="CI295" i="1"/>
  <c r="CI297" i="1" s="1"/>
  <c r="BQ295" i="1"/>
  <c r="EY303" i="1"/>
  <c r="EY306" i="1" s="1"/>
  <c r="EY308" i="1" s="1"/>
  <c r="EY300" i="1"/>
  <c r="EL290" i="1"/>
  <c r="EL295" i="1"/>
  <c r="EL297" i="1" s="1"/>
  <c r="AJ318" i="1"/>
  <c r="AJ286" i="1"/>
  <c r="AI318" i="1"/>
  <c r="AI325" i="1" s="1"/>
  <c r="AI286" i="1"/>
  <c r="FN318" i="1"/>
  <c r="FN325" i="1" s="1"/>
  <c r="FN286" i="1"/>
  <c r="CT295" i="1"/>
  <c r="CT297" i="1" s="1"/>
  <c r="CT290" i="1"/>
  <c r="FE284" i="1"/>
  <c r="FE291" i="1" s="1"/>
  <c r="FE294" i="1" s="1"/>
  <c r="BE303" i="1"/>
  <c r="BE306" i="1" s="1"/>
  <c r="BE308" i="1" s="1"/>
  <c r="BE300" i="1"/>
  <c r="BE297" i="1"/>
  <c r="ER309" i="1"/>
  <c r="EN318" i="1"/>
  <c r="EN325" i="1" s="1"/>
  <c r="EN286" i="1"/>
  <c r="AS295" i="1"/>
  <c r="ES295" i="1"/>
  <c r="BK295" i="1"/>
  <c r="AQ303" i="1"/>
  <c r="AQ306" i="1" s="1"/>
  <c r="AQ308" i="1" s="1"/>
  <c r="AQ300" i="1"/>
  <c r="AT318" i="1"/>
  <c r="AT325" i="1" s="1"/>
  <c r="AT286" i="1"/>
  <c r="AB300" i="1"/>
  <c r="AB303" i="1"/>
  <c r="AB306" i="1" s="1"/>
  <c r="AB308" i="1" s="1"/>
  <c r="BB284" i="1"/>
  <c r="BB291" i="1" s="1"/>
  <c r="BB294" i="1" s="1"/>
  <c r="DO325" i="1"/>
  <c r="AA325" i="1"/>
  <c r="CG318" i="1"/>
  <c r="CG325" i="1" s="1"/>
  <c r="CG286" i="1"/>
  <c r="BR318" i="1"/>
  <c r="BR325" i="1" s="1"/>
  <c r="BR286" i="1"/>
  <c r="BA318" i="1"/>
  <c r="BA325" i="1" s="1"/>
  <c r="BA286" i="1"/>
  <c r="J297" i="1"/>
  <c r="J311" i="1" s="1"/>
  <c r="BG303" i="1"/>
  <c r="BG306" i="1" s="1"/>
  <c r="BG308" i="1" s="1"/>
  <c r="BG300" i="1"/>
  <c r="CK290" i="1"/>
  <c r="CK295" i="1"/>
  <c r="BW295" i="1"/>
  <c r="BW297" i="1" s="1"/>
  <c r="BW311" i="1" s="1"/>
  <c r="BW290" i="1"/>
  <c r="AK284" i="1"/>
  <c r="AK291" i="1" s="1"/>
  <c r="AK294" i="1" s="1"/>
  <c r="CH318" i="1"/>
  <c r="CH325" i="1" s="1"/>
  <c r="CH286" i="1"/>
  <c r="DQ318" i="1"/>
  <c r="DQ325" i="1" s="1"/>
  <c r="DQ286" i="1"/>
  <c r="FC318" i="1"/>
  <c r="FC325" i="1" s="1"/>
  <c r="FC286" i="1"/>
  <c r="AN318" i="1"/>
  <c r="AN325" i="1" s="1"/>
  <c r="AN286" i="1"/>
  <c r="DI318" i="1"/>
  <c r="DI325" i="1" s="1"/>
  <c r="DI286" i="1"/>
  <c r="DK267" i="1"/>
  <c r="DK268" i="1" s="1"/>
  <c r="BS295" i="1"/>
  <c r="BS297" i="1" s="1"/>
  <c r="BS290" i="1"/>
  <c r="BG295" i="1"/>
  <c r="BG297" i="1" s="1"/>
  <c r="BG290" i="1"/>
  <c r="BV325" i="1"/>
  <c r="CI325" i="1"/>
  <c r="O318" i="1"/>
  <c r="O325" i="1" s="1"/>
  <c r="O286" i="1"/>
  <c r="EG318" i="1"/>
  <c r="EG325" i="1" s="1"/>
  <c r="EG286" i="1"/>
  <c r="BH284" i="1"/>
  <c r="BH291" i="1" s="1"/>
  <c r="BH294" i="1" s="1"/>
  <c r="EL325" i="1"/>
  <c r="X290" i="1"/>
  <c r="X295" i="1"/>
  <c r="AJ267" i="1"/>
  <c r="AJ268" i="1" s="1"/>
  <c r="ET318" i="1"/>
  <c r="ET325" i="1" s="1"/>
  <c r="ET286" i="1"/>
  <c r="EZ318" i="1"/>
  <c r="EZ325" i="1" s="1"/>
  <c r="EZ286" i="1"/>
  <c r="AI295" i="1"/>
  <c r="AI297" i="1" s="1"/>
  <c r="AI290" i="1"/>
  <c r="DS267" i="1"/>
  <c r="DS268" i="1" s="1"/>
  <c r="FK295" i="1"/>
  <c r="FK290" i="1"/>
  <c r="CR284" i="1"/>
  <c r="CR291" i="1" s="1"/>
  <c r="CR294" i="1" s="1"/>
  <c r="FN290" i="1"/>
  <c r="FN295" i="1"/>
  <c r="FN297" i="1" s="1"/>
  <c r="AS284" i="1"/>
  <c r="AS291" i="1" s="1"/>
  <c r="AS294" i="1" s="1"/>
  <c r="EN267" i="1"/>
  <c r="EN268" i="1" s="1"/>
  <c r="AS325" i="1"/>
  <c r="BK325" i="1"/>
  <c r="CA309" i="1"/>
  <c r="AH267" i="1"/>
  <c r="AH268" i="1" s="1"/>
  <c r="FJ318" i="1"/>
  <c r="FJ325" i="1" s="1"/>
  <c r="FJ286" i="1"/>
  <c r="AT295" i="1"/>
  <c r="AT297" i="1" s="1"/>
  <c r="AT290" i="1"/>
  <c r="FW318" i="1"/>
  <c r="FW325" i="1" s="1"/>
  <c r="FW286" i="1"/>
  <c r="FB284" i="1"/>
  <c r="FB291" i="1" s="1"/>
  <c r="FB294" i="1" s="1"/>
  <c r="EF284" i="1"/>
  <c r="EF291" i="1" s="1"/>
  <c r="EF294" i="1" s="1"/>
  <c r="CP267" i="1"/>
  <c r="CP268" i="1" s="1"/>
  <c r="DU267" i="1"/>
  <c r="DU268" i="1" s="1"/>
  <c r="DZ267" i="1"/>
  <c r="DZ268" i="1" s="1"/>
  <c r="BY318" i="1"/>
  <c r="BY286" i="1"/>
  <c r="DJ318" i="1"/>
  <c r="DJ286" i="1"/>
  <c r="CG290" i="1"/>
  <c r="CG295" i="1"/>
  <c r="BO284" i="1"/>
  <c r="BO291" i="1" s="1"/>
  <c r="BO294" i="1" s="1"/>
  <c r="AU290" i="1"/>
  <c r="L267" i="1"/>
  <c r="L268" i="1" s="1"/>
  <c r="EH318" i="1"/>
  <c r="EH325" i="1" s="1"/>
  <c r="EH286" i="1"/>
  <c r="BM290" i="1"/>
  <c r="BM295" i="1"/>
  <c r="BM297" i="1" s="1"/>
  <c r="BM311" i="1" s="1"/>
  <c r="BR295" i="1"/>
  <c r="BR290" i="1"/>
  <c r="BA267" i="1"/>
  <c r="BA268" i="1" s="1"/>
  <c r="FV267" i="1"/>
  <c r="FV268" i="1" s="1"/>
  <c r="AK318" i="1"/>
  <c r="AK325" i="1" s="1"/>
  <c r="AK286" i="1"/>
  <c r="DP309" i="1"/>
  <c r="DW303" i="1"/>
  <c r="DW306" i="1" s="1"/>
  <c r="DW308" i="1" s="1"/>
  <c r="DW300" i="1"/>
  <c r="EX318" i="1"/>
  <c r="EX325" i="1" s="1"/>
  <c r="EX286" i="1"/>
  <c r="FT317" i="1"/>
  <c r="FT282" i="1"/>
  <c r="FT273" i="1"/>
  <c r="FT277" i="1" s="1"/>
  <c r="FM300" i="1"/>
  <c r="FM303" i="1"/>
  <c r="FM306" i="1" s="1"/>
  <c r="FM308" i="1" s="1"/>
  <c r="DK318" i="1"/>
  <c r="DK325" i="1" s="1"/>
  <c r="DK286" i="1"/>
  <c r="EK297" i="1"/>
  <c r="EK303" i="1"/>
  <c r="EK306" i="1" s="1"/>
  <c r="EK308" i="1" s="1"/>
  <c r="EK300" i="1"/>
  <c r="CI303" i="1"/>
  <c r="CI306" i="1" s="1"/>
  <c r="CI308" i="1" s="1"/>
  <c r="CI300" i="1"/>
  <c r="DA309" i="1"/>
  <c r="FA318" i="1"/>
  <c r="FA325" i="1" s="1"/>
  <c r="FA286" i="1"/>
  <c r="FL318" i="1"/>
  <c r="FL325" i="1" s="1"/>
  <c r="FL286" i="1"/>
  <c r="EG295" i="1"/>
  <c r="X325" i="1"/>
  <c r="AJ295" i="1"/>
  <c r="AJ297" i="1" s="1"/>
  <c r="AJ290" i="1"/>
  <c r="DS318" i="1"/>
  <c r="DS325" i="1" s="1"/>
  <c r="DS286" i="1"/>
  <c r="F318" i="1"/>
  <c r="F325" i="1" s="1"/>
  <c r="F286" i="1"/>
  <c r="DY309" i="1"/>
  <c r="AW309" i="1"/>
  <c r="EN290" i="1"/>
  <c r="EN295" i="1"/>
  <c r="U318" i="1"/>
  <c r="U325" i="1" s="1"/>
  <c r="U286" i="1"/>
  <c r="I318" i="1"/>
  <c r="I325" i="1" s="1"/>
  <c r="I286" i="1"/>
  <c r="DX290" i="1"/>
  <c r="AH318" i="1"/>
  <c r="AH325" i="1" s="1"/>
  <c r="AH286" i="1"/>
  <c r="FJ295" i="1"/>
  <c r="FJ297" i="1" s="1"/>
  <c r="FJ311" i="1" s="1"/>
  <c r="FJ290" i="1"/>
  <c r="FW295" i="1"/>
  <c r="CP318" i="1"/>
  <c r="CP325" i="1" s="1"/>
  <c r="CP286" i="1"/>
  <c r="DU318" i="1"/>
  <c r="DU325" i="1" s="1"/>
  <c r="DU286" i="1"/>
  <c r="AF303" i="1"/>
  <c r="AF306" i="1" s="1"/>
  <c r="AF308" i="1" s="1"/>
  <c r="AF300" i="1"/>
  <c r="DZ318" i="1"/>
  <c r="DZ325" i="1" s="1"/>
  <c r="DZ286" i="1"/>
  <c r="AB318" i="1"/>
  <c r="AB325" i="1" s="1"/>
  <c r="AB286" i="1"/>
  <c r="AU309" i="1"/>
  <c r="FR309" i="1"/>
  <c r="L318" i="1"/>
  <c r="L325" i="1" s="1"/>
  <c r="L286" i="1"/>
  <c r="EE318" i="1"/>
  <c r="EE325" i="1" s="1"/>
  <c r="EE286" i="1"/>
  <c r="BA290" i="1"/>
  <c r="BA295" i="1"/>
  <c r="CL309" i="1"/>
  <c r="FV318" i="1"/>
  <c r="FV325" i="1" s="1"/>
  <c r="FV286" i="1"/>
  <c r="DA297" i="1"/>
  <c r="DA311" i="1" s="1"/>
  <c r="DV303" i="1"/>
  <c r="DV306" i="1" s="1"/>
  <c r="DV308" i="1" s="1"/>
  <c r="DV300" i="1"/>
  <c r="EQ290" i="1"/>
  <c r="EQ295" i="1"/>
  <c r="EQ297" i="1" s="1"/>
  <c r="EQ311" i="1" s="1"/>
  <c r="V295" i="1"/>
  <c r="V290" i="1"/>
  <c r="AR284" i="1"/>
  <c r="AR291" i="1" s="1"/>
  <c r="AR294" i="1" s="1"/>
  <c r="CH295" i="1"/>
  <c r="BL309" i="1"/>
  <c r="FC295" i="1"/>
  <c r="FC297" i="1" s="1"/>
  <c r="FC311" i="1" s="1"/>
  <c r="FC290" i="1"/>
  <c r="AN295" i="1"/>
  <c r="AN290" i="1"/>
  <c r="DI290" i="1"/>
  <c r="DI295" i="1"/>
  <c r="DK295" i="1"/>
  <c r="DK297" i="1" s="1"/>
  <c r="DK290" i="1"/>
  <c r="FM267" i="1"/>
  <c r="FM268" i="1" s="1"/>
  <c r="CW309" i="1"/>
  <c r="CD311" i="1"/>
  <c r="T318" i="1"/>
  <c r="T325" i="1" s="1"/>
  <c r="T286" i="1"/>
  <c r="FA267" i="1"/>
  <c r="FA268" i="1" s="1"/>
  <c r="FS318" i="1"/>
  <c r="FS286" i="1"/>
  <c r="FL267" i="1"/>
  <c r="FL268" i="1" s="1"/>
  <c r="O295" i="1"/>
  <c r="O297" i="1" s="1"/>
  <c r="O311" i="1" s="1"/>
  <c r="O290" i="1"/>
  <c r="FO309" i="1"/>
  <c r="DR284" i="1"/>
  <c r="DR291" i="1" s="1"/>
  <c r="DR294" i="1" s="1"/>
  <c r="AJ325" i="1"/>
  <c r="ET295" i="1"/>
  <c r="ET297" i="1" s="1"/>
  <c r="ET311" i="1" s="1"/>
  <c r="ET290" i="1"/>
  <c r="EZ295" i="1"/>
  <c r="EZ290" i="1"/>
  <c r="CD309" i="1"/>
  <c r="DS295" i="1"/>
  <c r="DS297" i="1" s="1"/>
  <c r="DS311" i="1" s="1"/>
  <c r="DS290" i="1"/>
  <c r="DV267" i="1"/>
  <c r="DV268" i="1" s="1"/>
  <c r="F267" i="1"/>
  <c r="F268" i="1" s="1"/>
  <c r="ES284" i="1"/>
  <c r="ES291" i="1" s="1"/>
  <c r="ES294" i="1" s="1"/>
  <c r="CE318" i="1"/>
  <c r="CE325" i="1" s="1"/>
  <c r="CE286" i="1"/>
  <c r="FW284" i="1"/>
  <c r="FW291" i="1" s="1"/>
  <c r="FW294" i="1" s="1"/>
  <c r="U267" i="1"/>
  <c r="U268" i="1" s="1"/>
  <c r="DM318" i="1"/>
  <c r="DM325" i="1" s="1"/>
  <c r="DM286" i="1"/>
  <c r="I267" i="1"/>
  <c r="I268" i="1" s="1"/>
  <c r="DX309" i="1"/>
  <c r="AH295" i="1"/>
  <c r="AH290" i="1"/>
  <c r="CH284" i="1"/>
  <c r="CH291" i="1" s="1"/>
  <c r="CH294" i="1" s="1"/>
  <c r="P318" i="1"/>
  <c r="P325" i="1" s="1"/>
  <c r="P286" i="1"/>
  <c r="CP295" i="1"/>
  <c r="CP290" i="1"/>
  <c r="DU290" i="1"/>
  <c r="DU295" i="1"/>
  <c r="DU297" i="1" s="1"/>
  <c r="DU311" i="1" s="1"/>
  <c r="S318" i="1"/>
  <c r="S325" i="1" s="1"/>
  <c r="S286" i="1"/>
  <c r="DZ295" i="1"/>
  <c r="DZ297" i="1" s="1"/>
  <c r="DZ311" i="1" s="1"/>
  <c r="DZ290" i="1"/>
  <c r="BY295" i="1"/>
  <c r="BY297" i="1" s="1"/>
  <c r="BY311" i="1" s="1"/>
  <c r="BY290" i="1"/>
  <c r="DJ290" i="1"/>
  <c r="DJ295" i="1"/>
  <c r="DJ297" i="1" s="1"/>
  <c r="DJ311" i="1" s="1"/>
  <c r="FP318" i="1"/>
  <c r="FP325" i="1" s="1"/>
  <c r="FP286" i="1"/>
  <c r="AB267" i="1"/>
  <c r="AB268" i="1" s="1"/>
  <c r="L295" i="1"/>
  <c r="EE267" i="1"/>
  <c r="EE268" i="1" s="1"/>
  <c r="L284" i="1"/>
  <c r="L291" i="1" s="1"/>
  <c r="L294" i="1" s="1"/>
  <c r="EH295" i="1"/>
  <c r="EH290" i="1"/>
  <c r="DG318" i="1"/>
  <c r="DG325" i="1" s="1"/>
  <c r="DG286" i="1"/>
  <c r="AP318" i="1"/>
  <c r="AP325" i="1" s="1"/>
  <c r="AP286" i="1"/>
  <c r="CX309" i="1"/>
  <c r="FV295" i="1"/>
  <c r="FV290" i="1"/>
  <c r="CF297" i="1"/>
  <c r="CF311" i="1" s="1"/>
  <c r="BS303" i="1"/>
  <c r="BS306" i="1" s="1"/>
  <c r="BS308" i="1" s="1"/>
  <c r="BS300" i="1"/>
  <c r="AX290" i="1"/>
  <c r="AX295" i="1"/>
  <c r="AX297" i="1" s="1"/>
  <c r="AX311" i="1" s="1"/>
  <c r="R318" i="1"/>
  <c r="R325" i="1" s="1"/>
  <c r="R286" i="1"/>
  <c r="DK303" i="1"/>
  <c r="DK306" i="1" s="1"/>
  <c r="DK308" i="1" s="1"/>
  <c r="DK300" i="1"/>
  <c r="FM318" i="1"/>
  <c r="FM325" i="1" s="1"/>
  <c r="FM286" i="1"/>
  <c r="AL284" i="1"/>
  <c r="AL291" i="1" s="1"/>
  <c r="AL294" i="1" s="1"/>
  <c r="AC284" i="1"/>
  <c r="AC291" i="1" s="1"/>
  <c r="AC294" i="1" s="1"/>
  <c r="T295" i="1"/>
  <c r="T297" i="1" s="1"/>
  <c r="T290" i="1"/>
  <c r="BQ284" i="1"/>
  <c r="BQ291" i="1" s="1"/>
  <c r="BQ294" i="1" s="1"/>
  <c r="EG284" i="1"/>
  <c r="EG291" i="1" s="1"/>
  <c r="EG294" i="1" s="1"/>
  <c r="FA295" i="1"/>
  <c r="FA290" i="1"/>
  <c r="FS295" i="1"/>
  <c r="FS290" i="1"/>
  <c r="FL290" i="1"/>
  <c r="FL295" i="1"/>
  <c r="FL297" i="1" s="1"/>
  <c r="FL311" i="1" s="1"/>
  <c r="AC318" i="1"/>
  <c r="AC325" i="1" s="1"/>
  <c r="AC286" i="1"/>
  <c r="AX267" i="1"/>
  <c r="AX268" i="1" s="1"/>
  <c r="DL284" i="1"/>
  <c r="DL291" i="1" s="1"/>
  <c r="DL294" i="1" s="1"/>
  <c r="CK318" i="1"/>
  <c r="CK325" i="1" s="1"/>
  <c r="CK286" i="1"/>
  <c r="AG318" i="1"/>
  <c r="AG325" i="1" s="1"/>
  <c r="AG286" i="1"/>
  <c r="AZ267" i="1"/>
  <c r="AZ268" i="1" s="1"/>
  <c r="DV318" i="1"/>
  <c r="DV325" i="1" s="1"/>
  <c r="DV286" i="1"/>
  <c r="F295" i="1"/>
  <c r="F290" i="1"/>
  <c r="DW318" i="1"/>
  <c r="DW325" i="1" s="1"/>
  <c r="DW286" i="1"/>
  <c r="CR318" i="1"/>
  <c r="CR325" i="1" s="1"/>
  <c r="CR286" i="1"/>
  <c r="CE267" i="1"/>
  <c r="CE268" i="1" s="1"/>
  <c r="U295" i="1"/>
  <c r="U290" i="1"/>
  <c r="DM295" i="1"/>
  <c r="DM297" i="1" s="1"/>
  <c r="DM290" i="1"/>
  <c r="I295" i="1"/>
  <c r="I297" i="1" s="1"/>
  <c r="I311" i="1" s="1"/>
  <c r="I290" i="1"/>
  <c r="EC297" i="1"/>
  <c r="EC311" i="1" s="1"/>
  <c r="FE318" i="1"/>
  <c r="FE325" i="1" s="1"/>
  <c r="FE286" i="1"/>
  <c r="BI318" i="1"/>
  <c r="BI325" i="1" s="1"/>
  <c r="BI286" i="1"/>
  <c r="BW267" i="1"/>
  <c r="BW268" i="1" s="1"/>
  <c r="DO284" i="1"/>
  <c r="DO291" i="1" s="1"/>
  <c r="DO294" i="1" s="1"/>
  <c r="P295" i="1"/>
  <c r="P297" i="1" s="1"/>
  <c r="P290" i="1"/>
  <c r="AQ318" i="1"/>
  <c r="AQ325" i="1" s="1"/>
  <c r="AQ286" i="1"/>
  <c r="S267" i="1"/>
  <c r="S268" i="1" s="1"/>
  <c r="BY325" i="1"/>
  <c r="DJ325" i="1"/>
  <c r="AB295" i="1"/>
  <c r="AB290" i="1"/>
  <c r="CQ318" i="1"/>
  <c r="CQ325" i="1" s="1"/>
  <c r="CQ286" i="1"/>
  <c r="FU290" i="1"/>
  <c r="EE295" i="1"/>
  <c r="EE290" i="1"/>
  <c r="DG267" i="1"/>
  <c r="DG268" i="1" s="1"/>
  <c r="AP290" i="1"/>
  <c r="AP295" i="1"/>
  <c r="AP297" i="1" s="1"/>
  <c r="EU309" i="1"/>
  <c r="FF297" i="1"/>
  <c r="FF311" i="1" s="1"/>
  <c r="AE297" i="1"/>
  <c r="AE311" i="1" s="1"/>
  <c r="CM318" i="1"/>
  <c r="CM325" i="1" s="1"/>
  <c r="CM286" i="1"/>
  <c r="AG295" i="1"/>
  <c r="AG290" i="1"/>
  <c r="AZ295" i="1"/>
  <c r="AZ290" i="1"/>
  <c r="M318" i="1"/>
  <c r="M325" i="1" s="1"/>
  <c r="M286" i="1"/>
  <c r="AV309" i="1"/>
  <c r="Q318" i="1"/>
  <c r="Q325" i="1" s="1"/>
  <c r="Q286" i="1"/>
  <c r="AY267" i="1"/>
  <c r="AY268" i="1" s="1"/>
  <c r="AK267" i="1"/>
  <c r="AK268" i="1" s="1"/>
  <c r="FM295" i="1"/>
  <c r="FM297" i="1" s="1"/>
  <c r="FM290" i="1"/>
  <c r="FS325" i="1"/>
  <c r="AD309" i="1"/>
  <c r="AX318" i="1"/>
  <c r="AX325" i="1" s="1"/>
  <c r="AX286" i="1"/>
  <c r="CZ309" i="1"/>
  <c r="EY318" i="1"/>
  <c r="EY325" i="1" s="1"/>
  <c r="EY286" i="1"/>
  <c r="BH318" i="1"/>
  <c r="BH325" i="1" s="1"/>
  <c r="BH286" i="1"/>
  <c r="EQ318" i="1"/>
  <c r="EQ325" i="1" s="1"/>
  <c r="EQ286" i="1"/>
  <c r="DH318" i="1"/>
  <c r="DH325" i="1" s="1"/>
  <c r="DH286" i="1"/>
  <c r="AZ318" i="1"/>
  <c r="AZ325" i="1" s="1"/>
  <c r="AZ286" i="1"/>
  <c r="DV290" i="1"/>
  <c r="DV295" i="1"/>
  <c r="DV297" i="1" s="1"/>
  <c r="DV311" i="1" s="1"/>
  <c r="BK284" i="1"/>
  <c r="BK291" i="1" s="1"/>
  <c r="BK294" i="1" s="1"/>
  <c r="DW295" i="1"/>
  <c r="DW290" i="1"/>
  <c r="AT303" i="1"/>
  <c r="AT306" i="1" s="1"/>
  <c r="AT308" i="1" s="1"/>
  <c r="AT300" i="1"/>
  <c r="CE290" i="1"/>
  <c r="CE295" i="1"/>
  <c r="CE297" i="1" s="1"/>
  <c r="Q284" i="1"/>
  <c r="Q291" i="1" s="1"/>
  <c r="Q294" i="1" s="1"/>
  <c r="BI295" i="1"/>
  <c r="BI290" i="1"/>
  <c r="BW318" i="1"/>
  <c r="BW325" i="1" s="1"/>
  <c r="BW286" i="1"/>
  <c r="AQ295" i="1"/>
  <c r="AQ297" i="1" s="1"/>
  <c r="AQ290" i="1"/>
  <c r="CJ318" i="1"/>
  <c r="CJ325" i="1" s="1"/>
  <c r="CJ286" i="1"/>
  <c r="S295" i="1"/>
  <c r="S297" i="1" s="1"/>
  <c r="S311" i="1" s="1"/>
  <c r="S290" i="1"/>
  <c r="M267" i="1"/>
  <c r="M268" i="1" s="1"/>
  <c r="FB318" i="1"/>
  <c r="FB325" i="1" s="1"/>
  <c r="FB286" i="1"/>
  <c r="EF318" i="1"/>
  <c r="EF325" i="1" s="1"/>
  <c r="EF286" i="1"/>
  <c r="FP295" i="1"/>
  <c r="FP297" i="1" s="1"/>
  <c r="FP290" i="1"/>
  <c r="V318" i="1"/>
  <c r="V325" i="1" s="1"/>
  <c r="V286" i="1"/>
  <c r="CQ295" i="1"/>
  <c r="CQ290" i="1"/>
  <c r="FU309" i="1"/>
  <c r="AW297" i="1"/>
  <c r="AW311" i="1" s="1"/>
  <c r="DG290" i="1"/>
  <c r="DG295" i="1"/>
  <c r="DG297" i="1" s="1"/>
  <c r="FD284" i="1"/>
  <c r="FD291" i="1" s="1"/>
  <c r="FD294" i="1" s="1"/>
  <c r="EL311" i="1" l="1"/>
  <c r="DG311" i="1"/>
  <c r="FX311" i="1"/>
  <c r="C216" i="1"/>
  <c r="P311" i="1"/>
  <c r="CC311" i="1"/>
  <c r="CE311" i="1"/>
  <c r="CT311" i="1"/>
  <c r="EX311" i="1"/>
  <c r="W290" i="1"/>
  <c r="AV311" i="1"/>
  <c r="BF311" i="1"/>
  <c r="EV311" i="1"/>
  <c r="EA311" i="1"/>
  <c r="BJ311" i="1"/>
  <c r="AP311" i="1"/>
  <c r="AI311" i="1"/>
  <c r="W297" i="1"/>
  <c r="W309" i="1"/>
  <c r="W300" i="1"/>
  <c r="W303" i="1"/>
  <c r="W306" i="1" s="1"/>
  <c r="W308" i="1" s="1"/>
  <c r="FN311" i="1"/>
  <c r="FM311" i="1"/>
  <c r="FT267" i="1"/>
  <c r="FT268" i="1" s="1"/>
  <c r="BP311" i="1"/>
  <c r="DK311" i="1"/>
  <c r="AJ311" i="1"/>
  <c r="FQ311" i="1"/>
  <c r="AF311" i="1"/>
  <c r="CY267" i="1"/>
  <c r="CY268" i="1" s="1"/>
  <c r="FI311" i="1"/>
  <c r="AT311" i="1"/>
  <c r="FW290" i="1"/>
  <c r="BT311" i="1"/>
  <c r="T311" i="1"/>
  <c r="AY311" i="1"/>
  <c r="ER311" i="1"/>
  <c r="M311" i="1"/>
  <c r="FP311" i="1"/>
  <c r="BX311" i="1"/>
  <c r="DM311" i="1"/>
  <c r="FO311" i="1"/>
  <c r="EI267" i="1"/>
  <c r="EI268" i="1" s="1"/>
  <c r="AD311" i="1"/>
  <c r="BG311" i="1"/>
  <c r="DD311" i="1"/>
  <c r="BS311" i="1"/>
  <c r="BE311" i="1"/>
  <c r="AQ311" i="1"/>
  <c r="FG303" i="1"/>
  <c r="FG306" i="1" s="1"/>
  <c r="FG308" i="1" s="1"/>
  <c r="FG300" i="1"/>
  <c r="EI303" i="1"/>
  <c r="EI306" i="1" s="1"/>
  <c r="EI308" i="1" s="1"/>
  <c r="EI300" i="1"/>
  <c r="BC303" i="1"/>
  <c r="BC306" i="1" s="1"/>
  <c r="BC308" i="1" s="1"/>
  <c r="BC300" i="1"/>
  <c r="U309" i="1"/>
  <c r="CR309" i="1"/>
  <c r="BI309" i="1"/>
  <c r="DW309" i="1"/>
  <c r="AP309" i="1"/>
  <c r="AX309" i="1"/>
  <c r="CP309" i="1"/>
  <c r="DI309" i="1"/>
  <c r="V309" i="1"/>
  <c r="EK311" i="1"/>
  <c r="FT295" i="1"/>
  <c r="FT284" i="1"/>
  <c r="FT291" i="1" s="1"/>
  <c r="FT294" i="1" s="1"/>
  <c r="CK309" i="1"/>
  <c r="DQ309" i="1"/>
  <c r="EO309" i="1"/>
  <c r="BB290" i="1"/>
  <c r="EJ309" i="1"/>
  <c r="CY295" i="1"/>
  <c r="CY297" i="1" s="1"/>
  <c r="CY290" i="1"/>
  <c r="FG295" i="1"/>
  <c r="FG290" i="1"/>
  <c r="R309" i="1"/>
  <c r="CM309" i="1"/>
  <c r="BH309" i="1"/>
  <c r="DX311" i="1"/>
  <c r="AY309" i="1"/>
  <c r="V297" i="1"/>
  <c r="V311" i="1" s="1"/>
  <c r="EO297" i="1"/>
  <c r="EO311" i="1" s="1"/>
  <c r="AB309" i="1"/>
  <c r="BP309" i="1"/>
  <c r="ED309" i="1"/>
  <c r="BK303" i="1"/>
  <c r="BK306" i="1" s="1"/>
  <c r="BK308" i="1" s="1"/>
  <c r="BK300" i="1"/>
  <c r="BK297" i="1"/>
  <c r="AZ309" i="1"/>
  <c r="FS309" i="1"/>
  <c r="DJ309" i="1"/>
  <c r="AT309" i="1"/>
  <c r="FN309" i="1"/>
  <c r="BQ290" i="1"/>
  <c r="BV309" i="1"/>
  <c r="BD309" i="1"/>
  <c r="DO290" i="1"/>
  <c r="EK309" i="1"/>
  <c r="EW309" i="1"/>
  <c r="AM309" i="1"/>
  <c r="CJ309" i="1"/>
  <c r="BH290" i="1"/>
  <c r="DB311" i="1"/>
  <c r="EW297" i="1"/>
  <c r="EW311" i="1" s="1"/>
  <c r="AS303" i="1"/>
  <c r="AS306" i="1" s="1"/>
  <c r="AS308" i="1" s="1"/>
  <c r="AS300" i="1"/>
  <c r="AS297" i="1"/>
  <c r="FG318" i="1"/>
  <c r="FG325" i="1" s="1"/>
  <c r="FG286" i="1"/>
  <c r="FM309" i="1"/>
  <c r="EZ309" i="1"/>
  <c r="X309" i="1"/>
  <c r="BQ309" i="1"/>
  <c r="DO309" i="1"/>
  <c r="DL290" i="1"/>
  <c r="N309" i="1"/>
  <c r="K309" i="1"/>
  <c r="BO290" i="1"/>
  <c r="EM309" i="1"/>
  <c r="DD309" i="1"/>
  <c r="CO309" i="1"/>
  <c r="BD297" i="1"/>
  <c r="BD311" i="1" s="1"/>
  <c r="AA309" i="1"/>
  <c r="M309" i="1"/>
  <c r="CQ309" i="1"/>
  <c r="S309" i="1"/>
  <c r="DV309" i="1"/>
  <c r="AG309" i="1"/>
  <c r="FA309" i="1"/>
  <c r="CH303" i="1"/>
  <c r="CH306" i="1" s="1"/>
  <c r="CH308" i="1" s="1"/>
  <c r="CH297" i="1"/>
  <c r="CH300" i="1"/>
  <c r="FW303" i="1"/>
  <c r="FW306" i="1" s="1"/>
  <c r="FW308" i="1" s="1"/>
  <c r="FW300" i="1"/>
  <c r="FW297" i="1"/>
  <c r="AN309" i="1"/>
  <c r="BA309" i="1"/>
  <c r="BR309" i="1"/>
  <c r="CR300" i="1"/>
  <c r="CR297" i="1"/>
  <c r="CR303" i="1"/>
  <c r="CR306" i="1" s="1"/>
  <c r="CR308" i="1" s="1"/>
  <c r="FE309" i="1"/>
  <c r="DL309" i="1"/>
  <c r="D309" i="1"/>
  <c r="AR290" i="1"/>
  <c r="CB309" i="1"/>
  <c r="BO309" i="1"/>
  <c r="FU311" i="1"/>
  <c r="EY309" i="1"/>
  <c r="X297" i="1"/>
  <c r="X311" i="1" s="1"/>
  <c r="CO297" i="1"/>
  <c r="CO311" i="1" s="1"/>
  <c r="FA297" i="1"/>
  <c r="FA311" i="1" s="1"/>
  <c r="R297" i="1"/>
  <c r="R311" i="1" s="1"/>
  <c r="AS309" i="1"/>
  <c r="BB309" i="1"/>
  <c r="Q300" i="1"/>
  <c r="Q297" i="1"/>
  <c r="Q303" i="1"/>
  <c r="Q306" i="1" s="1"/>
  <c r="Q308" i="1" s="1"/>
  <c r="EG300" i="1"/>
  <c r="EG303" i="1"/>
  <c r="EG306" i="1" s="1"/>
  <c r="EG308" i="1" s="1"/>
  <c r="EG297" i="1"/>
  <c r="BY309" i="1"/>
  <c r="ET309" i="1"/>
  <c r="EQ309" i="1"/>
  <c r="EN309" i="1"/>
  <c r="CI311" i="1"/>
  <c r="BM309" i="1"/>
  <c r="CI309" i="1"/>
  <c r="FE290" i="1"/>
  <c r="FH309" i="1"/>
  <c r="DR309" i="1"/>
  <c r="AR309" i="1"/>
  <c r="DI297" i="1"/>
  <c r="DI311" i="1" s="1"/>
  <c r="CM311" i="1"/>
  <c r="AN297" i="1"/>
  <c r="AN311" i="1" s="1"/>
  <c r="DF309" i="1"/>
  <c r="BC267" i="1"/>
  <c r="BC268" i="1" s="1"/>
  <c r="H309" i="1"/>
  <c r="H297" i="1"/>
  <c r="H311" i="1" s="1"/>
  <c r="BR297" i="1"/>
  <c r="BR311" i="1" s="1"/>
  <c r="EM297" i="1"/>
  <c r="EM311" i="1" s="1"/>
  <c r="CE309" i="1"/>
  <c r="EE309" i="1"/>
  <c r="DL297" i="1"/>
  <c r="DL300" i="1"/>
  <c r="DL303" i="1"/>
  <c r="DL306" i="1" s="1"/>
  <c r="DL308" i="1" s="1"/>
  <c r="BQ300" i="1"/>
  <c r="BQ297" i="1"/>
  <c r="BQ303" i="1"/>
  <c r="BQ306" i="1" s="1"/>
  <c r="BQ308" i="1" s="1"/>
  <c r="EH309" i="1"/>
  <c r="FC309" i="1"/>
  <c r="FW309" i="1"/>
  <c r="FK309" i="1"/>
  <c r="BH303" i="1"/>
  <c r="BH306" i="1" s="1"/>
  <c r="BH308" i="1" s="1"/>
  <c r="BH300" i="1"/>
  <c r="BH297" i="1"/>
  <c r="BG309" i="1"/>
  <c r="AC309" i="1"/>
  <c r="DR290" i="1"/>
  <c r="AL290" i="1"/>
  <c r="EH297" i="1"/>
  <c r="EH311" i="1" s="1"/>
  <c r="AF309" i="1"/>
  <c r="BX309" i="1"/>
  <c r="Q309" i="1"/>
  <c r="BV297" i="1"/>
  <c r="BV311" i="1" s="1"/>
  <c r="D297" i="1"/>
  <c r="D311" i="1" s="1"/>
  <c r="CY303" i="1"/>
  <c r="CY306" i="1" s="1"/>
  <c r="CY308" i="1" s="1"/>
  <c r="CY300" i="1"/>
  <c r="FD300" i="1"/>
  <c r="FD297" i="1"/>
  <c r="FD303" i="1"/>
  <c r="FD306" i="1" s="1"/>
  <c r="FD308" i="1" s="1"/>
  <c r="F309" i="1"/>
  <c r="L303" i="1"/>
  <c r="L306" i="1" s="1"/>
  <c r="L308" i="1" s="1"/>
  <c r="L300" i="1"/>
  <c r="L297" i="1"/>
  <c r="DZ309" i="1"/>
  <c r="ES300" i="1"/>
  <c r="ES303" i="1"/>
  <c r="ES306" i="1" s="1"/>
  <c r="ES308" i="1" s="1"/>
  <c r="ES297" i="1"/>
  <c r="DR303" i="1"/>
  <c r="DR306" i="1" s="1"/>
  <c r="DR308" i="1" s="1"/>
  <c r="DR300" i="1"/>
  <c r="DR297" i="1"/>
  <c r="AJ309" i="1"/>
  <c r="DW297" i="1"/>
  <c r="DW311" i="1" s="1"/>
  <c r="BB303" i="1"/>
  <c r="BB306" i="1" s="1"/>
  <c r="BB308" i="1" s="1"/>
  <c r="BB300" i="1"/>
  <c r="BB297" i="1"/>
  <c r="BK290" i="1"/>
  <c r="AC290" i="1"/>
  <c r="CQ297" i="1"/>
  <c r="CQ311" i="1" s="1"/>
  <c r="CP297" i="1"/>
  <c r="CP311" i="1" s="1"/>
  <c r="AL309" i="1"/>
  <c r="CN309" i="1"/>
  <c r="DH311" i="1"/>
  <c r="BC295" i="1"/>
  <c r="BC290" i="1"/>
  <c r="EI318" i="1"/>
  <c r="EI325" i="1" s="1"/>
  <c r="EI286" i="1"/>
  <c r="EF290" i="1"/>
  <c r="AA297" i="1"/>
  <c r="AA311" i="1" s="1"/>
  <c r="Q290" i="1"/>
  <c r="AG297" i="1"/>
  <c r="AG311" i="1" s="1"/>
  <c r="EN297" i="1"/>
  <c r="EN311" i="1" s="1"/>
  <c r="CB297" i="1"/>
  <c r="CB311" i="1" s="1"/>
  <c r="AQ309" i="1"/>
  <c r="I309" i="1"/>
  <c r="T309" i="1"/>
  <c r="AH309" i="1"/>
  <c r="BS309" i="1"/>
  <c r="AK300" i="1"/>
  <c r="AK303" i="1"/>
  <c r="AK306" i="1" s="1"/>
  <c r="AK308" i="1" s="1"/>
  <c r="AK297" i="1"/>
  <c r="BK309" i="1"/>
  <c r="EL309" i="1"/>
  <c r="BN309" i="1"/>
  <c r="EA309" i="1"/>
  <c r="BC325" i="1"/>
  <c r="EI295" i="1"/>
  <c r="EI290" i="1"/>
  <c r="EF309" i="1"/>
  <c r="AZ297" i="1"/>
  <c r="AZ311" i="1" s="1"/>
  <c r="BA297" i="1"/>
  <c r="BA311" i="1" s="1"/>
  <c r="AM297" i="1"/>
  <c r="AM311" i="1" s="1"/>
  <c r="K297" i="1"/>
  <c r="K311" i="1" s="1"/>
  <c r="EE297" i="1"/>
  <c r="EE311" i="1" s="1"/>
  <c r="N297" i="1"/>
  <c r="N311" i="1" s="1"/>
  <c r="CG309" i="1"/>
  <c r="ED297" i="1"/>
  <c r="ED311" i="1" s="1"/>
  <c r="DG309" i="1"/>
  <c r="FP309" i="1"/>
  <c r="AC300" i="1"/>
  <c r="AC303" i="1"/>
  <c r="AC306" i="1" s="1"/>
  <c r="AC308" i="1" s="1"/>
  <c r="AC297" i="1"/>
  <c r="FV309" i="1"/>
  <c r="L290" i="1"/>
  <c r="CH309" i="1"/>
  <c r="FJ309" i="1"/>
  <c r="EG290" i="1"/>
  <c r="EF300" i="1"/>
  <c r="EF297" i="1"/>
  <c r="EF303" i="1"/>
  <c r="EF306" i="1" s="1"/>
  <c r="EF308" i="1" s="1"/>
  <c r="AI309" i="1"/>
  <c r="ES309" i="1"/>
  <c r="FE300" i="1"/>
  <c r="FE297" i="1"/>
  <c r="FE303" i="1"/>
  <c r="FE306" i="1" s="1"/>
  <c r="FE308" i="1" s="1"/>
  <c r="E309" i="1"/>
  <c r="BI297" i="1"/>
  <c r="BI311" i="1" s="1"/>
  <c r="FH297" i="1"/>
  <c r="FH311" i="1" s="1"/>
  <c r="G318" i="1"/>
  <c r="G325" i="1" s="1"/>
  <c r="G286" i="1"/>
  <c r="C219" i="1"/>
  <c r="C224" i="1" s="1"/>
  <c r="C229" i="1" s="1"/>
  <c r="FZ216" i="1"/>
  <c r="C329" i="1"/>
  <c r="FB290" i="1"/>
  <c r="DH309" i="1"/>
  <c r="EJ297" i="1"/>
  <c r="EJ311" i="1" s="1"/>
  <c r="AH297" i="1"/>
  <c r="AH311" i="1" s="1"/>
  <c r="DQ297" i="1"/>
  <c r="DQ311" i="1" s="1"/>
  <c r="U297" i="1"/>
  <c r="U311" i="1" s="1"/>
  <c r="O309" i="1"/>
  <c r="P309" i="1"/>
  <c r="DM309" i="1"/>
  <c r="AL303" i="1"/>
  <c r="AL306" i="1" s="1"/>
  <c r="AL308" i="1" s="1"/>
  <c r="AL300" i="1"/>
  <c r="AL297" i="1"/>
  <c r="L309" i="1"/>
  <c r="DU309" i="1"/>
  <c r="CH290" i="1"/>
  <c r="EG309" i="1"/>
  <c r="FB303" i="1"/>
  <c r="FB306" i="1" s="1"/>
  <c r="FB308" i="1" s="1"/>
  <c r="FB300" i="1"/>
  <c r="FB297" i="1"/>
  <c r="ES290" i="1"/>
  <c r="EY311" i="1"/>
  <c r="BZ309" i="1"/>
  <c r="EZ297" i="1"/>
  <c r="EZ311" i="1" s="1"/>
  <c r="CC309" i="1"/>
  <c r="FD290" i="1"/>
  <c r="BE309" i="1"/>
  <c r="DT309" i="1"/>
  <c r="BF309" i="1"/>
  <c r="G267" i="1"/>
  <c r="G268" i="1" s="1"/>
  <c r="AU311" i="1"/>
  <c r="FB309" i="1"/>
  <c r="AK290" i="1"/>
  <c r="FK297" i="1"/>
  <c r="FK311" i="1" s="1"/>
  <c r="CK297" i="1"/>
  <c r="CK311" i="1" s="1"/>
  <c r="DF297" i="1"/>
  <c r="DF311" i="1" s="1"/>
  <c r="CG297" i="1"/>
  <c r="CG311" i="1" s="1"/>
  <c r="DT297" i="1"/>
  <c r="DT311" i="1" s="1"/>
  <c r="CJ297" i="1"/>
  <c r="CJ311" i="1" s="1"/>
  <c r="DK309" i="1"/>
  <c r="DO303" i="1"/>
  <c r="DO306" i="1" s="1"/>
  <c r="DO308" i="1" s="1"/>
  <c r="DO300" i="1"/>
  <c r="DO297" i="1"/>
  <c r="FL309" i="1"/>
  <c r="DS309" i="1"/>
  <c r="AR297" i="1"/>
  <c r="AR303" i="1"/>
  <c r="AR306" i="1" s="1"/>
  <c r="AR308" i="1" s="1"/>
  <c r="AR300" i="1"/>
  <c r="FT318" i="1"/>
  <c r="FT325" i="1" s="1"/>
  <c r="FT286" i="1"/>
  <c r="BO303" i="1"/>
  <c r="BO306" i="1" s="1"/>
  <c r="BO308" i="1" s="1"/>
  <c r="BO297" i="1"/>
  <c r="BO300" i="1"/>
  <c r="BW309" i="1"/>
  <c r="AB297" i="1"/>
  <c r="AB311" i="1" s="1"/>
  <c r="AS290" i="1"/>
  <c r="CT309" i="1"/>
  <c r="BJ309" i="1"/>
  <c r="FQ309" i="1"/>
  <c r="EV309" i="1"/>
  <c r="G303" i="1"/>
  <c r="G306" i="1" s="1"/>
  <c r="G308" i="1" s="1"/>
  <c r="G300" i="1"/>
  <c r="CR290" i="1"/>
  <c r="FD309" i="1"/>
  <c r="CY318" i="1"/>
  <c r="CY325" i="1" s="1"/>
  <c r="CY286" i="1"/>
  <c r="G295" i="1"/>
  <c r="G290" i="1"/>
  <c r="FG267" i="1"/>
  <c r="FG268" i="1" s="1"/>
  <c r="EX309" i="1"/>
  <c r="FI309" i="1"/>
  <c r="AK309" i="1"/>
  <c r="FV297" i="1"/>
  <c r="FV311" i="1" s="1"/>
  <c r="F297" i="1"/>
  <c r="F311" i="1" s="1"/>
  <c r="CN297" i="1"/>
  <c r="CN311" i="1" s="1"/>
  <c r="FS297" i="1"/>
  <c r="FS311" i="1" s="1"/>
  <c r="AK311" i="1" l="1"/>
  <c r="W311" i="1"/>
  <c r="DO311" i="1"/>
  <c r="DR311" i="1"/>
  <c r="FB311" i="1"/>
  <c r="ES311" i="1"/>
  <c r="BO311" i="1"/>
  <c r="FW311" i="1"/>
  <c r="EF311" i="1"/>
  <c r="Q311" i="1"/>
  <c r="FT290" i="1"/>
  <c r="AL311" i="1"/>
  <c r="AR311" i="1"/>
  <c r="CH311" i="1"/>
  <c r="BK311" i="1"/>
  <c r="BH311" i="1"/>
  <c r="G309" i="1"/>
  <c r="BC309" i="1"/>
  <c r="FZ229" i="1"/>
  <c r="FZ231" i="1" s="1"/>
  <c r="C249" i="1"/>
  <c r="C231" i="1"/>
  <c r="C239" i="1"/>
  <c r="C240" i="1"/>
  <c r="C237" i="1"/>
  <c r="C241" i="1" s="1"/>
  <c r="C245" i="1" s="1"/>
  <c r="EI309" i="1"/>
  <c r="FG309" i="1"/>
  <c r="FT297" i="1"/>
  <c r="FT303" i="1"/>
  <c r="FT306" i="1" s="1"/>
  <c r="FT308" i="1" s="1"/>
  <c r="FT300" i="1"/>
  <c r="BC297" i="1"/>
  <c r="BC311" i="1" s="1"/>
  <c r="L311" i="1"/>
  <c r="CY311" i="1"/>
  <c r="DL311" i="1"/>
  <c r="EG311" i="1"/>
  <c r="CY309" i="1"/>
  <c r="FT309" i="1"/>
  <c r="FT314" i="1" s="1"/>
  <c r="AS311" i="1"/>
  <c r="EI297" i="1"/>
  <c r="EI311" i="1" s="1"/>
  <c r="AC311" i="1"/>
  <c r="G297" i="1"/>
  <c r="G311" i="1" s="1"/>
  <c r="BQ311" i="1"/>
  <c r="BB311" i="1"/>
  <c r="CR311" i="1"/>
  <c r="FG297" i="1"/>
  <c r="FG311" i="1" s="1"/>
  <c r="FZ329" i="1"/>
  <c r="GA328" i="1" s="1"/>
  <c r="GA329" i="1" s="1"/>
  <c r="C36" i="1" s="1"/>
  <c r="C328" i="1"/>
  <c r="FE311" i="1"/>
  <c r="FD311" i="1"/>
  <c r="C250" i="1" l="1"/>
  <c r="FZ250" i="1" s="1"/>
  <c r="FZ245" i="1"/>
  <c r="FZ249" i="1"/>
  <c r="FT311" i="1"/>
  <c r="C251" i="1" l="1"/>
  <c r="C281" i="1" s="1"/>
  <c r="C256" i="1" l="1"/>
  <c r="FZ256" i="1" s="1"/>
  <c r="FZ251" i="1"/>
  <c r="GB251" i="1" s="1"/>
  <c r="C288" i="1"/>
  <c r="FZ281" i="1"/>
  <c r="C80" i="1"/>
  <c r="FZ80" i="1" s="1"/>
  <c r="C262" i="1" l="1"/>
  <c r="C265" i="1" s="1"/>
  <c r="C317" i="1" s="1"/>
  <c r="FZ288" i="1"/>
  <c r="GB281" i="1"/>
  <c r="GD281" i="1"/>
  <c r="C273" i="1" l="1"/>
  <c r="C267" i="1" s="1"/>
  <c r="C268" i="1" s="1"/>
  <c r="C282" i="1"/>
  <c r="C295" i="1" s="1"/>
  <c r="FZ265" i="1"/>
  <c r="FZ282" i="1"/>
  <c r="GB282" i="1" s="1"/>
  <c r="C284" i="1"/>
  <c r="FZ273" i="1" l="1"/>
  <c r="C277" i="1"/>
  <c r="FZ267" i="1"/>
  <c r="C291" i="1"/>
  <c r="FZ284" i="1"/>
  <c r="GB284" i="1" s="1"/>
  <c r="C290" i="1"/>
  <c r="C309" i="1"/>
  <c r="FZ309" i="1" s="1"/>
  <c r="FZ295" i="1"/>
  <c r="GB295" i="1" s="1"/>
  <c r="C318" i="1"/>
  <c r="C325" i="1" s="1"/>
  <c r="FZ277" i="1"/>
  <c r="C286" i="1"/>
  <c r="FZ286" i="1" s="1"/>
  <c r="GB286" i="1" s="1"/>
  <c r="FZ291" i="1" l="1"/>
  <c r="C294" i="1"/>
  <c r="C303" i="1" l="1"/>
  <c r="C306" i="1" s="1"/>
  <c r="FY306" i="1" s="1"/>
  <c r="C297" i="1"/>
  <c r="FZ294" i="1"/>
  <c r="C300" i="1"/>
  <c r="FZ300" i="1" l="1"/>
  <c r="FZ301" i="1"/>
  <c r="GB294" i="1"/>
  <c r="FZ297" i="1"/>
  <c r="GB297" i="1" s="1"/>
  <c r="C311" i="1"/>
  <c r="C308" i="1"/>
  <c r="FY311" i="1"/>
  <c r="FY308" i="1"/>
  <c r="FZ308" i="1" l="1"/>
  <c r="FZ3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  <author>Christel, Mary Lynn</author>
  </authors>
  <commentList>
    <comment ref="C38" authorId="0" shapeId="0" xr:uid="{C08222DA-C738-410F-BB16-EA17AE1D135A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  <comment ref="AD78" authorId="1" shapeId="0" xr:uid="{B6152427-03CE-4AA6-BADA-780650FE6394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C34" authorId="0" shapeId="0" xr:uid="{8603EAB3-9E57-4357-AC4D-28F807C70877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  <comment ref="D34" authorId="0" shapeId="0" xr:uid="{5A25743F-FA75-4833-BBA8-217855ADB5B0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</commentList>
</comments>
</file>

<file path=xl/sharedStrings.xml><?xml version="1.0" encoding="utf-8"?>
<sst xmlns="http://schemas.openxmlformats.org/spreadsheetml/2006/main" count="1878" uniqueCount="1019">
  <si>
    <t>Inflation</t>
  </si>
  <si>
    <t>STATE</t>
  </si>
  <si>
    <t xml:space="preserve"> </t>
  </si>
  <si>
    <t>Prior Yr Base</t>
  </si>
  <si>
    <t>Prior Yr Online</t>
  </si>
  <si>
    <t>Current Base</t>
  </si>
  <si>
    <t>Current Online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</si>
  <si>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</si>
  <si>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</si>
  <si>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</si>
  <si>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</si>
  <si>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</si>
  <si>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</si>
  <si>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</si>
  <si>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</si>
  <si>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</si>
  <si>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</si>
  <si>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</si>
  <si>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</si>
  <si>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</si>
  <si>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</si>
  <si>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</si>
  <si>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</si>
  <si>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</si>
  <si>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</si>
  <si>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</si>
  <si>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</si>
  <si>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</si>
  <si>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</si>
  <si>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</si>
  <si>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</si>
  <si>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</si>
  <si>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</si>
  <si>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</si>
  <si>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</si>
  <si>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</si>
  <si>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</si>
  <si>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</si>
  <si>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</si>
  <si>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</si>
  <si>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</si>
  <si>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</si>
  <si>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</si>
  <si>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</si>
  <si>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</si>
  <si>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</si>
  <si>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</si>
  <si>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</si>
  <si>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</si>
  <si>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</si>
  <si>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</si>
  <si>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</si>
  <si>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</si>
  <si>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</si>
  <si>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</si>
  <si>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</si>
  <si>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</si>
  <si>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</si>
  <si>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</si>
  <si>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</si>
  <si>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</si>
  <si>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</si>
  <si>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</si>
  <si>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</si>
  <si>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</si>
  <si>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</si>
  <si>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</si>
  <si>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</si>
  <si>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</si>
  <si>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</si>
  <si>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</si>
  <si>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</si>
  <si>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</si>
  <si>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</si>
  <si>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</si>
  <si>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</si>
  <si>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</si>
  <si>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</si>
  <si>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</si>
  <si>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</si>
  <si>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</si>
  <si>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</si>
  <si>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</si>
  <si>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</si>
  <si>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</si>
  <si>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</si>
  <si>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</si>
  <si>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</si>
  <si>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</si>
  <si>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</si>
  <si>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</si>
  <si>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</si>
  <si>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</si>
  <si>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</si>
  <si>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</si>
  <si>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</si>
  <si>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</si>
  <si>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</si>
  <si>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</si>
  <si>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</si>
  <si>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</si>
  <si>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</si>
  <si>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</si>
  <si>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</si>
  <si>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</si>
  <si>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</si>
  <si>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</si>
  <si>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</si>
  <si>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</si>
  <si>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</si>
  <si>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</si>
  <si>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</si>
  <si>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</si>
  <si>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</si>
  <si>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</si>
  <si>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</si>
  <si>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</si>
  <si>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</si>
  <si>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</si>
  <si>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</si>
  <si>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</si>
  <si>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</si>
  <si>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</si>
  <si>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</si>
  <si>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</si>
  <si>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</si>
  <si>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</si>
  <si>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</si>
  <si>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</si>
  <si>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</si>
  <si>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</si>
  <si>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</si>
  <si>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</si>
  <si>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</si>
  <si>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</si>
  <si>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</si>
  <si>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</si>
  <si>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</si>
  <si>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</si>
  <si>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</si>
  <si>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</si>
  <si>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</si>
  <si>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</si>
  <si>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</si>
  <si>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</si>
  <si>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</si>
  <si>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</si>
  <si>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</si>
  <si>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</si>
  <si>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</si>
  <si>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</si>
  <si>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</si>
  <si>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</si>
  <si>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</si>
  <si>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</si>
  <si>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</si>
  <si>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</si>
  <si>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</si>
  <si>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</si>
  <si>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</si>
  <si>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</si>
  <si>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</si>
  <si>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</si>
  <si>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</si>
  <si>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</si>
  <si>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</si>
  <si>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</si>
  <si>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</si>
  <si>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</si>
  <si>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</si>
  <si>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</si>
  <si>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</si>
  <si>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</si>
  <si>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</si>
  <si>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</si>
  <si>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</si>
  <si>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</si>
  <si>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</si>
  <si>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</si>
  <si>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</si>
  <si>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</si>
  <si>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</si>
  <si>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</si>
  <si>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</si>
  <si>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</si>
  <si>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</si>
  <si>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</si>
  <si>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</si>
  <si>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</si>
  <si>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</si>
  <si>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</si>
  <si>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</si>
  <si>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</si>
  <si>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</si>
  <si>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</si>
  <si>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</si>
  <si>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</si>
  <si>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</si>
  <si>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</si>
  <si>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</si>
  <si>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</si>
  <si>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</si>
  <si>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</si>
  <si>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</si>
  <si>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</si>
  <si>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</si>
  <si>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</si>
  <si>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</si>
  <si>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</si>
  <si>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</si>
  <si>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</si>
  <si>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</si>
  <si>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</si>
  <si>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</si>
  <si>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</si>
  <si>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</si>
  <si>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</si>
  <si>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</si>
  <si>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</si>
  <si>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</si>
  <si>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</si>
  <si>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</si>
  <si>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</si>
  <si>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</si>
  <si>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</si>
  <si>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</si>
  <si>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</si>
  <si>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</si>
  <si>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</si>
  <si>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</si>
  <si>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</si>
  <si>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</si>
  <si>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</si>
  <si>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</si>
  <si>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</si>
  <si>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</si>
  <si>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</si>
  <si>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</si>
  <si>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</si>
  <si>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</si>
  <si>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</si>
  <si>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</si>
  <si>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</si>
  <si>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</si>
  <si>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</si>
  <si>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</si>
  <si>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</si>
  <si>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</si>
  <si>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</si>
  <si>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</si>
  <si>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</si>
  <si>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</si>
  <si>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</si>
  <si>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</si>
  <si>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</si>
  <si>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</si>
  <si>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</si>
  <si>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</si>
  <si>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</si>
  <si>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</si>
  <si>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</si>
  <si>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</si>
  <si>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</si>
  <si>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</si>
  <si>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</si>
  <si>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</si>
  <si>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</si>
  <si>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</si>
  <si>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</si>
  <si>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</si>
  <si>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</si>
  <si>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</si>
  <si>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</si>
  <si>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</si>
  <si>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</si>
  <si>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</si>
  <si>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</si>
  <si>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</si>
  <si>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</si>
  <si>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</si>
  <si>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</si>
  <si>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</si>
  <si>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</si>
  <si>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</si>
  <si>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</si>
  <si>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</si>
  <si>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</si>
  <si>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</si>
  <si>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</si>
  <si>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</si>
  <si>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</si>
  <si>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</si>
  <si>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</si>
  <si>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</si>
  <si>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</si>
  <si>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</si>
  <si>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</si>
  <si>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</si>
  <si>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</si>
  <si>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</si>
  <si>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</si>
  <si>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</si>
  <si>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</si>
  <si>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</si>
  <si>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</si>
  <si>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</si>
  <si>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</si>
  <si>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</si>
  <si>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</si>
  <si>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</si>
  <si>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</si>
  <si>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</si>
  <si>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</si>
  <si>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</si>
  <si>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</si>
  <si>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</si>
  <si>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</si>
  <si>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</si>
  <si>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</si>
  <si>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</si>
  <si>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</si>
  <si>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</si>
  <si>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</si>
  <si>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</si>
  <si>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</si>
  <si>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</si>
  <si>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</si>
  <si>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</si>
  <si>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</si>
  <si>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</si>
  <si>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</si>
  <si>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</si>
  <si>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</si>
  <si>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</si>
  <si>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</si>
  <si>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</si>
  <si>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</si>
  <si>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</si>
  <si>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</si>
  <si>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</si>
  <si>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</si>
  <si>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</si>
  <si>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</si>
  <si>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</si>
  <si>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</si>
  <si>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</si>
  <si>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</si>
  <si>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</si>
  <si>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</si>
  <si>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</si>
  <si>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</si>
  <si>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</si>
  <si>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</si>
  <si>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</si>
  <si>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</si>
  <si>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</si>
  <si>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</si>
  <si>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</si>
  <si>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</si>
  <si>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</si>
  <si>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</si>
  <si>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</si>
  <si>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</si>
  <si>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</si>
  <si>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</si>
  <si>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</si>
  <si>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</si>
  <si>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</si>
  <si>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</si>
  <si>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</si>
  <si>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</si>
  <si>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</si>
  <si>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</si>
  <si>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</si>
  <si>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</si>
  <si>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</si>
  <si>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</si>
  <si>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</si>
  <si>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</si>
  <si>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</si>
  <si>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</si>
  <si>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</si>
  <si>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</si>
  <si>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</si>
  <si>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</si>
  <si>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</si>
  <si>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</si>
  <si>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</si>
  <si>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</si>
  <si>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</si>
  <si>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</si>
  <si>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</si>
  <si>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</si>
  <si>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</si>
  <si>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</si>
  <si>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</si>
  <si>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</si>
  <si>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</si>
  <si>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</si>
  <si>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</si>
  <si>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</si>
  <si>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</si>
  <si>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</si>
  <si>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</si>
  <si>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</si>
  <si>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</si>
  <si>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</si>
  <si>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</si>
  <si>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</si>
  <si>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</si>
  <si>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</si>
  <si>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</si>
  <si>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</si>
  <si>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</si>
  <si>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</si>
  <si>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</si>
  <si>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</si>
  <si>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</si>
  <si>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</si>
  <si>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</si>
  <si>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</si>
  <si>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</si>
  <si>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</si>
  <si>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</si>
  <si>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</si>
  <si>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</si>
  <si>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</si>
  <si>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</si>
  <si>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</si>
  <si>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FY25 Grades 1-12 FTE</t>
  </si>
  <si>
    <t>V1.1</t>
  </si>
  <si>
    <t>FY25 Kindergarten FTE</t>
  </si>
  <si>
    <t>V1.2</t>
  </si>
  <si>
    <t>FY25 Half-day Kindergarten FTE</t>
  </si>
  <si>
    <t>V3</t>
  </si>
  <si>
    <t>FY25 October FTE Count (sum of line V1, V1.1 and line V2)</t>
  </si>
  <si>
    <t>V4</t>
  </si>
  <si>
    <t xml:space="preserve">FY25 Multi District On-line Pupil Count </t>
  </si>
  <si>
    <t>V4.1</t>
  </si>
  <si>
    <t>FY25 Extended HS Pupil Count</t>
  </si>
  <si>
    <t>V4.2</t>
  </si>
  <si>
    <t>FY23 Additional TREP Allocated Slots (not included in V4.1)</t>
  </si>
  <si>
    <t>V5</t>
  </si>
  <si>
    <t>FY25 October FTE Count (minus on-line and Extended HS pupil count)</t>
  </si>
  <si>
    <t>V6</t>
  </si>
  <si>
    <t>FY25 Free and Reduced Lunch (grades 1 - 8) Count</t>
  </si>
  <si>
    <t>V7</t>
  </si>
  <si>
    <t>FY25 Free and Reduced Lunch (grades K - 12) Count</t>
  </si>
  <si>
    <t>V8</t>
  </si>
  <si>
    <t xml:space="preserve">FY25 Percent At-risk  - State Average </t>
  </si>
  <si>
    <t>V9</t>
  </si>
  <si>
    <t>FY25 October Membership (grades 1 - 8)</t>
  </si>
  <si>
    <t>V10</t>
  </si>
  <si>
    <t xml:space="preserve">FY25 October Membership (grades K-12) </t>
  </si>
  <si>
    <t>V11</t>
  </si>
  <si>
    <t xml:space="preserve">FY25 Charter School FTE Count </t>
  </si>
  <si>
    <t>V12</t>
  </si>
  <si>
    <t>FY24 Funded Pupil Count</t>
  </si>
  <si>
    <t>V13</t>
  </si>
  <si>
    <t>FY24 October FTE Count (minus OODS, Online)</t>
  </si>
  <si>
    <t>V14</t>
  </si>
  <si>
    <t>FY23 October FTE Count (minus OODS, Online)</t>
  </si>
  <si>
    <t>V15</t>
  </si>
  <si>
    <t>FY22 October FTE Count (minus OODS, Online)</t>
  </si>
  <si>
    <t>V15.1</t>
  </si>
  <si>
    <t>FY21 October FTE Count (minus OODS, Online)</t>
  </si>
  <si>
    <t>V16.1</t>
  </si>
  <si>
    <t xml:space="preserve">FY25 Single District On-line Pupil Count </t>
  </si>
  <si>
    <t>V18</t>
  </si>
  <si>
    <t>FY25 ELL Count per SB21-268</t>
  </si>
  <si>
    <t>V19</t>
  </si>
  <si>
    <t>FY25 Charter School Institute Grades K - 12 FTE</t>
  </si>
  <si>
    <t>V19.1</t>
  </si>
  <si>
    <t>FY25 Charter School Institute Kindergarten FTE</t>
  </si>
  <si>
    <t>V19.2</t>
  </si>
  <si>
    <t>FY25 Charter School Institute Half-day Kindergarten FTE</t>
  </si>
  <si>
    <t>V20</t>
  </si>
  <si>
    <t>FY25 Charter School Institute On-line Student FTE</t>
  </si>
  <si>
    <t>V20.6</t>
  </si>
  <si>
    <t>FY25 Charter School Institute Extended HS</t>
  </si>
  <si>
    <t>V21</t>
  </si>
  <si>
    <t>FY25 Charter School Institute Grades K - 12 FTE Averaging</t>
  </si>
  <si>
    <t>FUNDING ELEMENTS</t>
  </si>
  <si>
    <t xml:space="preserve">FY25 Base Funding </t>
  </si>
  <si>
    <t>V22</t>
  </si>
  <si>
    <t>FY25 Minimum Funding</t>
  </si>
  <si>
    <t>V22.5</t>
  </si>
  <si>
    <t>FY25 On-Line Funding</t>
  </si>
  <si>
    <t>V23</t>
  </si>
  <si>
    <t>FY25 Cost of Living Factor</t>
  </si>
  <si>
    <t>V24</t>
  </si>
  <si>
    <t>FY25 At-risk 'Base' Factor</t>
  </si>
  <si>
    <t>V26</t>
  </si>
  <si>
    <t>FY25 Minimum State Aid</t>
  </si>
  <si>
    <t>TAXES</t>
  </si>
  <si>
    <t>V30</t>
  </si>
  <si>
    <t xml:space="preserve">FY25 Specific Ownership Tax </t>
  </si>
  <si>
    <t>V31</t>
  </si>
  <si>
    <t xml:space="preserve">FY25 Assessed Valuation </t>
  </si>
  <si>
    <t>V32</t>
  </si>
  <si>
    <t>FY23 Mill Levy (FINAL)</t>
  </si>
  <si>
    <t>V33</t>
  </si>
  <si>
    <t>FY2 General Fund Property Tax (incl. Categorical Buyout)</t>
  </si>
  <si>
    <t>PRIOR YEAR FUNDING</t>
  </si>
  <si>
    <t>V40</t>
  </si>
  <si>
    <t>FY23 Total Program</t>
  </si>
  <si>
    <t>V41</t>
  </si>
  <si>
    <t>FY23 Total Program Per-Pupil Funding</t>
  </si>
  <si>
    <t>CATEGORICAL FUNDING</t>
  </si>
  <si>
    <t>V50</t>
  </si>
  <si>
    <t>Transportation payments paid in FY25</t>
  </si>
  <si>
    <t>V51</t>
  </si>
  <si>
    <t>Vocational Education payments paid in FY25</t>
  </si>
  <si>
    <t>V52</t>
  </si>
  <si>
    <t>English Language Proficiency Act payments paid in FY25</t>
  </si>
  <si>
    <t>V53</t>
  </si>
  <si>
    <t>Special Education - Children with Disabilities</t>
  </si>
  <si>
    <t>V54</t>
  </si>
  <si>
    <t>Special Education - Gifted/Talented payments paid in FY25</t>
  </si>
  <si>
    <t>V55</t>
  </si>
  <si>
    <t>Small Attendance Center payments paid in FY22</t>
  </si>
  <si>
    <t>V56</t>
  </si>
  <si>
    <t>Total Categorical Funding</t>
  </si>
  <si>
    <t>sum of lines V50, V51, V52, V53,  V54 and V55</t>
  </si>
  <si>
    <t>OTHER</t>
  </si>
  <si>
    <t>V60</t>
  </si>
  <si>
    <t>CY24 Inflation</t>
  </si>
  <si>
    <t>V62</t>
  </si>
  <si>
    <t xml:space="preserve">FY25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</si>
  <si>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</si>
  <si>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</si>
  <si>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</si>
  <si>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</si>
  <si>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</si>
  <si>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FY25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</si>
  <si>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</si>
  <si>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</si>
  <si>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</si>
  <si>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</si>
  <si>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</si>
  <si>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</si>
  <si>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</si>
  <si>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</si>
  <si>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</si>
  <si>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</si>
  <si>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</si>
  <si>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</si>
  <si>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</si>
  <si>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FY25 October FTE Count (minus on-line)- enter line V5</t>
  </si>
  <si>
    <t>FC2</t>
  </si>
  <si>
    <t>FY24 October FTE Count - enter line V13</t>
  </si>
  <si>
    <t>FC3</t>
  </si>
  <si>
    <t>FY23 October FTE Count - enter line V14</t>
  </si>
  <si>
    <t>FC4</t>
  </si>
  <si>
    <t>FY22 October FTE Count - enter line V15</t>
  </si>
  <si>
    <t>FC4.1</t>
  </si>
  <si>
    <t>FY21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</si>
  <si>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</si>
  <si>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</si>
  <si>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</si>
  <si>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</si>
  <si>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</si>
  <si>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FY25 Full Day Kindergarten Factor</t>
  </si>
  <si>
    <t>FC6.5</t>
  </si>
  <si>
    <t>FY25 CHARTER INSTITUTE PUPIL AVERAGING COUNT - enter line V21</t>
  </si>
  <si>
    <t>FY6.6</t>
  </si>
  <si>
    <t xml:space="preserve">FY25 Charter Institute Full Day Kindergarten Factor </t>
  </si>
  <si>
    <t>FC7</t>
  </si>
  <si>
    <t>FY25 FUNDED PUPIL COUNT - enter line FC5, plus FC5.1, plus line FC6, plus FC6.5, plus FC6.6</t>
  </si>
  <si>
    <t>FC7.5</t>
  </si>
  <si>
    <t>FY25 Extended HS Pupil Count - enter line FC4.1</t>
  </si>
  <si>
    <t>FC7.6</t>
  </si>
  <si>
    <t>FY25 CHARTER INSTITUTE Extended HS Pupil Count - enter line V20.6</t>
  </si>
  <si>
    <t>FC8</t>
  </si>
  <si>
    <t xml:space="preserve">FY25 On-line Multi-District Pupil Count - enter line V4 </t>
  </si>
  <si>
    <t>FC8.5</t>
  </si>
  <si>
    <t>FY25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</si>
  <si>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</si>
  <si>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</si>
  <si>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</si>
  <si>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</si>
  <si>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</si>
  <si>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</si>
  <si>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</si>
  <si>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</si>
  <si>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</si>
  <si>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</si>
  <si>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</si>
  <si>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</si>
  <si>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</si>
  <si>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</si>
  <si>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</si>
  <si>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</si>
  <si>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</si>
  <si>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</si>
  <si>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</si>
  <si>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</si>
  <si>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</si>
  <si>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</si>
  <si>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</si>
  <si>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</si>
  <si>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</si>
  <si>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</si>
  <si>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</si>
  <si>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</si>
  <si>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</si>
  <si>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</si>
  <si>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</si>
  <si>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</si>
  <si>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</si>
  <si>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</si>
  <si>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</si>
  <si>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</si>
  <si>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</si>
  <si>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</si>
  <si>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</si>
  <si>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</si>
  <si>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</si>
  <si>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</si>
  <si>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and Reduced Lunch (grades 1-8) Count  - enter line V6</t>
  </si>
  <si>
    <t>AR2</t>
  </si>
  <si>
    <t xml:space="preserve">October Membership (grades 1-8) - enter line V9 </t>
  </si>
  <si>
    <t>AR3</t>
  </si>
  <si>
    <t>Percent 1-8 free and reduced lunch count - line AR1 divided by line AR2</t>
  </si>
  <si>
    <t>AR4</t>
  </si>
  <si>
    <t>Projected K-12 free and reduced lunch count using 1-8 percent -</t>
  </si>
  <si>
    <t>AR5</t>
  </si>
  <si>
    <t>Free and Reduced Lunch (grades K-12) Count - enter line V7</t>
  </si>
  <si>
    <t>AR6</t>
  </si>
  <si>
    <t>FY25 At-Risk Pupil Count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</si>
  <si>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</si>
  <si>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</si>
  <si>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</si>
  <si>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</si>
  <si>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</si>
  <si>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</si>
  <si>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</si>
  <si>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</si>
  <si>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</si>
  <si>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</si>
  <si>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</si>
  <si>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</si>
  <si>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</si>
  <si>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</si>
  <si>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</si>
  <si>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</si>
  <si>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</si>
  <si>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</si>
  <si>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</si>
  <si>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</si>
  <si>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</si>
  <si>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</si>
  <si>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</si>
  <si>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</si>
  <si>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</si>
  <si>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</si>
  <si>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</si>
  <si>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</si>
  <si>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</si>
  <si>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</si>
  <si>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</si>
  <si>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</si>
  <si>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</si>
  <si>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</si>
  <si>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</si>
  <si>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</si>
  <si>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</si>
  <si>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</si>
  <si>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</si>
  <si>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ELL FACTOR</t>
  </si>
  <si>
    <t>EL1</t>
  </si>
  <si>
    <t>FY25 ELL Count - enter line V18</t>
  </si>
  <si>
    <t>EL2</t>
  </si>
  <si>
    <t>FY25 Base Minimum Funding - enter line V22</t>
  </si>
  <si>
    <t>EL3</t>
  </si>
  <si>
    <t>FY25 Per Pupil Funding without At-risk (line PP7) times 8%</t>
  </si>
  <si>
    <t>EL4</t>
  </si>
  <si>
    <t>TOTAL ELL FORMULA FUNDING (enter line OL2 times line OL3)</t>
  </si>
  <si>
    <t>ON-LINE &amp; Extended HS FORMULA FUNDING</t>
  </si>
  <si>
    <t>OL1</t>
  </si>
  <si>
    <t>FY25 On-Line Count - enter line V4 plus line V20</t>
  </si>
  <si>
    <t>OL2</t>
  </si>
  <si>
    <t>FY25 Base Minimum Online Funding - enter line V22</t>
  </si>
  <si>
    <t>OL3</t>
  </si>
  <si>
    <t>TOTAL ON-LINE FORMULA FUNDING (enter line OL2 times line OL3)</t>
  </si>
  <si>
    <t>OL4</t>
  </si>
  <si>
    <t>FY25 Extended HS Count - enter line V4.1 plus V20.6</t>
  </si>
  <si>
    <t>OL5</t>
  </si>
  <si>
    <t>TOTAL Extended HS FORMULA FUNDING (enter line OL4 times line OL2)</t>
  </si>
  <si>
    <t>OL6</t>
  </si>
  <si>
    <t>TOTAL ON-LINE &amp; Extended HS FORMULA FUNDING (enter line OL3 plus OL5)</t>
  </si>
  <si>
    <t>RF1</t>
  </si>
  <si>
    <t>Funded Pupil Count - enter line FC9</t>
  </si>
  <si>
    <t>RF2</t>
  </si>
  <si>
    <t>Rural Designation (Urban, Rural, Small Rural)</t>
  </si>
  <si>
    <t>Urban</t>
  </si>
  <si>
    <t>Rural</t>
  </si>
  <si>
    <t>Small Rural</t>
  </si>
  <si>
    <t>RF3</t>
  </si>
  <si>
    <t>Rural Funding Eligibility (1 = Eligible, 0 = Non-Elligible) = Designation + &lt;6500 FPC</t>
  </si>
  <si>
    <t>RF4</t>
  </si>
  <si>
    <t>Calculated Rural Funding (Small Rural = $470.75 PPR, Rural = $177.80 PPR)</t>
  </si>
  <si>
    <t>RF5</t>
  </si>
  <si>
    <t>Total Rural Funding if Applicable (Greater of $100,000 or RF4 Calculated)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</si>
  <si>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</si>
  <si>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</si>
  <si>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</si>
  <si>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</si>
  <si>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</si>
  <si>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</si>
  <si>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</si>
  <si>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</si>
  <si>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</si>
  <si>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</si>
  <si>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</si>
  <si>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</si>
  <si>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</si>
  <si>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</si>
  <si>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</si>
  <si>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</si>
  <si>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</si>
  <si>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</si>
  <si>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</si>
  <si>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</si>
  <si>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</si>
  <si>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</si>
  <si>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</si>
  <si>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</si>
  <si>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FY23 Total Program  -   enter line V40</t>
  </si>
  <si>
    <t>TB2</t>
  </si>
  <si>
    <t>CY21 Inflation  -   enter line V60</t>
  </si>
  <si>
    <t>TB3</t>
  </si>
  <si>
    <t>FY25 Enrollment Growth - enter</t>
  </si>
  <si>
    <t>(line FC9 minus line V12) divided by line V12</t>
  </si>
  <si>
    <t>TB4</t>
  </si>
  <si>
    <t>FY25 TABOR FORMULA FUNDING</t>
  </si>
  <si>
    <t xml:space="preserve">enter line TB1 times (1 plus line TB2 plus line TB3) </t>
  </si>
  <si>
    <t>MINIMUM FORMULA FUNDING</t>
  </si>
  <si>
    <t>MF1</t>
  </si>
  <si>
    <t>FY25 'Base' Minimum Funding - enter line V22</t>
  </si>
  <si>
    <t>MF2</t>
  </si>
  <si>
    <t>Total Funded Pupil Count (minus on-line) - enter line FC7</t>
  </si>
  <si>
    <t>MF3</t>
  </si>
  <si>
    <t>FY25 On-line Funding - enter line V22.5</t>
  </si>
  <si>
    <t>MF4</t>
  </si>
  <si>
    <t>Total On-Line  and Extended HS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</si>
  <si>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</si>
  <si>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</si>
  <si>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</si>
  <si>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</si>
  <si>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</si>
  <si>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</si>
  <si>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</si>
  <si>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</si>
  <si>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</si>
  <si>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</si>
  <si>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ELL Formula Funding - enter line EL4</t>
  </si>
  <si>
    <t>TF5</t>
  </si>
  <si>
    <t>On-Line Formula Funding - enter line OL3</t>
  </si>
  <si>
    <t>TF6</t>
  </si>
  <si>
    <t>Total Formula Funding  - enter line TF3 plus lines TF4 and TF5</t>
  </si>
  <si>
    <t>TF7</t>
  </si>
  <si>
    <t>Minimum Formula Funding   -  enter line MF3</t>
  </si>
  <si>
    <t>TF8</t>
  </si>
  <si>
    <t>Formula Funding using 459 Size Factor</t>
  </si>
  <si>
    <t>If line SM8 greater than zero, enter line SM8</t>
  </si>
  <si>
    <t>else enter 999,999,999.00</t>
  </si>
  <si>
    <t>TF9</t>
  </si>
  <si>
    <t>Subtotal Formula Funding</t>
  </si>
  <si>
    <t>Enter the lesser of line TF7 or (greater of lines TF5 or TF6)</t>
  </si>
  <si>
    <t>TF10</t>
  </si>
  <si>
    <t>Maximum Total Formula Funding</t>
  </si>
  <si>
    <t>Enter 1.25 times line FC9 times line V41</t>
  </si>
  <si>
    <t>TF11</t>
  </si>
  <si>
    <t>TABOR Formula Funding        -  enter line TB4</t>
  </si>
  <si>
    <t>TF12</t>
  </si>
  <si>
    <t xml:space="preserve">enter the lesser of lines TF8, TF9 or TF10 </t>
  </si>
  <si>
    <t>TF13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</si>
  <si>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</si>
  <si>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</si>
  <si>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</si>
  <si>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</si>
  <si>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</si>
  <si>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</si>
  <si>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</si>
  <si>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</si>
  <si>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</si>
  <si>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</si>
  <si>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</si>
  <si>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</si>
  <si>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</si>
  <si>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</si>
  <si>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</si>
  <si>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</si>
  <si>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</si>
  <si>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</si>
  <si>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</si>
  <si>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</si>
  <si>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</si>
  <si>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</si>
  <si>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</si>
  <si>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</si>
  <si>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</si>
  <si>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</si>
  <si>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</si>
  <si>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</si>
  <si>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</si>
  <si>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</si>
  <si>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 plus tax credit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</si>
  <si>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</si>
  <si>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</si>
  <si>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</si>
  <si>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</si>
  <si>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</si>
  <si>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</si>
  <si>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</si>
  <si>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</si>
  <si>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</si>
  <si>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</si>
  <si>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</si>
  <si>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</si>
  <si>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</si>
  <si>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</si>
  <si>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</si>
  <si>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</si>
  <si>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</si>
  <si>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ML7</t>
  </si>
  <si>
    <t>Total Program Reserve Mills Calculated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</si>
  <si>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</si>
  <si>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</si>
  <si>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</si>
  <si>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</si>
  <si>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</si>
  <si>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</si>
  <si>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</si>
  <si>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</si>
  <si>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</si>
  <si>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</si>
  <si>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</si>
  <si>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</si>
  <si>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</si>
  <si>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</si>
  <si>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</si>
  <si>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</si>
  <si>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</si>
  <si>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</si>
  <si>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</si>
  <si>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</si>
  <si>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</si>
  <si>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</si>
  <si>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</si>
  <si>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</si>
  <si>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</si>
  <si>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</si>
  <si>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</si>
  <si>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</si>
  <si>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</si>
  <si>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</si>
  <si>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Property Tax Over Collection (reset all to zero before recalculating in next row)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</si>
  <si>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</si>
  <si>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</si>
  <si>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</si>
  <si>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</si>
  <si>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</si>
  <si>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</si>
  <si>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</si>
  <si>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</si>
  <si>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</si>
  <si>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</si>
  <si>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</si>
  <si>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</si>
  <si>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Tied Out 3/25/2024</t>
  </si>
  <si>
    <t>GT7.6</t>
  </si>
  <si>
    <t>PER PUPIL FUNDING AFTER BUDGET STABILIZATION FACTOR</t>
  </si>
  <si>
    <t>With Categorical Buyout</t>
  </si>
  <si>
    <t>Without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</si>
  <si>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</si>
  <si>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</si>
  <si>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</si>
  <si>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</si>
  <si>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</si>
  <si>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</si>
  <si>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</si>
  <si>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</si>
  <si>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</si>
  <si>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</si>
  <si>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</si>
  <si>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</si>
  <si>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</si>
  <si>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</si>
  <si>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</si>
  <si>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</si>
  <si>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</si>
  <si>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</si>
  <si>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</si>
  <si>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</si>
  <si>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</si>
  <si>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</si>
  <si>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</si>
  <si>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</si>
  <si>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</si>
  <si>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</si>
  <si>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</si>
  <si>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</si>
  <si>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</si>
  <si>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</si>
  <si>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</si>
  <si>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</si>
  <si>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</si>
  <si>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</si>
  <si>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Floor District Per Pupil Calculation</t>
  </si>
  <si>
    <t>FD1</t>
  </si>
  <si>
    <t>Floor District Calculation</t>
  </si>
  <si>
    <t>Minimum Funding</t>
  </si>
  <si>
    <t>Current CDE</t>
  </si>
  <si>
    <t>Revised CDE</t>
  </si>
  <si>
    <t xml:space="preserve">                                       PUBLIC SCHOOL FINANCE ACT OF 1994</t>
  </si>
  <si>
    <t>Projection</t>
  </si>
  <si>
    <t xml:space="preserve">                                                    BUDGET YEAR 2024-25</t>
  </si>
  <si>
    <t xml:space="preserve">                                                    FUNDING PROJECTION</t>
  </si>
  <si>
    <t>*</t>
  </si>
  <si>
    <t>Revised District</t>
  </si>
  <si>
    <t>Funding Summary</t>
  </si>
  <si>
    <t xml:space="preserve">FY25 October FTE Count </t>
  </si>
  <si>
    <t xml:space="preserve">FY24 October FTE Count </t>
  </si>
  <si>
    <t>FY25 ASCENT Pupil Count</t>
  </si>
  <si>
    <t>FY23 October FTE Count</t>
  </si>
  <si>
    <t>FY24 Additional TREP Allocated Slots (not included in V4.1)</t>
  </si>
  <si>
    <t xml:space="preserve">FY22 October FTE Count </t>
  </si>
  <si>
    <t>FY25 October FTE Count (minus on-line and ASCENT pupil count)</t>
  </si>
  <si>
    <t>FY21 October FTE Count</t>
  </si>
  <si>
    <t>AVERAGED FUNDED PUPIL COUNT</t>
  </si>
  <si>
    <t>FY25 CHARTER INSTITUTE PUPIL COUNT</t>
  </si>
  <si>
    <t>FY25 FUNDED PUPIL COUNT</t>
  </si>
  <si>
    <t>FC7.1</t>
  </si>
  <si>
    <t>ASCENT Pupil Count</t>
  </si>
  <si>
    <t>FY25 CHARTER INSTITUTE ONLINE PUPIL COUNT</t>
  </si>
  <si>
    <t xml:space="preserve">FY25 On-line Pupil Count - enter line V4 </t>
  </si>
  <si>
    <t xml:space="preserve">TOTAL FUNDED PUPIL COUNT </t>
  </si>
  <si>
    <t>DISTRICT FUNDED PUPIL COUNT</t>
  </si>
  <si>
    <t xml:space="preserve">INSTITUTE FUNDED PUPIL COUNT </t>
  </si>
  <si>
    <t>AR4.</t>
  </si>
  <si>
    <t>Projected K-12 Free Lunch Count using 1-8 percent</t>
  </si>
  <si>
    <t>AR5.</t>
  </si>
  <si>
    <t>Free Lunch (grades K - 12) Count</t>
  </si>
  <si>
    <t>FY25 Charter School Institute Grades K - 12 FTE with 5-Year Averaging</t>
  </si>
  <si>
    <t>AR6.</t>
  </si>
  <si>
    <t>TOTAL AT-RISK PUPILS</t>
  </si>
  <si>
    <t>FY25 ELL Count</t>
  </si>
  <si>
    <t>FY25 Base Minimum Funding</t>
  </si>
  <si>
    <t>FY25 Charter School Institute ASCENT</t>
  </si>
  <si>
    <t>FY25 Per Pupil Funding without At-risk times 8%</t>
  </si>
  <si>
    <t>FY25 TOTAL ELL FORMULA FUNDING</t>
  </si>
  <si>
    <t>TF1.</t>
  </si>
  <si>
    <t>Formula Funding without At-risk</t>
  </si>
  <si>
    <t>TF2.</t>
  </si>
  <si>
    <t>Formula At-risk Funding</t>
  </si>
  <si>
    <t>TF3.</t>
  </si>
  <si>
    <t>TF4.</t>
  </si>
  <si>
    <t>Formula ELL Funding</t>
  </si>
  <si>
    <t>TF5.</t>
  </si>
  <si>
    <t>On-Line Formula Funding</t>
  </si>
  <si>
    <t>TF6.</t>
  </si>
  <si>
    <t>Total Formula Funding (including on-line funding)</t>
  </si>
  <si>
    <t>TF7.</t>
  </si>
  <si>
    <t>Minimum Formula Funding</t>
  </si>
  <si>
    <t>TF11.</t>
  </si>
  <si>
    <t>TABOR Formula Funding</t>
  </si>
  <si>
    <t>TF12.</t>
  </si>
  <si>
    <t>TP2.</t>
  </si>
  <si>
    <t>Total Funding Beyond TABOR Formula</t>
  </si>
  <si>
    <t>GT1.</t>
  </si>
  <si>
    <t>FY24 Mill Levy (FINAL)</t>
  </si>
  <si>
    <t>FY24 General Fund Property Tax (incl. Categorical Buyout)</t>
  </si>
  <si>
    <t>V31.</t>
  </si>
  <si>
    <t>FY25 Assessed Valuation</t>
  </si>
  <si>
    <t>ML6.</t>
  </si>
  <si>
    <t>Equalized Mill Levy (FINAL)</t>
  </si>
  <si>
    <t>GT2.</t>
  </si>
  <si>
    <t>PROPERTY TAX REVENUES</t>
  </si>
  <si>
    <t>FY24 Total Program</t>
  </si>
  <si>
    <t>GT3.</t>
  </si>
  <si>
    <t>SPECIFIC OWNERSHIP TAX</t>
  </si>
  <si>
    <t>FY24 Total Program Per-Pupil Funding</t>
  </si>
  <si>
    <t>GT4.</t>
  </si>
  <si>
    <t>GT5.</t>
  </si>
  <si>
    <t>GT6.</t>
  </si>
  <si>
    <t>GT7.</t>
  </si>
  <si>
    <t>REQUIRED CATEGORICAL BUYOUT FOR TOTAL PROGRAM</t>
  </si>
  <si>
    <t>REVISED TOTAL PROGRAM FUNDING</t>
  </si>
  <si>
    <t>REVISED TOTAL PROGRAM PER PUPIL FUNDING</t>
  </si>
  <si>
    <t>Small Attendance Center payments paid in FY25</t>
  </si>
  <si>
    <t>Charter Institute School Total Program Funding</t>
  </si>
  <si>
    <t xml:space="preserve">DISTRICT'S ADJUSTED TOTAL PROGRAM FUNDING </t>
  </si>
  <si>
    <t>CY21 Inflation</t>
  </si>
  <si>
    <t xml:space="preserve">PROPERTY TAX REVENUES </t>
  </si>
  <si>
    <t xml:space="preserve">SPECIFIC OWNERSHIP TAX </t>
  </si>
  <si>
    <t>FY25 CHARTER INSTITUTE PUPIL COUNT - enter line V19</t>
  </si>
  <si>
    <t>FY25 ASCENT Pupil Count - enter line FC4.1</t>
  </si>
  <si>
    <t>FY25 CHARTER INSTITUTE ASCENT Pupil Count - enter line V20.6</t>
  </si>
  <si>
    <t>TOTAL FORMULA AT-RISK FUNDING (greater of lines AR13, AR14 or AR18)</t>
  </si>
  <si>
    <t>AR20</t>
  </si>
  <si>
    <t>Prior Year Total Formula At-Risk Funding</t>
  </si>
  <si>
    <t>AR21</t>
  </si>
  <si>
    <t>Hold Harmless for FY24-25 (if required by statute)</t>
  </si>
  <si>
    <t>ON-LINE &amp; ASCENT FORMULA FUNDING</t>
  </si>
  <si>
    <t>FY25 ASCENT Count - enter line V4.1 plus V20.6</t>
  </si>
  <si>
    <t>TOTAL ASCENT FORMULA FUNDING (enter line OL4 times line OL2)</t>
  </si>
  <si>
    <t>TOTAL ON-LINE &amp; ASCENT FORMULA FUNDING (enter line OL3 plus OL5)</t>
  </si>
  <si>
    <t>FY24 Total Program  -   enter line V40</t>
  </si>
  <si>
    <t>Total On-Line  and Ascent Pupil Count - enter sum (line FC8 &amp; FC8.5)</t>
  </si>
  <si>
    <t>Formula At-risk Funding - enter line AR19 + AR21 for FY2123-24</t>
  </si>
  <si>
    <t>Total Formula Funding (including on-line funding) - enter line TF3 plus line TF4</t>
  </si>
  <si>
    <t>Property Tax Over Collection (copy paste values from next row)</t>
  </si>
  <si>
    <t>PER PUPIL FUNDING AFTER BSF (BLENDED IN-SCHOOL and ONLINE)</t>
  </si>
  <si>
    <t>TOTAL PROGRAM FUNDING PER PUPIL</t>
  </si>
  <si>
    <t>FY25 RURAL FUNDING (if applicable)</t>
  </si>
  <si>
    <t>PEETZ PLATEAU RE-5</t>
  </si>
  <si>
    <t>DISTRICT: BYERS 32J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</si>
</sst>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3" formatCode="_(* #,##0.00_);_(* \(#,##0.00\);_(* &quot;-&quot;??_);_(@_)"/>
    <numFmt numFmtId="164" formatCode="#,##0.0000_);[Red]\(#,##0.0000\)"/>
    <numFmt numFmtId="165" formatCode="#,##0.0_);\(#,##0.0\)"/>
    <numFmt numFmtId="166" formatCode="#,##0.0_);[Red]\(#,##0.0\)"/>
    <numFmt numFmtId="167" formatCode="#,##0.0"/>
    <numFmt numFmtId="168" formatCode="0.0"/>
    <numFmt numFmtId="169" formatCode="#,##0.0000_);\(#,##0.0000\)"/>
    <numFmt numFmtId="170" formatCode="_(* #,##0.0_);_(* \(#,##0.0\);_(* &quot;-&quot;??_);_(@_)"/>
    <numFmt numFmtId="171" formatCode="#,##0.000000_);[Red]\(#,##0.000000\)"/>
    <numFmt numFmtId="172" formatCode="0.000_);[Red]\-0.000_)"/>
    <numFmt numFmtId="173" formatCode="#,##0.000_);\(#,##0.000\)"/>
    <numFmt numFmtId="174" formatCode="_(* #,##0_);_(* \(#,##0\);_(* &quot;-&quot;??_);_(@_)"/>
    <numFmt numFmtId="175" formatCode="#,##0.00000000"/>
    <numFmt numFmtId="176" formatCode="#,##0.0000000_);[Red]\(#,##0.0000000\)"/>
    <numFmt numFmtId="177" formatCode="#,##0.00000_);[Red]\(#,##0.00000\)"/>
    <numFmt numFmtId="178" formatCode="#,##0.0000"/>
    <numFmt numFmtId="179" formatCode="#,##0.000_);[Red]\(#,##0.000\)"/>
    <numFmt numFmtId="180" formatCode="0.0000_);[Red]\-0.0000_)"/>
    <numFmt numFmtId="181" formatCode="0.00_)"/>
    <numFmt numFmtId="182" formatCode="#,##0.00000_);\(#,##0.00000\)"/>
    <numFmt numFmtId="183" formatCode="0.0000_)"/>
    <numFmt numFmtId="184" formatCode="#,##0.00000000_);[Red]\(#,##0.00000000\)"/>
    <numFmt numFmtId="185" formatCode="#,##0.000000_);\(#,##0.000000\)"/>
    <numFmt numFmtId="186" formatCode="0.000000_)"/>
    <numFmt numFmtId="187" formatCode="0_)"/>
    <numFmt numFmtId="188" formatCode="0.00000000000%"/>
    <numFmt numFmtId="189" formatCode="#,##0.0000000000_);[Red]\(#,##0.0000000000\)"/>
    <numFmt numFmtId="190" formatCode="0.0000%"/>
    <numFmt numFmtId="191" formatCode="0.000%"/>
    <numFmt numFmtId="192" formatCode="0.00_);[Red]\-0.00_)"/>
    <numFmt numFmtId="193" formatCode="_(* #,##0.000000_);_(* \(#,##0.000000\);_(* &quot;-&quot;??_);_(@_)"/>
  </numFmts>
  <fonts count="11" x14ac:knownFonts="1">
    <font>
      <sz val="12"/>
      <name val="Arial"/>
    </font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1"/>
      </bottom>
      <diagonal/>
    </border>
  </borders>
  <cellStyleXfs count="8">
    <xf numFmtId="40" fontId="0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0" fontId="3" fillId="0" borderId="0"/>
    <xf numFmtId="40" fontId="3" fillId="0" borderId="0"/>
    <xf numFmtId="3" fontId="4" fillId="0" borderId="0" applyFont="0" applyFill="0" applyBorder="0" applyAlignment="0" applyProtection="0"/>
    <xf numFmtId="40" fontId="3" fillId="0" borderId="0"/>
    <xf numFmtId="40" fontId="3" fillId="0" borderId="0"/>
  </cellStyleXfs>
  <cellXfs count="143">
    <xf numFmtId="40" fontId="0" fillId="0" borderId="0" xfId="0"/>
    <xf numFmtId="40" fontId="2" fillId="0" borderId="0" xfId="0" applyFont="1"/>
    <xf numFmtId="10" fontId="3" fillId="2" borderId="0" xfId="2" applyNumberFormat="1" applyFill="1"/>
    <xf numFmtId="40" fontId="4" fillId="3" borderId="0" xfId="3" applyFont="1" applyFill="1" applyAlignment="1">
      <alignment horizontal="left"/>
    </xf>
    <xf numFmtId="40" fontId="4" fillId="3" borderId="0" xfId="3" applyFont="1" applyFill="1" applyAlignment="1">
      <alignment horizontal="center"/>
    </xf>
    <xf numFmtId="40" fontId="3" fillId="0" borderId="1" xfId="3" applyBorder="1" applyAlignment="1">
      <alignment horizontal="center"/>
    </xf>
    <xf numFmtId="40" fontId="3" fillId="0" borderId="0" xfId="3" applyAlignment="1">
      <alignment horizontal="center"/>
    </xf>
    <xf numFmtId="40" fontId="3" fillId="0" borderId="0" xfId="3"/>
    <xf numFmtId="40" fontId="3" fillId="0" borderId="0" xfId="0" applyFont="1"/>
    <xf numFmtId="40" fontId="3" fillId="2" borderId="0" xfId="3" applyFill="1"/>
    <xf numFmtId="40" fontId="3" fillId="0" borderId="2" xfId="3" applyBorder="1" applyAlignment="1">
      <alignment horizontal="center"/>
    </xf>
    <xf numFmtId="164" fontId="3" fillId="0" borderId="0" xfId="3" applyNumberFormat="1"/>
    <xf numFmtId="40" fontId="0" fillId="0" borderId="0" xfId="0" applyAlignment="1">
      <alignment wrapText="1"/>
    </xf>
    <xf numFmtId="40" fontId="3" fillId="0" borderId="0" xfId="3" applyAlignment="1">
      <alignment horizontal="center" wrapText="1"/>
    </xf>
    <xf numFmtId="40" fontId="3" fillId="0" borderId="0" xfId="3" quotePrefix="1" applyAlignment="1">
      <alignment horizontal="center" wrapText="1"/>
    </xf>
    <xf numFmtId="40" fontId="3" fillId="0" borderId="0" xfId="3" applyAlignment="1">
      <alignment wrapText="1"/>
    </xf>
    <xf numFmtId="165" fontId="3" fillId="0" borderId="0" xfId="0" applyNumberFormat="1" applyFont="1" applyAlignment="1">
      <alignment wrapText="1"/>
    </xf>
    <xf numFmtId="166" fontId="3" fillId="0" borderId="0" xfId="3" applyNumberFormat="1" applyAlignment="1">
      <alignment horizontal="right"/>
    </xf>
    <xf numFmtId="165" fontId="3" fillId="0" borderId="0" xfId="3" applyNumberFormat="1"/>
    <xf numFmtId="166" fontId="3" fillId="2" borderId="0" xfId="3" applyNumberFormat="1" applyFill="1"/>
    <xf numFmtId="166" fontId="3" fillId="0" borderId="0" xfId="3" applyNumberFormat="1"/>
    <xf numFmtId="167" fontId="3" fillId="0" borderId="0" xfId="3" applyNumberFormat="1"/>
    <xf numFmtId="167" fontId="3" fillId="2" borderId="0" xfId="3" applyNumberFormat="1" applyFill="1"/>
    <xf numFmtId="165" fontId="0" fillId="0" borderId="0" xfId="0" applyNumberFormat="1"/>
    <xf numFmtId="168" fontId="3" fillId="2" borderId="0" xfId="3" applyNumberFormat="1" applyFill="1"/>
    <xf numFmtId="168" fontId="3" fillId="0" borderId="0" xfId="3" applyNumberFormat="1"/>
    <xf numFmtId="165" fontId="3" fillId="4" borderId="0" xfId="3" applyNumberFormat="1" applyFill="1"/>
    <xf numFmtId="169" fontId="0" fillId="0" borderId="0" xfId="0" applyNumberFormat="1"/>
    <xf numFmtId="37" fontId="3" fillId="0" borderId="0" xfId="3" applyNumberFormat="1"/>
    <xf numFmtId="165" fontId="3" fillId="0" borderId="0" xfId="3" applyNumberFormat="1" applyAlignment="1">
      <alignment horizontal="center"/>
    </xf>
    <xf numFmtId="170" fontId="3" fillId="0" borderId="0" xfId="3" applyNumberFormat="1"/>
    <xf numFmtId="165" fontId="0" fillId="0" borderId="0" xfId="0" applyNumberFormat="1" applyAlignment="1">
      <alignment horizontal="right"/>
    </xf>
    <xf numFmtId="169" fontId="3" fillId="5" borderId="0" xfId="3" applyNumberFormat="1" applyFill="1"/>
    <xf numFmtId="169" fontId="3" fillId="0" borderId="0" xfId="3" applyNumberFormat="1"/>
    <xf numFmtId="170" fontId="3" fillId="2" borderId="0" xfId="3" applyNumberFormat="1" applyFill="1"/>
    <xf numFmtId="165" fontId="3" fillId="0" borderId="0" xfId="3" applyNumberFormat="1" applyAlignment="1">
      <alignment horizontal="right"/>
    </xf>
    <xf numFmtId="0" fontId="3" fillId="0" borderId="0" xfId="3" applyNumberFormat="1"/>
    <xf numFmtId="167" fontId="3" fillId="2" borderId="0" xfId="4" applyNumberFormat="1" applyFill="1"/>
    <xf numFmtId="167" fontId="3" fillId="0" borderId="0" xfId="4" applyNumberFormat="1"/>
    <xf numFmtId="170" fontId="0" fillId="0" borderId="0" xfId="0" applyNumberFormat="1"/>
    <xf numFmtId="165" fontId="3" fillId="2" borderId="0" xfId="4" applyNumberFormat="1" applyFill="1"/>
    <xf numFmtId="165" fontId="3" fillId="0" borderId="0" xfId="4" applyNumberFormat="1"/>
    <xf numFmtId="171" fontId="3" fillId="0" borderId="0" xfId="3" applyNumberFormat="1"/>
    <xf numFmtId="40" fontId="5" fillId="0" borderId="0" xfId="3" applyFont="1"/>
    <xf numFmtId="40" fontId="3" fillId="5" borderId="0" xfId="3" applyFill="1"/>
    <xf numFmtId="39" fontId="3" fillId="0" borderId="0" xfId="3" applyNumberFormat="1"/>
    <xf numFmtId="172" fontId="3" fillId="0" borderId="0" xfId="3" applyNumberFormat="1"/>
    <xf numFmtId="173" fontId="3" fillId="0" borderId="0" xfId="5" applyNumberFormat="1" applyFont="1" applyBorder="1"/>
    <xf numFmtId="173" fontId="3" fillId="0" borderId="0" xfId="3" applyNumberFormat="1"/>
    <xf numFmtId="3" fontId="3" fillId="0" borderId="0" xfId="0" applyNumberFormat="1" applyFont="1"/>
    <xf numFmtId="4" fontId="3" fillId="0" borderId="0" xfId="3" applyNumberFormat="1"/>
    <xf numFmtId="3" fontId="3" fillId="0" borderId="0" xfId="3" applyNumberFormat="1"/>
    <xf numFmtId="37" fontId="0" fillId="0" borderId="0" xfId="0" applyNumberFormat="1"/>
    <xf numFmtId="3" fontId="0" fillId="0" borderId="0" xfId="0" applyNumberFormat="1"/>
    <xf numFmtId="3" fontId="3" fillId="0" borderId="0" xfId="3" applyNumberFormat="1" applyAlignment="1">
      <alignment horizontal="center"/>
    </xf>
    <xf numFmtId="174" fontId="3" fillId="2" borderId="0" xfId="3" applyNumberFormat="1" applyFill="1"/>
    <xf numFmtId="174" fontId="3" fillId="0" borderId="0" xfId="3" applyNumberFormat="1"/>
    <xf numFmtId="174" fontId="3" fillId="0" borderId="0" xfId="4" applyNumberFormat="1"/>
    <xf numFmtId="174" fontId="3" fillId="2" borderId="0" xfId="4" applyNumberFormat="1" applyFill="1"/>
    <xf numFmtId="171" fontId="3" fillId="2" borderId="0" xfId="3" applyNumberFormat="1" applyFill="1"/>
    <xf numFmtId="175" fontId="3" fillId="0" borderId="0" xfId="3" applyNumberFormat="1"/>
    <xf numFmtId="40" fontId="3" fillId="6" borderId="0" xfId="3" applyFill="1" applyAlignment="1">
      <alignment horizontal="center"/>
    </xf>
    <xf numFmtId="176" fontId="3" fillId="0" borderId="0" xfId="3" applyNumberFormat="1"/>
    <xf numFmtId="39" fontId="3" fillId="0" borderId="0" xfId="0" applyNumberFormat="1" applyFont="1"/>
    <xf numFmtId="40" fontId="3" fillId="0" borderId="0" xfId="3" applyAlignment="1">
      <alignment horizontal="right"/>
    </xf>
    <xf numFmtId="164" fontId="3" fillId="0" borderId="0" xfId="3" applyNumberFormat="1" applyAlignment="1">
      <alignment horizontal="right"/>
    </xf>
    <xf numFmtId="40" fontId="6" fillId="0" borderId="0" xfId="0" applyFont="1"/>
    <xf numFmtId="40" fontId="6" fillId="0" borderId="0" xfId="3" applyFont="1"/>
    <xf numFmtId="4" fontId="0" fillId="0" borderId="0" xfId="0" applyNumberFormat="1"/>
    <xf numFmtId="43" fontId="0" fillId="0" borderId="0" xfId="1" applyFont="1"/>
    <xf numFmtId="40" fontId="3" fillId="7" borderId="0" xfId="3" applyFill="1" applyAlignment="1">
      <alignment horizontal="center"/>
    </xf>
    <xf numFmtId="40" fontId="3" fillId="7" borderId="0" xfId="3" applyFill="1"/>
    <xf numFmtId="40" fontId="0" fillId="7" borderId="0" xfId="0" applyFill="1"/>
    <xf numFmtId="4" fontId="0" fillId="7" borderId="0" xfId="0" applyNumberFormat="1" applyFill="1"/>
    <xf numFmtId="177" fontId="3" fillId="8" borderId="0" xfId="3" applyNumberFormat="1" applyFill="1"/>
    <xf numFmtId="167" fontId="3" fillId="4" borderId="0" xfId="3" applyNumberFormat="1" applyFill="1"/>
    <xf numFmtId="177" fontId="0" fillId="0" borderId="0" xfId="0" applyNumberFormat="1"/>
    <xf numFmtId="166" fontId="3" fillId="9" borderId="0" xfId="3" applyNumberFormat="1" applyFill="1"/>
    <xf numFmtId="166" fontId="3" fillId="4" borderId="0" xfId="3" applyNumberFormat="1" applyFill="1"/>
    <xf numFmtId="177" fontId="3" fillId="0" borderId="0" xfId="3" applyNumberFormat="1"/>
    <xf numFmtId="177" fontId="5" fillId="0" borderId="0" xfId="3" applyNumberFormat="1" applyFont="1"/>
    <xf numFmtId="169" fontId="3" fillId="0" borderId="0" xfId="3" applyNumberFormat="1" applyAlignment="1">
      <alignment horizontal="right"/>
    </xf>
    <xf numFmtId="178" fontId="3" fillId="0" borderId="0" xfId="3" applyNumberFormat="1"/>
    <xf numFmtId="179" fontId="3" fillId="0" borderId="0" xfId="3" applyNumberFormat="1"/>
    <xf numFmtId="180" fontId="3" fillId="0" borderId="0" xfId="3" applyNumberFormat="1"/>
    <xf numFmtId="40" fontId="3" fillId="4" borderId="0" xfId="3" applyFill="1"/>
    <xf numFmtId="181" fontId="3" fillId="0" borderId="0" xfId="3" applyNumberFormat="1"/>
    <xf numFmtId="182" fontId="3" fillId="0" borderId="0" xfId="3" applyNumberFormat="1"/>
    <xf numFmtId="173" fontId="0" fillId="0" borderId="0" xfId="0" applyNumberFormat="1"/>
    <xf numFmtId="173" fontId="3" fillId="0" borderId="0" xfId="3" applyNumberFormat="1" applyAlignment="1">
      <alignment horizontal="center"/>
    </xf>
    <xf numFmtId="183" fontId="3" fillId="0" borderId="0" xfId="3" applyNumberFormat="1"/>
    <xf numFmtId="171" fontId="0" fillId="0" borderId="0" xfId="0" applyNumberFormat="1"/>
    <xf numFmtId="184" fontId="3" fillId="0" borderId="0" xfId="3" applyNumberFormat="1"/>
    <xf numFmtId="185" fontId="3" fillId="0" borderId="0" xfId="3" applyNumberFormat="1"/>
    <xf numFmtId="40" fontId="3" fillId="10" borderId="0" xfId="3" applyFill="1" applyAlignment="1">
      <alignment horizontal="center"/>
    </xf>
    <xf numFmtId="40" fontId="3" fillId="10" borderId="0" xfId="3" applyFill="1"/>
    <xf numFmtId="40" fontId="5" fillId="0" borderId="0" xfId="3" applyFont="1" applyAlignment="1">
      <alignment wrapText="1"/>
    </xf>
    <xf numFmtId="37" fontId="4" fillId="0" borderId="0" xfId="3" applyNumberFormat="1" applyFont="1"/>
    <xf numFmtId="186" fontId="3" fillId="0" borderId="0" xfId="3" applyNumberFormat="1"/>
    <xf numFmtId="187" fontId="3" fillId="0" borderId="0" xfId="3" applyNumberFormat="1"/>
    <xf numFmtId="188" fontId="3" fillId="0" borderId="0" xfId="2" applyNumberFormat="1"/>
    <xf numFmtId="40" fontId="3" fillId="0" borderId="0" xfId="4"/>
    <xf numFmtId="40" fontId="3" fillId="11" borderId="0" xfId="3" applyFill="1"/>
    <xf numFmtId="189" fontId="3" fillId="0" borderId="0" xfId="3" applyNumberFormat="1"/>
    <xf numFmtId="190" fontId="3" fillId="0" borderId="0" xfId="2" applyNumberFormat="1"/>
    <xf numFmtId="191" fontId="3" fillId="0" borderId="0" xfId="2" applyNumberFormat="1"/>
    <xf numFmtId="40" fontId="3" fillId="0" borderId="0" xfId="3" quotePrefix="1"/>
    <xf numFmtId="38" fontId="3" fillId="0" borderId="0" xfId="3" applyNumberFormat="1"/>
    <xf numFmtId="40" fontId="3" fillId="9" borderId="0" xfId="3" applyFill="1" applyAlignment="1">
      <alignment horizontal="center"/>
    </xf>
    <xf numFmtId="9" fontId="3" fillId="0" borderId="0" xfId="2" applyFont="1" applyProtection="1"/>
    <xf numFmtId="192" fontId="3" fillId="0" borderId="0" xfId="3" applyNumberFormat="1"/>
    <xf numFmtId="172" fontId="0" fillId="0" borderId="0" xfId="0" applyNumberFormat="1"/>
    <xf numFmtId="40" fontId="0" fillId="9" borderId="0" xfId="0" applyFill="1"/>
    <xf numFmtId="40" fontId="3" fillId="3" borderId="0" xfId="3" applyFill="1"/>
    <xf numFmtId="40" fontId="0" fillId="3" borderId="0" xfId="0" applyFill="1"/>
    <xf numFmtId="40" fontId="9" fillId="0" borderId="0" xfId="3" applyFont="1"/>
    <xf numFmtId="40" fontId="10" fillId="0" borderId="0" xfId="3" applyFont="1"/>
    <xf numFmtId="40" fontId="4" fillId="0" borderId="0" xfId="3" applyFont="1"/>
    <xf numFmtId="40" fontId="3" fillId="0" borderId="3" xfId="3" applyBorder="1" applyAlignment="1">
      <alignment horizontal="right"/>
    </xf>
    <xf numFmtId="40" fontId="4" fillId="0" borderId="0" xfId="3" applyFont="1" applyAlignment="1">
      <alignment horizontal="right"/>
    </xf>
    <xf numFmtId="40" fontId="4" fillId="0" borderId="3" xfId="3" applyFont="1" applyBorder="1" applyAlignment="1">
      <alignment horizontal="right"/>
    </xf>
    <xf numFmtId="40" fontId="4" fillId="0" borderId="0" xfId="3" applyFont="1" applyAlignment="1">
      <alignment horizontal="left"/>
    </xf>
    <xf numFmtId="165" fontId="4" fillId="0" borderId="0" xfId="3" applyNumberFormat="1" applyFont="1"/>
    <xf numFmtId="165" fontId="10" fillId="0" borderId="4" xfId="3" applyNumberFormat="1" applyFont="1" applyBorder="1"/>
    <xf numFmtId="39" fontId="4" fillId="0" borderId="0" xfId="3" applyNumberFormat="1" applyFont="1"/>
    <xf numFmtId="166" fontId="10" fillId="0" borderId="0" xfId="3" applyNumberFormat="1" applyFont="1"/>
    <xf numFmtId="165" fontId="4" fillId="0" borderId="5" xfId="3" applyNumberFormat="1" applyFont="1" applyBorder="1"/>
    <xf numFmtId="166" fontId="4" fillId="0" borderId="0" xfId="3" applyNumberFormat="1" applyFont="1"/>
    <xf numFmtId="40" fontId="4" fillId="0" borderId="6" xfId="3" applyFont="1" applyBorder="1"/>
    <xf numFmtId="40" fontId="10" fillId="0" borderId="6" xfId="3" applyFont="1" applyBorder="1"/>
    <xf numFmtId="166" fontId="10" fillId="0" borderId="3" xfId="3" applyNumberFormat="1" applyFont="1" applyBorder="1"/>
    <xf numFmtId="165" fontId="4" fillId="0" borderId="7" xfId="3" applyNumberFormat="1" applyFont="1" applyBorder="1"/>
    <xf numFmtId="186" fontId="4" fillId="0" borderId="0" xfId="3" applyNumberFormat="1" applyFont="1"/>
    <xf numFmtId="173" fontId="4" fillId="0" borderId="0" xfId="3" applyNumberFormat="1" applyFont="1"/>
    <xf numFmtId="40" fontId="10" fillId="0" borderId="3" xfId="3" applyFont="1" applyBorder="1"/>
    <xf numFmtId="193" fontId="3" fillId="2" borderId="0" xfId="3" applyNumberFormat="1" applyFill="1"/>
    <xf numFmtId="40" fontId="3" fillId="6" borderId="0" xfId="3" applyFill="1"/>
    <xf numFmtId="40" fontId="4" fillId="0" borderId="0" xfId="6" applyFont="1" applyAlignment="1">
      <alignment horizontal="left"/>
    </xf>
    <xf numFmtId="40" fontId="4" fillId="0" borderId="0" xfId="6" applyFont="1"/>
    <xf numFmtId="40" fontId="4" fillId="0" borderId="0" xfId="7" applyFont="1"/>
    <xf numFmtId="49" fontId="4" fillId="0" borderId="0" xfId="7" quotePrefix="1" applyNumberFormat="1" applyFont="1"/>
    <xf numFmtId="40" fontId="3" fillId="0" borderId="0" xfId="3" applyFill="1"/>
    <xf numFmtId="166" fontId="3" fillId="0" borderId="0" xfId="3" applyNumberFormat="1" applyFill="1"/>
  </cellXfs>
  <cellStyles count="8">
    <cellStyle name="Comma" xfId="1" builtinId="3"/>
    <cellStyle name="Comma0" xfId="5" xr:uid="{FD5B9713-F7BB-4DCC-A218-2E6793118814}"/>
    <cellStyle name="Normal" xfId="0" builtinId="0"/>
    <cellStyle name="Normal 5" xfId="3" xr:uid="{8FD74C6F-AF50-4000-AC9C-46F6675BE86B}"/>
    <cellStyle name="Normal 5 2" xfId="4" xr:uid="{F6FDE116-9ED6-4F53-99CC-9208FDF99305}"/>
    <cellStyle name="Normal 5 2 2" xfId="6" xr:uid="{28B0AC08-3116-437D-A506-223DFFC371A9}"/>
    <cellStyle name="Normal 5 3" xfId="7" xr:uid="{D74C7CC0-5B21-4ABC-9D81-32ED06222A7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F@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F@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BCB2-9482-4557-BDB4-B6829ABDD51F}">
  <sheetPr transitionEntry="1">
    <tabColor theme="9" tint="0.59999389629810485"/>
    <pageSetUpPr fitToPage="1"/>
  </sheetPr>
  <dimension ref="A1:IV433"/>
  <sheetViews>
    <sheetView tabSelected="1" zoomScale="92" zoomScaleNormal="100" workbookViewId="0">
      <pane xSplit="2" ySplit="7" topLeftCell="C8" activePane="bottomRight" state="frozenSplit"/>
      <selection activeCell="C7" sqref="C7"/>
      <selection pane="topRight" activeCell="C7" sqref="C7"/>
      <selection pane="bottomLeft" activeCell="C7" sqref="C7"/>
      <selection pane="bottomRight" activeCell="C8" sqref="C8"/>
    </sheetView>
  </sheetViews>
  <sheetFormatPr defaultColWidth="19.84375" defaultRowHeight="15.5" x14ac:dyDescent="0.35"/>
  <cols>
    <col min="1" max="1" width="14.07421875" customWidth="1"/>
    <col min="2" max="2" width="68.07421875" customWidth="1"/>
    <col min="3" max="3" width="17" customWidth="1"/>
    <col min="182" max="183" width="21.84375" customWidth="1"/>
    <col min="184" max="184" width="15.4609375" bestFit="1" customWidth="1"/>
    <col min="185" max="186" width="21.84375" customWidth="1"/>
    <col min="187" max="188" width="22.07421875" customWidth="1"/>
    <col min="257" max="257" width="9.07421875" bestFit="1" customWidth="1"/>
    <col min="258" max="258" width="67" customWidth="1"/>
    <col min="259" max="259" width="17" customWidth="1"/>
    <col min="438" max="442" width="21.84375" customWidth="1"/>
    <col min="443" max="444" width="22.07421875" customWidth="1"/>
    <col min="513" max="513" width="9.07421875" bestFit="1" customWidth="1"/>
    <col min="514" max="514" width="67" customWidth="1"/>
    <col min="515" max="515" width="17" customWidth="1"/>
    <col min="694" max="698" width="21.84375" customWidth="1"/>
    <col min="699" max="700" width="22.07421875" customWidth="1"/>
    <col min="769" max="769" width="9.07421875" bestFit="1" customWidth="1"/>
    <col min="770" max="770" width="67" customWidth="1"/>
    <col min="771" max="771" width="17" customWidth="1"/>
    <col min="950" max="954" width="21.84375" customWidth="1"/>
    <col min="955" max="956" width="22.07421875" customWidth="1"/>
    <col min="1025" max="1025" width="9.07421875" bestFit="1" customWidth="1"/>
    <col min="1026" max="1026" width="67" customWidth="1"/>
    <col min="1027" max="1027" width="17" customWidth="1"/>
    <col min="1206" max="1210" width="21.84375" customWidth="1"/>
    <col min="1211" max="1212" width="22.07421875" customWidth="1"/>
    <col min="1281" max="1281" width="9.07421875" bestFit="1" customWidth="1"/>
    <col min="1282" max="1282" width="67" customWidth="1"/>
    <col min="1283" max="1283" width="17" customWidth="1"/>
    <col min="1462" max="1466" width="21.84375" customWidth="1"/>
    <col min="1467" max="1468" width="22.07421875" customWidth="1"/>
    <col min="1537" max="1537" width="9.07421875" bestFit="1" customWidth="1"/>
    <col min="1538" max="1538" width="67" customWidth="1"/>
    <col min="1539" max="1539" width="17" customWidth="1"/>
    <col min="1718" max="1722" width="21.84375" customWidth="1"/>
    <col min="1723" max="1724" width="22.07421875" customWidth="1"/>
    <col min="1793" max="1793" width="9.07421875" bestFit="1" customWidth="1"/>
    <col min="1794" max="1794" width="67" customWidth="1"/>
    <col min="1795" max="1795" width="17" customWidth="1"/>
    <col min="1974" max="1978" width="21.84375" customWidth="1"/>
    <col min="1979" max="1980" width="22.07421875" customWidth="1"/>
    <col min="2049" max="2049" width="9.07421875" bestFit="1" customWidth="1"/>
    <col min="2050" max="2050" width="67" customWidth="1"/>
    <col min="2051" max="2051" width="17" customWidth="1"/>
    <col min="2230" max="2234" width="21.84375" customWidth="1"/>
    <col min="2235" max="2236" width="22.07421875" customWidth="1"/>
    <col min="2305" max="2305" width="9.07421875" bestFit="1" customWidth="1"/>
    <col min="2306" max="2306" width="67" customWidth="1"/>
    <col min="2307" max="2307" width="17" customWidth="1"/>
    <col min="2486" max="2490" width="21.84375" customWidth="1"/>
    <col min="2491" max="2492" width="22.07421875" customWidth="1"/>
    <col min="2561" max="2561" width="9.07421875" bestFit="1" customWidth="1"/>
    <col min="2562" max="2562" width="67" customWidth="1"/>
    <col min="2563" max="2563" width="17" customWidth="1"/>
    <col min="2742" max="2746" width="21.84375" customWidth="1"/>
    <col min="2747" max="2748" width="22.07421875" customWidth="1"/>
    <col min="2817" max="2817" width="9.07421875" bestFit="1" customWidth="1"/>
    <col min="2818" max="2818" width="67" customWidth="1"/>
    <col min="2819" max="2819" width="17" customWidth="1"/>
    <col min="2998" max="3002" width="21.84375" customWidth="1"/>
    <col min="3003" max="3004" width="22.07421875" customWidth="1"/>
    <col min="3073" max="3073" width="9.07421875" bestFit="1" customWidth="1"/>
    <col min="3074" max="3074" width="67" customWidth="1"/>
    <col min="3075" max="3075" width="17" customWidth="1"/>
    <col min="3254" max="3258" width="21.84375" customWidth="1"/>
    <col min="3259" max="3260" width="22.07421875" customWidth="1"/>
    <col min="3329" max="3329" width="9.07421875" bestFit="1" customWidth="1"/>
    <col min="3330" max="3330" width="67" customWidth="1"/>
    <col min="3331" max="3331" width="17" customWidth="1"/>
    <col min="3510" max="3514" width="21.84375" customWidth="1"/>
    <col min="3515" max="3516" width="22.07421875" customWidth="1"/>
    <col min="3585" max="3585" width="9.07421875" bestFit="1" customWidth="1"/>
    <col min="3586" max="3586" width="67" customWidth="1"/>
    <col min="3587" max="3587" width="17" customWidth="1"/>
    <col min="3766" max="3770" width="21.84375" customWidth="1"/>
    <col min="3771" max="3772" width="22.07421875" customWidth="1"/>
    <col min="3841" max="3841" width="9.07421875" bestFit="1" customWidth="1"/>
    <col min="3842" max="3842" width="67" customWidth="1"/>
    <col min="3843" max="3843" width="17" customWidth="1"/>
    <col min="4022" max="4026" width="21.84375" customWidth="1"/>
    <col min="4027" max="4028" width="22.07421875" customWidth="1"/>
    <col min="4097" max="4097" width="9.07421875" bestFit="1" customWidth="1"/>
    <col min="4098" max="4098" width="67" customWidth="1"/>
    <col min="4099" max="4099" width="17" customWidth="1"/>
    <col min="4278" max="4282" width="21.84375" customWidth="1"/>
    <col min="4283" max="4284" width="22.07421875" customWidth="1"/>
    <col min="4353" max="4353" width="9.07421875" bestFit="1" customWidth="1"/>
    <col min="4354" max="4354" width="67" customWidth="1"/>
    <col min="4355" max="4355" width="17" customWidth="1"/>
    <col min="4534" max="4538" width="21.84375" customWidth="1"/>
    <col min="4539" max="4540" width="22.07421875" customWidth="1"/>
    <col min="4609" max="4609" width="9.07421875" bestFit="1" customWidth="1"/>
    <col min="4610" max="4610" width="67" customWidth="1"/>
    <col min="4611" max="4611" width="17" customWidth="1"/>
    <col min="4790" max="4794" width="21.84375" customWidth="1"/>
    <col min="4795" max="4796" width="22.07421875" customWidth="1"/>
    <col min="4865" max="4865" width="9.07421875" bestFit="1" customWidth="1"/>
    <col min="4866" max="4866" width="67" customWidth="1"/>
    <col min="4867" max="4867" width="17" customWidth="1"/>
    <col min="5046" max="5050" width="21.84375" customWidth="1"/>
    <col min="5051" max="5052" width="22.07421875" customWidth="1"/>
    <col min="5121" max="5121" width="9.07421875" bestFit="1" customWidth="1"/>
    <col min="5122" max="5122" width="67" customWidth="1"/>
    <col min="5123" max="5123" width="17" customWidth="1"/>
    <col min="5302" max="5306" width="21.84375" customWidth="1"/>
    <col min="5307" max="5308" width="22.07421875" customWidth="1"/>
    <col min="5377" max="5377" width="9.07421875" bestFit="1" customWidth="1"/>
    <col min="5378" max="5378" width="67" customWidth="1"/>
    <col min="5379" max="5379" width="17" customWidth="1"/>
    <col min="5558" max="5562" width="21.84375" customWidth="1"/>
    <col min="5563" max="5564" width="22.07421875" customWidth="1"/>
    <col min="5633" max="5633" width="9.07421875" bestFit="1" customWidth="1"/>
    <col min="5634" max="5634" width="67" customWidth="1"/>
    <col min="5635" max="5635" width="17" customWidth="1"/>
    <col min="5814" max="5818" width="21.84375" customWidth="1"/>
    <col min="5819" max="5820" width="22.07421875" customWidth="1"/>
    <col min="5889" max="5889" width="9.07421875" bestFit="1" customWidth="1"/>
    <col min="5890" max="5890" width="67" customWidth="1"/>
    <col min="5891" max="5891" width="17" customWidth="1"/>
    <col min="6070" max="6074" width="21.84375" customWidth="1"/>
    <col min="6075" max="6076" width="22.07421875" customWidth="1"/>
    <col min="6145" max="6145" width="9.07421875" bestFit="1" customWidth="1"/>
    <col min="6146" max="6146" width="67" customWidth="1"/>
    <col min="6147" max="6147" width="17" customWidth="1"/>
    <col min="6326" max="6330" width="21.84375" customWidth="1"/>
    <col min="6331" max="6332" width="22.07421875" customWidth="1"/>
    <col min="6401" max="6401" width="9.07421875" bestFit="1" customWidth="1"/>
    <col min="6402" max="6402" width="67" customWidth="1"/>
    <col min="6403" max="6403" width="17" customWidth="1"/>
    <col min="6582" max="6586" width="21.84375" customWidth="1"/>
    <col min="6587" max="6588" width="22.07421875" customWidth="1"/>
    <col min="6657" max="6657" width="9.07421875" bestFit="1" customWidth="1"/>
    <col min="6658" max="6658" width="67" customWidth="1"/>
    <col min="6659" max="6659" width="17" customWidth="1"/>
    <col min="6838" max="6842" width="21.84375" customWidth="1"/>
    <col min="6843" max="6844" width="22.07421875" customWidth="1"/>
    <col min="6913" max="6913" width="9.07421875" bestFit="1" customWidth="1"/>
    <col min="6914" max="6914" width="67" customWidth="1"/>
    <col min="6915" max="6915" width="17" customWidth="1"/>
    <col min="7094" max="7098" width="21.84375" customWidth="1"/>
    <col min="7099" max="7100" width="22.07421875" customWidth="1"/>
    <col min="7169" max="7169" width="9.07421875" bestFit="1" customWidth="1"/>
    <col min="7170" max="7170" width="67" customWidth="1"/>
    <col min="7171" max="7171" width="17" customWidth="1"/>
    <col min="7350" max="7354" width="21.84375" customWidth="1"/>
    <col min="7355" max="7356" width="22.07421875" customWidth="1"/>
    <col min="7425" max="7425" width="9.07421875" bestFit="1" customWidth="1"/>
    <col min="7426" max="7426" width="67" customWidth="1"/>
    <col min="7427" max="7427" width="17" customWidth="1"/>
    <col min="7606" max="7610" width="21.84375" customWidth="1"/>
    <col min="7611" max="7612" width="22.07421875" customWidth="1"/>
    <col min="7681" max="7681" width="9.07421875" bestFit="1" customWidth="1"/>
    <col min="7682" max="7682" width="67" customWidth="1"/>
    <col min="7683" max="7683" width="17" customWidth="1"/>
    <col min="7862" max="7866" width="21.84375" customWidth="1"/>
    <col min="7867" max="7868" width="22.07421875" customWidth="1"/>
    <col min="7937" max="7937" width="9.07421875" bestFit="1" customWidth="1"/>
    <col min="7938" max="7938" width="67" customWidth="1"/>
    <col min="7939" max="7939" width="17" customWidth="1"/>
    <col min="8118" max="8122" width="21.84375" customWidth="1"/>
    <col min="8123" max="8124" width="22.07421875" customWidth="1"/>
    <col min="8193" max="8193" width="9.07421875" bestFit="1" customWidth="1"/>
    <col min="8194" max="8194" width="67" customWidth="1"/>
    <col min="8195" max="8195" width="17" customWidth="1"/>
    <col min="8374" max="8378" width="21.84375" customWidth="1"/>
    <col min="8379" max="8380" width="22.07421875" customWidth="1"/>
    <col min="8449" max="8449" width="9.07421875" bestFit="1" customWidth="1"/>
    <col min="8450" max="8450" width="67" customWidth="1"/>
    <col min="8451" max="8451" width="17" customWidth="1"/>
    <col min="8630" max="8634" width="21.84375" customWidth="1"/>
    <col min="8635" max="8636" width="22.07421875" customWidth="1"/>
    <col min="8705" max="8705" width="9.07421875" bestFit="1" customWidth="1"/>
    <col min="8706" max="8706" width="67" customWidth="1"/>
    <col min="8707" max="8707" width="17" customWidth="1"/>
    <col min="8886" max="8890" width="21.84375" customWidth="1"/>
    <col min="8891" max="8892" width="22.07421875" customWidth="1"/>
    <col min="8961" max="8961" width="9.07421875" bestFit="1" customWidth="1"/>
    <col min="8962" max="8962" width="67" customWidth="1"/>
    <col min="8963" max="8963" width="17" customWidth="1"/>
    <col min="9142" max="9146" width="21.84375" customWidth="1"/>
    <col min="9147" max="9148" width="22.07421875" customWidth="1"/>
    <col min="9217" max="9217" width="9.07421875" bestFit="1" customWidth="1"/>
    <col min="9218" max="9218" width="67" customWidth="1"/>
    <col min="9219" max="9219" width="17" customWidth="1"/>
    <col min="9398" max="9402" width="21.84375" customWidth="1"/>
    <col min="9403" max="9404" width="22.07421875" customWidth="1"/>
    <col min="9473" max="9473" width="9.07421875" bestFit="1" customWidth="1"/>
    <col min="9474" max="9474" width="67" customWidth="1"/>
    <col min="9475" max="9475" width="17" customWidth="1"/>
    <col min="9654" max="9658" width="21.84375" customWidth="1"/>
    <col min="9659" max="9660" width="22.07421875" customWidth="1"/>
    <col min="9729" max="9729" width="9.07421875" bestFit="1" customWidth="1"/>
    <col min="9730" max="9730" width="67" customWidth="1"/>
    <col min="9731" max="9731" width="17" customWidth="1"/>
    <col min="9910" max="9914" width="21.84375" customWidth="1"/>
    <col min="9915" max="9916" width="22.07421875" customWidth="1"/>
    <col min="9985" max="9985" width="9.07421875" bestFit="1" customWidth="1"/>
    <col min="9986" max="9986" width="67" customWidth="1"/>
    <col min="9987" max="9987" width="17" customWidth="1"/>
    <col min="10166" max="10170" width="21.84375" customWidth="1"/>
    <col min="10171" max="10172" width="22.07421875" customWidth="1"/>
    <col min="10241" max="10241" width="9.07421875" bestFit="1" customWidth="1"/>
    <col min="10242" max="10242" width="67" customWidth="1"/>
    <col min="10243" max="10243" width="17" customWidth="1"/>
    <col min="10422" max="10426" width="21.84375" customWidth="1"/>
    <col min="10427" max="10428" width="22.07421875" customWidth="1"/>
    <col min="10497" max="10497" width="9.07421875" bestFit="1" customWidth="1"/>
    <col min="10498" max="10498" width="67" customWidth="1"/>
    <col min="10499" max="10499" width="17" customWidth="1"/>
    <col min="10678" max="10682" width="21.84375" customWidth="1"/>
    <col min="10683" max="10684" width="22.07421875" customWidth="1"/>
    <col min="10753" max="10753" width="9.07421875" bestFit="1" customWidth="1"/>
    <col min="10754" max="10754" width="67" customWidth="1"/>
    <col min="10755" max="10755" width="17" customWidth="1"/>
    <col min="10934" max="10938" width="21.84375" customWidth="1"/>
    <col min="10939" max="10940" width="22.07421875" customWidth="1"/>
    <col min="11009" max="11009" width="9.07421875" bestFit="1" customWidth="1"/>
    <col min="11010" max="11010" width="67" customWidth="1"/>
    <col min="11011" max="11011" width="17" customWidth="1"/>
    <col min="11190" max="11194" width="21.84375" customWidth="1"/>
    <col min="11195" max="11196" width="22.07421875" customWidth="1"/>
    <col min="11265" max="11265" width="9.07421875" bestFit="1" customWidth="1"/>
    <col min="11266" max="11266" width="67" customWidth="1"/>
    <col min="11267" max="11267" width="17" customWidth="1"/>
    <col min="11446" max="11450" width="21.84375" customWidth="1"/>
    <col min="11451" max="11452" width="22.07421875" customWidth="1"/>
    <col min="11521" max="11521" width="9.07421875" bestFit="1" customWidth="1"/>
    <col min="11522" max="11522" width="67" customWidth="1"/>
    <col min="11523" max="11523" width="17" customWidth="1"/>
    <col min="11702" max="11706" width="21.84375" customWidth="1"/>
    <col min="11707" max="11708" width="22.07421875" customWidth="1"/>
    <col min="11777" max="11777" width="9.07421875" bestFit="1" customWidth="1"/>
    <col min="11778" max="11778" width="67" customWidth="1"/>
    <col min="11779" max="11779" width="17" customWidth="1"/>
    <col min="11958" max="11962" width="21.84375" customWidth="1"/>
    <col min="11963" max="11964" width="22.07421875" customWidth="1"/>
    <col min="12033" max="12033" width="9.07421875" bestFit="1" customWidth="1"/>
    <col min="12034" max="12034" width="67" customWidth="1"/>
    <col min="12035" max="12035" width="17" customWidth="1"/>
    <col min="12214" max="12218" width="21.84375" customWidth="1"/>
    <col min="12219" max="12220" width="22.07421875" customWidth="1"/>
    <col min="12289" max="12289" width="9.07421875" bestFit="1" customWidth="1"/>
    <col min="12290" max="12290" width="67" customWidth="1"/>
    <col min="12291" max="12291" width="17" customWidth="1"/>
    <col min="12470" max="12474" width="21.84375" customWidth="1"/>
    <col min="12475" max="12476" width="22.07421875" customWidth="1"/>
    <col min="12545" max="12545" width="9.07421875" bestFit="1" customWidth="1"/>
    <col min="12546" max="12546" width="67" customWidth="1"/>
    <col min="12547" max="12547" width="17" customWidth="1"/>
    <col min="12726" max="12730" width="21.84375" customWidth="1"/>
    <col min="12731" max="12732" width="22.07421875" customWidth="1"/>
    <col min="12801" max="12801" width="9.07421875" bestFit="1" customWidth="1"/>
    <col min="12802" max="12802" width="67" customWidth="1"/>
    <col min="12803" max="12803" width="17" customWidth="1"/>
    <col min="12982" max="12986" width="21.84375" customWidth="1"/>
    <col min="12987" max="12988" width="22.07421875" customWidth="1"/>
    <col min="13057" max="13057" width="9.07421875" bestFit="1" customWidth="1"/>
    <col min="13058" max="13058" width="67" customWidth="1"/>
    <col min="13059" max="13059" width="17" customWidth="1"/>
    <col min="13238" max="13242" width="21.84375" customWidth="1"/>
    <col min="13243" max="13244" width="22.07421875" customWidth="1"/>
    <col min="13313" max="13313" width="9.07421875" bestFit="1" customWidth="1"/>
    <col min="13314" max="13314" width="67" customWidth="1"/>
    <col min="13315" max="13315" width="17" customWidth="1"/>
    <col min="13494" max="13498" width="21.84375" customWidth="1"/>
    <col min="13499" max="13500" width="22.07421875" customWidth="1"/>
    <col min="13569" max="13569" width="9.07421875" bestFit="1" customWidth="1"/>
    <col min="13570" max="13570" width="67" customWidth="1"/>
    <col min="13571" max="13571" width="17" customWidth="1"/>
    <col min="13750" max="13754" width="21.84375" customWidth="1"/>
    <col min="13755" max="13756" width="22.07421875" customWidth="1"/>
    <col min="13825" max="13825" width="9.07421875" bestFit="1" customWidth="1"/>
    <col min="13826" max="13826" width="67" customWidth="1"/>
    <col min="13827" max="13827" width="17" customWidth="1"/>
    <col min="14006" max="14010" width="21.84375" customWidth="1"/>
    <col min="14011" max="14012" width="22.07421875" customWidth="1"/>
    <col min="14081" max="14081" width="9.07421875" bestFit="1" customWidth="1"/>
    <col min="14082" max="14082" width="67" customWidth="1"/>
    <col min="14083" max="14083" width="17" customWidth="1"/>
    <col min="14262" max="14266" width="21.84375" customWidth="1"/>
    <col min="14267" max="14268" width="22.07421875" customWidth="1"/>
    <col min="14337" max="14337" width="9.07421875" bestFit="1" customWidth="1"/>
    <col min="14338" max="14338" width="67" customWidth="1"/>
    <col min="14339" max="14339" width="17" customWidth="1"/>
    <col min="14518" max="14522" width="21.84375" customWidth="1"/>
    <col min="14523" max="14524" width="22.07421875" customWidth="1"/>
    <col min="14593" max="14593" width="9.07421875" bestFit="1" customWidth="1"/>
    <col min="14594" max="14594" width="67" customWidth="1"/>
    <col min="14595" max="14595" width="17" customWidth="1"/>
    <col min="14774" max="14778" width="21.84375" customWidth="1"/>
    <col min="14779" max="14780" width="22.07421875" customWidth="1"/>
    <col min="14849" max="14849" width="9.07421875" bestFit="1" customWidth="1"/>
    <col min="14850" max="14850" width="67" customWidth="1"/>
    <col min="14851" max="14851" width="17" customWidth="1"/>
    <col min="15030" max="15034" width="21.84375" customWidth="1"/>
    <col min="15035" max="15036" width="22.07421875" customWidth="1"/>
    <col min="15105" max="15105" width="9.07421875" bestFit="1" customWidth="1"/>
    <col min="15106" max="15106" width="67" customWidth="1"/>
    <col min="15107" max="15107" width="17" customWidth="1"/>
    <col min="15286" max="15290" width="21.84375" customWidth="1"/>
    <col min="15291" max="15292" width="22.07421875" customWidth="1"/>
    <col min="15361" max="15361" width="9.07421875" bestFit="1" customWidth="1"/>
    <col min="15362" max="15362" width="67" customWidth="1"/>
    <col min="15363" max="15363" width="17" customWidth="1"/>
    <col min="15542" max="15546" width="21.84375" customWidth="1"/>
    <col min="15547" max="15548" width="22.07421875" customWidth="1"/>
    <col min="15617" max="15617" width="9.07421875" bestFit="1" customWidth="1"/>
    <col min="15618" max="15618" width="67" customWidth="1"/>
    <col min="15619" max="15619" width="17" customWidth="1"/>
    <col min="15798" max="15802" width="21.84375" customWidth="1"/>
    <col min="15803" max="15804" width="22.07421875" customWidth="1"/>
    <col min="15873" max="15873" width="9.07421875" bestFit="1" customWidth="1"/>
    <col min="15874" max="15874" width="67" customWidth="1"/>
    <col min="15875" max="15875" width="17" customWidth="1"/>
    <col min="16054" max="16058" width="21.84375" customWidth="1"/>
    <col min="16059" max="16060" width="22.07421875" customWidth="1"/>
    <col min="16129" max="16129" width="9.07421875" bestFit="1" customWidth="1"/>
    <col min="16130" max="16130" width="67" customWidth="1"/>
    <col min="16131" max="16131" width="17" customWidth="1"/>
    <col min="16310" max="16314" width="21.84375" customWidth="1"/>
    <col min="16315" max="16316" width="22.07421875" customWidth="1"/>
  </cols>
  <sheetData>
    <row r="1" spans="1:256" x14ac:dyDescent="0.35">
      <c r="A1" s="1" t="s">
        <v>0</v>
      </c>
      <c r="B1" s="2">
        <v>5.1999999999999998E-2</v>
      </c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 t="s">
        <v>1</v>
      </c>
      <c r="GA1" s="6"/>
      <c r="GB1" s="6"/>
      <c r="GC1" s="6"/>
      <c r="GD1" s="6"/>
      <c r="GE1" s="7"/>
      <c r="GF1" s="7"/>
      <c r="GG1" s="7" t="s">
        <v>2</v>
      </c>
      <c r="GH1" s="7"/>
      <c r="GI1" s="7"/>
      <c r="GJ1" s="7"/>
      <c r="GK1" s="7"/>
      <c r="GL1" s="7"/>
      <c r="GM1" s="7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x14ac:dyDescent="0.35">
      <c r="A2" s="1" t="s">
        <v>3</v>
      </c>
      <c r="B2" s="9">
        <v>8076.41</v>
      </c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7"/>
      <c r="GF2" s="7"/>
      <c r="GG2" s="7"/>
      <c r="GH2" s="7"/>
      <c r="GI2" s="7"/>
      <c r="GJ2" s="7"/>
      <c r="GK2" s="7"/>
      <c r="GL2" s="7"/>
      <c r="GM2" s="7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x14ac:dyDescent="0.35">
      <c r="A3" s="1" t="s">
        <v>4</v>
      </c>
      <c r="B3" s="9">
        <v>9738</v>
      </c>
      <c r="C3" s="3"/>
      <c r="D3" s="4"/>
      <c r="E3" s="4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7"/>
      <c r="GF3" s="7"/>
      <c r="GG3" s="7"/>
      <c r="GH3" s="7"/>
      <c r="GI3" s="7"/>
      <c r="GJ3" s="7"/>
      <c r="GK3" s="7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x14ac:dyDescent="0.35">
      <c r="A4" s="1" t="s">
        <v>5</v>
      </c>
      <c r="B4" s="7">
        <f>ROUND(B2*(1+B1),2)</f>
        <v>8496.3799999999992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7"/>
      <c r="GF4" s="7"/>
      <c r="GG4" s="7"/>
      <c r="GH4" s="7"/>
      <c r="GI4" s="7"/>
      <c r="GJ4" s="7"/>
      <c r="GK4" s="7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x14ac:dyDescent="0.35">
      <c r="A5" s="1" t="s">
        <v>6</v>
      </c>
      <c r="B5" s="7">
        <f>ROUND(B3*(1+B1),0)</f>
        <v>10244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6" t="s">
        <v>38</v>
      </c>
      <c r="AI5" s="6" t="s">
        <v>39</v>
      </c>
      <c r="AJ5" s="6" t="s">
        <v>40</v>
      </c>
      <c r="AK5" s="6" t="s">
        <v>41</v>
      </c>
      <c r="AL5" s="6" t="s">
        <v>42</v>
      </c>
      <c r="AM5" s="6" t="s">
        <v>43</v>
      </c>
      <c r="AN5" s="6" t="s">
        <v>44</v>
      </c>
      <c r="AO5" s="6" t="s">
        <v>45</v>
      </c>
      <c r="AP5" s="6" t="s">
        <v>46</v>
      </c>
      <c r="AQ5" s="6" t="s">
        <v>47</v>
      </c>
      <c r="AR5" s="6" t="s">
        <v>48</v>
      </c>
      <c r="AS5" s="6" t="s">
        <v>49</v>
      </c>
      <c r="AT5" s="6" t="s">
        <v>50</v>
      </c>
      <c r="AU5" s="6" t="s">
        <v>51</v>
      </c>
      <c r="AV5" s="6" t="s">
        <v>52</v>
      </c>
      <c r="AW5" s="6" t="s">
        <v>53</v>
      </c>
      <c r="AX5" s="6" t="s">
        <v>54</v>
      </c>
      <c r="AY5" s="6" t="s">
        <v>55</v>
      </c>
      <c r="AZ5" s="6" t="s">
        <v>56</v>
      </c>
      <c r="BA5" s="6" t="s">
        <v>57</v>
      </c>
      <c r="BB5" s="6" t="s">
        <v>58</v>
      </c>
      <c r="BC5" s="6" t="s">
        <v>59</v>
      </c>
      <c r="BD5" s="6" t="s">
        <v>60</v>
      </c>
      <c r="BE5" s="6" t="s">
        <v>61</v>
      </c>
      <c r="BF5" s="6" t="s">
        <v>62</v>
      </c>
      <c r="BG5" s="6" t="s">
        <v>63</v>
      </c>
      <c r="BH5" s="6" t="s">
        <v>64</v>
      </c>
      <c r="BI5" s="6" t="s">
        <v>65</v>
      </c>
      <c r="BJ5" s="6" t="s">
        <v>66</v>
      </c>
      <c r="BK5" s="6" t="s">
        <v>67</v>
      </c>
      <c r="BL5" s="6" t="s">
        <v>68</v>
      </c>
      <c r="BM5" s="6" t="s">
        <v>69</v>
      </c>
      <c r="BN5" s="6" t="s">
        <v>70</v>
      </c>
      <c r="BO5" s="6" t="s">
        <v>71</v>
      </c>
      <c r="BP5" s="6" t="s">
        <v>72</v>
      </c>
      <c r="BQ5" s="6" t="s">
        <v>73</v>
      </c>
      <c r="BR5" s="6" t="s">
        <v>74</v>
      </c>
      <c r="BS5" s="6" t="s">
        <v>75</v>
      </c>
      <c r="BT5" s="6" t="s">
        <v>76</v>
      </c>
      <c r="BU5" s="6" t="s">
        <v>77</v>
      </c>
      <c r="BV5" s="6" t="s">
        <v>78</v>
      </c>
      <c r="BW5" s="6" t="s">
        <v>79</v>
      </c>
      <c r="BX5" s="6" t="s">
        <v>80</v>
      </c>
      <c r="BY5" s="6" t="s">
        <v>81</v>
      </c>
      <c r="BZ5" s="6" t="s">
        <v>82</v>
      </c>
      <c r="CA5" s="6" t="s">
        <v>83</v>
      </c>
      <c r="CB5" s="6" t="s">
        <v>84</v>
      </c>
      <c r="CC5" s="6" t="s">
        <v>85</v>
      </c>
      <c r="CD5" s="6" t="s">
        <v>86</v>
      </c>
      <c r="CE5" s="6" t="s">
        <v>87</v>
      </c>
      <c r="CF5" s="6" t="s">
        <v>88</v>
      </c>
      <c r="CG5" s="6" t="s">
        <v>89</v>
      </c>
      <c r="CH5" s="6" t="s">
        <v>90</v>
      </c>
      <c r="CI5" s="6" t="s">
        <v>91</v>
      </c>
      <c r="CJ5" s="6" t="s">
        <v>92</v>
      </c>
      <c r="CK5" s="6" t="s">
        <v>93</v>
      </c>
      <c r="CL5" s="6" t="s">
        <v>94</v>
      </c>
      <c r="CM5" s="6" t="s">
        <v>95</v>
      </c>
      <c r="CN5" s="6" t="s">
        <v>96</v>
      </c>
      <c r="CO5" s="6" t="s">
        <v>97</v>
      </c>
      <c r="CP5" s="6" t="s">
        <v>98</v>
      </c>
      <c r="CQ5" s="6" t="s">
        <v>99</v>
      </c>
      <c r="CR5" s="6" t="s">
        <v>100</v>
      </c>
      <c r="CS5" s="6" t="s">
        <v>101</v>
      </c>
      <c r="CT5" s="6" t="s">
        <v>102</v>
      </c>
      <c r="CU5" s="6" t="s">
        <v>103</v>
      </c>
      <c r="CV5" s="6" t="s">
        <v>104</v>
      </c>
      <c r="CW5" s="6" t="s">
        <v>105</v>
      </c>
      <c r="CX5" s="6" t="s">
        <v>106</v>
      </c>
      <c r="CY5" s="6" t="s">
        <v>107</v>
      </c>
      <c r="CZ5" s="6" t="s">
        <v>108</v>
      </c>
      <c r="DA5" s="6" t="s">
        <v>109</v>
      </c>
      <c r="DB5" s="6" t="s">
        <v>110</v>
      </c>
      <c r="DC5" s="6" t="s">
        <v>111</v>
      </c>
      <c r="DD5" s="6" t="s">
        <v>112</v>
      </c>
      <c r="DE5" s="6" t="s">
        <v>113</v>
      </c>
      <c r="DF5" s="6" t="s">
        <v>114</v>
      </c>
      <c r="DG5" s="6" t="s">
        <v>115</v>
      </c>
      <c r="DH5" s="6" t="s">
        <v>116</v>
      </c>
      <c r="DI5" s="6" t="s">
        <v>117</v>
      </c>
      <c r="DJ5" s="6" t="s">
        <v>118</v>
      </c>
      <c r="DK5" s="6" t="s">
        <v>119</v>
      </c>
      <c r="DL5" s="6" t="s">
        <v>120</v>
      </c>
      <c r="DM5" s="6" t="s">
        <v>121</v>
      </c>
      <c r="DN5" s="6" t="s">
        <v>122</v>
      </c>
      <c r="DO5" s="6" t="s">
        <v>123</v>
      </c>
      <c r="DP5" s="6" t="s">
        <v>124</v>
      </c>
      <c r="DQ5" s="6" t="s">
        <v>125</v>
      </c>
      <c r="DR5" s="6" t="s">
        <v>126</v>
      </c>
      <c r="DS5" s="6" t="s">
        <v>127</v>
      </c>
      <c r="DT5" s="6" t="s">
        <v>128</v>
      </c>
      <c r="DU5" s="6" t="s">
        <v>129</v>
      </c>
      <c r="DV5" s="6" t="s">
        <v>130</v>
      </c>
      <c r="DW5" s="6" t="s">
        <v>131</v>
      </c>
      <c r="DX5" s="6" t="s">
        <v>132</v>
      </c>
      <c r="DY5" s="6" t="s">
        <v>133</v>
      </c>
      <c r="DZ5" s="6" t="s">
        <v>134</v>
      </c>
      <c r="EA5" s="6" t="s">
        <v>135</v>
      </c>
      <c r="EB5" s="6" t="s">
        <v>136</v>
      </c>
      <c r="EC5" s="6" t="s">
        <v>137</v>
      </c>
      <c r="ED5" s="6" t="s">
        <v>138</v>
      </c>
      <c r="EE5" s="6" t="s">
        <v>139</v>
      </c>
      <c r="EF5" s="6" t="s">
        <v>140</v>
      </c>
      <c r="EG5" s="6" t="s">
        <v>141</v>
      </c>
      <c r="EH5" s="6" t="s">
        <v>142</v>
      </c>
      <c r="EI5" s="6" t="s">
        <v>143</v>
      </c>
      <c r="EJ5" s="6" t="s">
        <v>144</v>
      </c>
      <c r="EK5" s="6" t="s">
        <v>145</v>
      </c>
      <c r="EL5" s="6" t="s">
        <v>146</v>
      </c>
      <c r="EM5" s="6" t="s">
        <v>147</v>
      </c>
      <c r="EN5" s="6" t="s">
        <v>148</v>
      </c>
      <c r="EO5" s="6" t="s">
        <v>149</v>
      </c>
      <c r="EP5" s="6" t="s">
        <v>150</v>
      </c>
      <c r="EQ5" s="6" t="s">
        <v>151</v>
      </c>
      <c r="ER5" s="6" t="s">
        <v>152</v>
      </c>
      <c r="ES5" s="6" t="s">
        <v>153</v>
      </c>
      <c r="ET5" s="6" t="s">
        <v>154</v>
      </c>
      <c r="EU5" s="6" t="s">
        <v>155</v>
      </c>
      <c r="EV5" s="6" t="s">
        <v>156</v>
      </c>
      <c r="EW5" s="6" t="s">
        <v>157</v>
      </c>
      <c r="EX5" s="6" t="s">
        <v>158</v>
      </c>
      <c r="EY5" s="6" t="s">
        <v>159</v>
      </c>
      <c r="EZ5" s="6" t="s">
        <v>160</v>
      </c>
      <c r="FA5" s="6" t="s">
        <v>161</v>
      </c>
      <c r="FB5" s="6" t="s">
        <v>162</v>
      </c>
      <c r="FC5" s="6" t="s">
        <v>163</v>
      </c>
      <c r="FD5" s="6" t="s">
        <v>164</v>
      </c>
      <c r="FE5" s="6" t="s">
        <v>165</v>
      </c>
      <c r="FF5" s="6" t="s">
        <v>166</v>
      </c>
      <c r="FG5" s="6" t="s">
        <v>167</v>
      </c>
      <c r="FH5" s="6" t="s">
        <v>168</v>
      </c>
      <c r="FI5" s="6" t="s">
        <v>169</v>
      </c>
      <c r="FJ5" s="6" t="s">
        <v>170</v>
      </c>
      <c r="FK5" s="6" t="s">
        <v>171</v>
      </c>
      <c r="FL5" s="6" t="s">
        <v>172</v>
      </c>
      <c r="FM5" s="6" t="s">
        <v>173</v>
      </c>
      <c r="FN5" s="6" t="s">
        <v>174</v>
      </c>
      <c r="FO5" s="6" t="s">
        <v>175</v>
      </c>
      <c r="FP5" s="6" t="s">
        <v>176</v>
      </c>
      <c r="FQ5" s="6" t="s">
        <v>177</v>
      </c>
      <c r="FR5" s="6" t="s">
        <v>178</v>
      </c>
      <c r="FS5" s="6" t="s">
        <v>179</v>
      </c>
      <c r="FT5" s="6" t="s">
        <v>180</v>
      </c>
      <c r="FU5" s="6" t="s">
        <v>181</v>
      </c>
      <c r="FV5" s="6" t="s">
        <v>182</v>
      </c>
      <c r="FW5" s="6" t="s">
        <v>183</v>
      </c>
      <c r="FX5" s="6" t="s">
        <v>184</v>
      </c>
      <c r="FY5" s="6" t="s">
        <v>185</v>
      </c>
      <c r="FZ5" s="6"/>
      <c r="GA5" s="6"/>
      <c r="GB5" s="6"/>
      <c r="GC5" s="6"/>
      <c r="GD5" s="6"/>
      <c r="GE5" s="7"/>
      <c r="GF5" s="7"/>
      <c r="GG5" s="7"/>
      <c r="GH5" s="7"/>
      <c r="GI5" s="7"/>
      <c r="GJ5" s="7"/>
      <c r="GK5" s="7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x14ac:dyDescent="0.35">
      <c r="A6" s="11"/>
      <c r="B6" s="7"/>
      <c r="C6" s="6" t="s">
        <v>186</v>
      </c>
      <c r="D6" s="6" t="s">
        <v>186</v>
      </c>
      <c r="E6" s="6" t="s">
        <v>186</v>
      </c>
      <c r="F6" s="6" t="s">
        <v>186</v>
      </c>
      <c r="G6" s="6" t="s">
        <v>186</v>
      </c>
      <c r="H6" s="6" t="s">
        <v>186</v>
      </c>
      <c r="I6" s="6" t="s">
        <v>186</v>
      </c>
      <c r="J6" s="6" t="s">
        <v>187</v>
      </c>
      <c r="K6" s="6" t="s">
        <v>187</v>
      </c>
      <c r="L6" s="6" t="s">
        <v>188</v>
      </c>
      <c r="M6" s="6" t="s">
        <v>188</v>
      </c>
      <c r="N6" s="6" t="s">
        <v>188</v>
      </c>
      <c r="O6" s="6" t="s">
        <v>188</v>
      </c>
      <c r="P6" s="6" t="s">
        <v>188</v>
      </c>
      <c r="Q6" s="6" t="s">
        <v>188</v>
      </c>
      <c r="R6" s="6" t="s">
        <v>188</v>
      </c>
      <c r="S6" s="6" t="s">
        <v>189</v>
      </c>
      <c r="T6" s="6" t="s">
        <v>190</v>
      </c>
      <c r="U6" s="6" t="s">
        <v>190</v>
      </c>
      <c r="V6" s="6" t="s">
        <v>190</v>
      </c>
      <c r="W6" s="6" t="s">
        <v>190</v>
      </c>
      <c r="X6" s="6" t="s">
        <v>190</v>
      </c>
      <c r="Y6" s="6" t="s">
        <v>191</v>
      </c>
      <c r="Z6" s="6" t="s">
        <v>191</v>
      </c>
      <c r="AA6" s="6" t="s">
        <v>192</v>
      </c>
      <c r="AB6" s="6" t="s">
        <v>192</v>
      </c>
      <c r="AC6" s="6" t="s">
        <v>193</v>
      </c>
      <c r="AD6" s="6" t="s">
        <v>193</v>
      </c>
      <c r="AE6" s="6" t="s">
        <v>194</v>
      </c>
      <c r="AF6" s="6" t="s">
        <v>194</v>
      </c>
      <c r="AG6" s="6" t="s">
        <v>195</v>
      </c>
      <c r="AH6" s="6" t="s">
        <v>196</v>
      </c>
      <c r="AI6" s="6" t="s">
        <v>196</v>
      </c>
      <c r="AJ6" s="6" t="s">
        <v>196</v>
      </c>
      <c r="AK6" s="6" t="s">
        <v>197</v>
      </c>
      <c r="AL6" s="6" t="s">
        <v>197</v>
      </c>
      <c r="AM6" s="6" t="s">
        <v>198</v>
      </c>
      <c r="AN6" s="6" t="s">
        <v>199</v>
      </c>
      <c r="AO6" s="6" t="s">
        <v>200</v>
      </c>
      <c r="AP6" s="6" t="s">
        <v>201</v>
      </c>
      <c r="AQ6" s="6" t="s">
        <v>202</v>
      </c>
      <c r="AR6" s="6" t="s">
        <v>203</v>
      </c>
      <c r="AS6" s="6" t="s">
        <v>204</v>
      </c>
      <c r="AT6" s="6" t="s">
        <v>205</v>
      </c>
      <c r="AU6" s="6" t="s">
        <v>205</v>
      </c>
      <c r="AV6" s="6" t="s">
        <v>205</v>
      </c>
      <c r="AW6" s="6" t="s">
        <v>205</v>
      </c>
      <c r="AX6" s="6" t="s">
        <v>205</v>
      </c>
      <c r="AY6" s="6" t="s">
        <v>206</v>
      </c>
      <c r="AZ6" s="6" t="s">
        <v>206</v>
      </c>
      <c r="BA6" s="6" t="s">
        <v>206</v>
      </c>
      <c r="BB6" s="6" t="s">
        <v>206</v>
      </c>
      <c r="BC6" s="6" t="s">
        <v>206</v>
      </c>
      <c r="BD6" s="6" t="s">
        <v>206</v>
      </c>
      <c r="BE6" s="6" t="s">
        <v>206</v>
      </c>
      <c r="BF6" s="6" t="s">
        <v>206</v>
      </c>
      <c r="BG6" s="6" t="s">
        <v>206</v>
      </c>
      <c r="BH6" s="6" t="s">
        <v>206</v>
      </c>
      <c r="BI6" s="6" t="s">
        <v>206</v>
      </c>
      <c r="BJ6" s="6" t="s">
        <v>206</v>
      </c>
      <c r="BK6" s="6" t="s">
        <v>206</v>
      </c>
      <c r="BL6" s="6" t="s">
        <v>206</v>
      </c>
      <c r="BM6" s="6" t="s">
        <v>206</v>
      </c>
      <c r="BN6" s="6" t="s">
        <v>207</v>
      </c>
      <c r="BO6" s="6" t="s">
        <v>207</v>
      </c>
      <c r="BP6" s="6" t="s">
        <v>207</v>
      </c>
      <c r="BQ6" s="6" t="s">
        <v>208</v>
      </c>
      <c r="BR6" s="6" t="s">
        <v>208</v>
      </c>
      <c r="BS6" s="6" t="s">
        <v>208</v>
      </c>
      <c r="BT6" s="6" t="s">
        <v>209</v>
      </c>
      <c r="BU6" s="6" t="s">
        <v>210</v>
      </c>
      <c r="BV6" s="6" t="s">
        <v>210</v>
      </c>
      <c r="BW6" s="6" t="s">
        <v>211</v>
      </c>
      <c r="BX6" s="6" t="s">
        <v>212</v>
      </c>
      <c r="BY6" s="6" t="s">
        <v>213</v>
      </c>
      <c r="BZ6" s="6" t="s">
        <v>213</v>
      </c>
      <c r="CA6" s="6" t="s">
        <v>214</v>
      </c>
      <c r="CB6" s="6" t="s">
        <v>215</v>
      </c>
      <c r="CC6" s="6" t="s">
        <v>216</v>
      </c>
      <c r="CD6" s="6" t="s">
        <v>216</v>
      </c>
      <c r="CE6" s="6" t="s">
        <v>217</v>
      </c>
      <c r="CF6" s="6" t="s">
        <v>217</v>
      </c>
      <c r="CG6" s="6" t="s">
        <v>217</v>
      </c>
      <c r="CH6" s="6" t="s">
        <v>217</v>
      </c>
      <c r="CI6" s="6" t="s">
        <v>217</v>
      </c>
      <c r="CJ6" s="6" t="s">
        <v>218</v>
      </c>
      <c r="CK6" s="6" t="s">
        <v>219</v>
      </c>
      <c r="CL6" s="6" t="s">
        <v>219</v>
      </c>
      <c r="CM6" s="6" t="s">
        <v>219</v>
      </c>
      <c r="CN6" s="6" t="s">
        <v>220</v>
      </c>
      <c r="CO6" s="6" t="s">
        <v>220</v>
      </c>
      <c r="CP6" s="6" t="s">
        <v>220</v>
      </c>
      <c r="CQ6" s="6" t="s">
        <v>221</v>
      </c>
      <c r="CR6" s="6" t="s">
        <v>221</v>
      </c>
      <c r="CS6" s="6" t="s">
        <v>221</v>
      </c>
      <c r="CT6" s="6" t="s">
        <v>221</v>
      </c>
      <c r="CU6" s="6" t="s">
        <v>221</v>
      </c>
      <c r="CV6" s="6" t="s">
        <v>221</v>
      </c>
      <c r="CW6" s="6" t="s">
        <v>222</v>
      </c>
      <c r="CX6" s="6" t="s">
        <v>222</v>
      </c>
      <c r="CY6" s="6" t="s">
        <v>222</v>
      </c>
      <c r="CZ6" s="6" t="s">
        <v>223</v>
      </c>
      <c r="DA6" s="6" t="s">
        <v>223</v>
      </c>
      <c r="DB6" s="6" t="s">
        <v>223</v>
      </c>
      <c r="DC6" s="6" t="s">
        <v>223</v>
      </c>
      <c r="DD6" s="6" t="s">
        <v>224</v>
      </c>
      <c r="DE6" s="6" t="s">
        <v>224</v>
      </c>
      <c r="DF6" s="6" t="s">
        <v>224</v>
      </c>
      <c r="DG6" s="6" t="s">
        <v>225</v>
      </c>
      <c r="DH6" s="6" t="s">
        <v>226</v>
      </c>
      <c r="DI6" s="6" t="s">
        <v>227</v>
      </c>
      <c r="DJ6" s="6" t="s">
        <v>227</v>
      </c>
      <c r="DK6" s="6" t="s">
        <v>227</v>
      </c>
      <c r="DL6" s="6" t="s">
        <v>228</v>
      </c>
      <c r="DM6" s="6" t="s">
        <v>228</v>
      </c>
      <c r="DN6" s="6" t="s">
        <v>229</v>
      </c>
      <c r="DO6" s="6" t="s">
        <v>229</v>
      </c>
      <c r="DP6" s="6" t="s">
        <v>229</v>
      </c>
      <c r="DQ6" s="6" t="s">
        <v>229</v>
      </c>
      <c r="DR6" s="6" t="s">
        <v>230</v>
      </c>
      <c r="DS6" s="6" t="s">
        <v>230</v>
      </c>
      <c r="DT6" s="6" t="s">
        <v>230</v>
      </c>
      <c r="DU6" s="6" t="s">
        <v>230</v>
      </c>
      <c r="DV6" s="6" t="s">
        <v>230</v>
      </c>
      <c r="DW6" s="6" t="s">
        <v>230</v>
      </c>
      <c r="DX6" s="6" t="s">
        <v>231</v>
      </c>
      <c r="DY6" s="6" t="s">
        <v>231</v>
      </c>
      <c r="DZ6" s="6" t="s">
        <v>232</v>
      </c>
      <c r="EA6" s="6" t="s">
        <v>232</v>
      </c>
      <c r="EB6" s="6" t="s">
        <v>233</v>
      </c>
      <c r="EC6" s="6" t="s">
        <v>233</v>
      </c>
      <c r="ED6" s="6" t="s">
        <v>234</v>
      </c>
      <c r="EE6" s="6" t="s">
        <v>235</v>
      </c>
      <c r="EF6" s="6" t="s">
        <v>235</v>
      </c>
      <c r="EG6" s="6" t="s">
        <v>235</v>
      </c>
      <c r="EH6" s="6" t="s">
        <v>235</v>
      </c>
      <c r="EI6" s="6" t="s">
        <v>236</v>
      </c>
      <c r="EJ6" s="6" t="s">
        <v>236</v>
      </c>
      <c r="EK6" s="6" t="s">
        <v>237</v>
      </c>
      <c r="EL6" s="6" t="s">
        <v>237</v>
      </c>
      <c r="EM6" s="6" t="s">
        <v>238</v>
      </c>
      <c r="EN6" s="6" t="s">
        <v>238</v>
      </c>
      <c r="EO6" s="6" t="s">
        <v>238</v>
      </c>
      <c r="EP6" s="6" t="s">
        <v>239</v>
      </c>
      <c r="EQ6" s="6" t="s">
        <v>239</v>
      </c>
      <c r="ER6" s="6" t="s">
        <v>239</v>
      </c>
      <c r="ES6" s="6" t="s">
        <v>240</v>
      </c>
      <c r="ET6" s="6" t="s">
        <v>240</v>
      </c>
      <c r="EU6" s="6" t="s">
        <v>240</v>
      </c>
      <c r="EV6" s="6" t="s">
        <v>241</v>
      </c>
      <c r="EW6" s="6" t="s">
        <v>242</v>
      </c>
      <c r="EX6" s="6" t="s">
        <v>242</v>
      </c>
      <c r="EY6" s="6" t="s">
        <v>243</v>
      </c>
      <c r="EZ6" s="6" t="s">
        <v>243</v>
      </c>
      <c r="FA6" s="6" t="s">
        <v>244</v>
      </c>
      <c r="FB6" s="6" t="s">
        <v>245</v>
      </c>
      <c r="FC6" s="6" t="s">
        <v>245</v>
      </c>
      <c r="FD6" s="6" t="s">
        <v>246</v>
      </c>
      <c r="FE6" s="6" t="s">
        <v>246</v>
      </c>
      <c r="FF6" s="6" t="s">
        <v>246</v>
      </c>
      <c r="FG6" s="6" t="s">
        <v>246</v>
      </c>
      <c r="FH6" s="6" t="s">
        <v>246</v>
      </c>
      <c r="FI6" s="6" t="s">
        <v>247</v>
      </c>
      <c r="FJ6" s="6" t="s">
        <v>247</v>
      </c>
      <c r="FK6" s="6" t="s">
        <v>247</v>
      </c>
      <c r="FL6" s="6" t="s">
        <v>247</v>
      </c>
      <c r="FM6" s="6" t="s">
        <v>247</v>
      </c>
      <c r="FN6" s="6" t="s">
        <v>247</v>
      </c>
      <c r="FO6" s="6" t="s">
        <v>247</v>
      </c>
      <c r="FP6" s="6" t="s">
        <v>247</v>
      </c>
      <c r="FQ6" s="6" t="s">
        <v>247</v>
      </c>
      <c r="FR6" s="6" t="s">
        <v>247</v>
      </c>
      <c r="FS6" s="6" t="s">
        <v>247</v>
      </c>
      <c r="FT6" s="6" t="s">
        <v>247</v>
      </c>
      <c r="FU6" s="6" t="s">
        <v>248</v>
      </c>
      <c r="FV6" s="6" t="s">
        <v>248</v>
      </c>
      <c r="FW6" s="6" t="s">
        <v>248</v>
      </c>
      <c r="FX6" s="6" t="s">
        <v>248</v>
      </c>
      <c r="FY6" s="6"/>
      <c r="FZ6" s="6"/>
      <c r="GA6" s="6"/>
      <c r="GB6" s="6"/>
      <c r="GC6" s="6"/>
      <c r="GD6" s="6"/>
      <c r="GE6" s="7"/>
      <c r="GF6" s="7"/>
      <c r="GG6" s="7"/>
      <c r="GH6" s="7"/>
      <c r="GI6" s="7"/>
      <c r="GJ6" s="7"/>
      <c r="GK6" s="7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12" customFormat="1" ht="46.5" x14ac:dyDescent="0.35">
      <c r="C7" s="13" t="s">
        <v>249</v>
      </c>
      <c r="D7" s="13" t="s">
        <v>250</v>
      </c>
      <c r="E7" s="13" t="s">
        <v>251</v>
      </c>
      <c r="F7" s="14" t="s">
        <v>252</v>
      </c>
      <c r="G7" s="13" t="s">
        <v>253</v>
      </c>
      <c r="H7" s="13" t="s">
        <v>254</v>
      </c>
      <c r="I7" s="13" t="s">
        <v>255</v>
      </c>
      <c r="J7" s="13" t="s">
        <v>256</v>
      </c>
      <c r="K7" s="13" t="s">
        <v>257</v>
      </c>
      <c r="L7" s="13" t="s">
        <v>258</v>
      </c>
      <c r="M7" s="13" t="s">
        <v>259</v>
      </c>
      <c r="N7" s="13" t="s">
        <v>260</v>
      </c>
      <c r="O7" s="13" t="s">
        <v>261</v>
      </c>
      <c r="P7" s="13" t="s">
        <v>262</v>
      </c>
      <c r="Q7" s="13" t="s">
        <v>263</v>
      </c>
      <c r="R7" s="13" t="s">
        <v>264</v>
      </c>
      <c r="S7" s="13" t="s">
        <v>265</v>
      </c>
      <c r="T7" s="13" t="s">
        <v>266</v>
      </c>
      <c r="U7" s="13" t="s">
        <v>267</v>
      </c>
      <c r="V7" s="13" t="s">
        <v>268</v>
      </c>
      <c r="W7" s="13" t="s">
        <v>269</v>
      </c>
      <c r="X7" s="13" t="s">
        <v>270</v>
      </c>
      <c r="Y7" s="13" t="s">
        <v>271</v>
      </c>
      <c r="Z7" s="13" t="s">
        <v>272</v>
      </c>
      <c r="AA7" s="13" t="s">
        <v>273</v>
      </c>
      <c r="AB7" s="13" t="s">
        <v>274</v>
      </c>
      <c r="AC7" s="13" t="s">
        <v>275</v>
      </c>
      <c r="AD7" s="13" t="s">
        <v>276</v>
      </c>
      <c r="AE7" s="13" t="s">
        <v>277</v>
      </c>
      <c r="AF7" s="13" t="s">
        <v>278</v>
      </c>
      <c r="AG7" s="13" t="s">
        <v>279</v>
      </c>
      <c r="AH7" s="13" t="s">
        <v>280</v>
      </c>
      <c r="AI7" s="13" t="s">
        <v>281</v>
      </c>
      <c r="AJ7" s="13" t="s">
        <v>282</v>
      </c>
      <c r="AK7" s="13" t="s">
        <v>283</v>
      </c>
      <c r="AL7" s="13" t="s">
        <v>284</v>
      </c>
      <c r="AM7" s="13" t="s">
        <v>285</v>
      </c>
      <c r="AN7" s="13" t="s">
        <v>286</v>
      </c>
      <c r="AO7" s="13" t="s">
        <v>287</v>
      </c>
      <c r="AP7" s="13" t="s">
        <v>288</v>
      </c>
      <c r="AQ7" s="13" t="s">
        <v>289</v>
      </c>
      <c r="AR7" s="13" t="s">
        <v>290</v>
      </c>
      <c r="AS7" s="13" t="s">
        <v>291</v>
      </c>
      <c r="AT7" s="13" t="s">
        <v>292</v>
      </c>
      <c r="AU7" s="13" t="s">
        <v>293</v>
      </c>
      <c r="AV7" s="13" t="s">
        <v>294</v>
      </c>
      <c r="AW7" s="13" t="s">
        <v>295</v>
      </c>
      <c r="AX7" s="13" t="s">
        <v>296</v>
      </c>
      <c r="AY7" s="13" t="s">
        <v>297</v>
      </c>
      <c r="AZ7" s="13" t="s">
        <v>298</v>
      </c>
      <c r="BA7" s="13" t="s">
        <v>299</v>
      </c>
      <c r="BB7" s="13" t="s">
        <v>300</v>
      </c>
      <c r="BC7" s="13" t="s">
        <v>301</v>
      </c>
      <c r="BD7" s="13" t="s">
        <v>302</v>
      </c>
      <c r="BE7" s="13" t="s">
        <v>303</v>
      </c>
      <c r="BF7" s="13" t="s">
        <v>304</v>
      </c>
      <c r="BG7" s="13" t="s">
        <v>305</v>
      </c>
      <c r="BH7" s="13" t="s">
        <v>306</v>
      </c>
      <c r="BI7" s="13" t="s">
        <v>307</v>
      </c>
      <c r="BJ7" s="13" t="s">
        <v>308</v>
      </c>
      <c r="BK7" s="13" t="s">
        <v>309</v>
      </c>
      <c r="BL7" s="13" t="s">
        <v>310</v>
      </c>
      <c r="BM7" s="13" t="s">
        <v>311</v>
      </c>
      <c r="BN7" s="13" t="s">
        <v>312</v>
      </c>
      <c r="BO7" s="13" t="s">
        <v>313</v>
      </c>
      <c r="BP7" s="13" t="s">
        <v>314</v>
      </c>
      <c r="BQ7" s="13" t="s">
        <v>315</v>
      </c>
      <c r="BR7" s="13" t="s">
        <v>316</v>
      </c>
      <c r="BS7" s="13" t="s">
        <v>317</v>
      </c>
      <c r="BT7" s="13" t="s">
        <v>318</v>
      </c>
      <c r="BU7" s="13" t="s">
        <v>319</v>
      </c>
      <c r="BV7" s="13" t="s">
        <v>320</v>
      </c>
      <c r="BW7" s="13" t="s">
        <v>321</v>
      </c>
      <c r="BX7" s="13" t="s">
        <v>322</v>
      </c>
      <c r="BY7" s="13" t="s">
        <v>323</v>
      </c>
      <c r="BZ7" s="13" t="s">
        <v>324</v>
      </c>
      <c r="CA7" s="13" t="s">
        <v>325</v>
      </c>
      <c r="CB7" s="13" t="s">
        <v>326</v>
      </c>
      <c r="CC7" s="13" t="s">
        <v>327</v>
      </c>
      <c r="CD7" s="13" t="s">
        <v>328</v>
      </c>
      <c r="CE7" s="13" t="s">
        <v>329</v>
      </c>
      <c r="CF7" s="13" t="s">
        <v>330</v>
      </c>
      <c r="CG7" s="13" t="s">
        <v>331</v>
      </c>
      <c r="CH7" s="13" t="s">
        <v>332</v>
      </c>
      <c r="CI7" s="13" t="s">
        <v>333</v>
      </c>
      <c r="CJ7" s="13" t="s">
        <v>334</v>
      </c>
      <c r="CK7" s="13" t="s">
        <v>335</v>
      </c>
      <c r="CL7" s="13" t="s">
        <v>336</v>
      </c>
      <c r="CM7" s="13" t="s">
        <v>337</v>
      </c>
      <c r="CN7" s="13" t="s">
        <v>338</v>
      </c>
      <c r="CO7" s="13" t="s">
        <v>339</v>
      </c>
      <c r="CP7" s="13" t="s">
        <v>340</v>
      </c>
      <c r="CQ7" s="13" t="s">
        <v>341</v>
      </c>
      <c r="CR7" s="13" t="s">
        <v>342</v>
      </c>
      <c r="CS7" s="13" t="s">
        <v>343</v>
      </c>
      <c r="CT7" s="13" t="s">
        <v>344</v>
      </c>
      <c r="CU7" s="13" t="s">
        <v>345</v>
      </c>
      <c r="CV7" s="13" t="s">
        <v>346</v>
      </c>
      <c r="CW7" s="13" t="s">
        <v>347</v>
      </c>
      <c r="CX7" s="13" t="s">
        <v>348</v>
      </c>
      <c r="CY7" s="13" t="s">
        <v>349</v>
      </c>
      <c r="CZ7" s="13" t="s">
        <v>350</v>
      </c>
      <c r="DA7" s="13" t="s">
        <v>351</v>
      </c>
      <c r="DB7" s="13" t="s">
        <v>352</v>
      </c>
      <c r="DC7" s="13" t="s">
        <v>1017</v>
      </c>
      <c r="DD7" s="13" t="s">
        <v>353</v>
      </c>
      <c r="DE7" s="13" t="s">
        <v>354</v>
      </c>
      <c r="DF7" s="13" t="s">
        <v>355</v>
      </c>
      <c r="DG7" s="13" t="s">
        <v>356</v>
      </c>
      <c r="DH7" s="13" t="s">
        <v>357</v>
      </c>
      <c r="DI7" s="13" t="s">
        <v>358</v>
      </c>
      <c r="DJ7" s="13" t="s">
        <v>359</v>
      </c>
      <c r="DK7" s="13" t="s">
        <v>360</v>
      </c>
      <c r="DL7" s="13" t="s">
        <v>361</v>
      </c>
      <c r="DM7" s="13" t="s">
        <v>362</v>
      </c>
      <c r="DN7" s="13" t="s">
        <v>363</v>
      </c>
      <c r="DO7" s="13" t="s">
        <v>364</v>
      </c>
      <c r="DP7" s="13" t="s">
        <v>365</v>
      </c>
      <c r="DQ7" s="13" t="s">
        <v>366</v>
      </c>
      <c r="DR7" s="13" t="s">
        <v>367</v>
      </c>
      <c r="DS7" s="13" t="s">
        <v>368</v>
      </c>
      <c r="DT7" s="13" t="s">
        <v>369</v>
      </c>
      <c r="DU7" s="13" t="s">
        <v>370</v>
      </c>
      <c r="DV7" s="13" t="s">
        <v>371</v>
      </c>
      <c r="DW7" s="13" t="s">
        <v>372</v>
      </c>
      <c r="DX7" s="13" t="s">
        <v>373</v>
      </c>
      <c r="DY7" s="13" t="s">
        <v>374</v>
      </c>
      <c r="DZ7" s="13" t="s">
        <v>375</v>
      </c>
      <c r="EA7" s="13" t="s">
        <v>376</v>
      </c>
      <c r="EB7" s="13" t="s">
        <v>377</v>
      </c>
      <c r="EC7" s="13" t="s">
        <v>378</v>
      </c>
      <c r="ED7" s="13" t="s">
        <v>379</v>
      </c>
      <c r="EE7" s="13" t="s">
        <v>380</v>
      </c>
      <c r="EF7" s="13" t="s">
        <v>381</v>
      </c>
      <c r="EG7" s="13" t="s">
        <v>382</v>
      </c>
      <c r="EH7" s="13" t="s">
        <v>383</v>
      </c>
      <c r="EI7" s="13" t="s">
        <v>384</v>
      </c>
      <c r="EJ7" s="13" t="s">
        <v>385</v>
      </c>
      <c r="EK7" s="13" t="s">
        <v>386</v>
      </c>
      <c r="EL7" s="13" t="s">
        <v>387</v>
      </c>
      <c r="EM7" s="13" t="s">
        <v>388</v>
      </c>
      <c r="EN7" s="13" t="s">
        <v>389</v>
      </c>
      <c r="EO7" s="13" t="s">
        <v>390</v>
      </c>
      <c r="EP7" s="13" t="s">
        <v>391</v>
      </c>
      <c r="EQ7" s="13" t="s">
        <v>392</v>
      </c>
      <c r="ER7" s="13" t="s">
        <v>393</v>
      </c>
      <c r="ES7" s="13" t="s">
        <v>394</v>
      </c>
      <c r="ET7" s="13" t="s">
        <v>395</v>
      </c>
      <c r="EU7" s="13" t="s">
        <v>396</v>
      </c>
      <c r="EV7" s="13" t="s">
        <v>397</v>
      </c>
      <c r="EW7" s="13" t="s">
        <v>398</v>
      </c>
      <c r="EX7" s="13" t="s">
        <v>399</v>
      </c>
      <c r="EY7" s="13" t="s">
        <v>400</v>
      </c>
      <c r="EZ7" s="13" t="s">
        <v>401</v>
      </c>
      <c r="FA7" s="13" t="s">
        <v>402</v>
      </c>
      <c r="FB7" s="13" t="s">
        <v>403</v>
      </c>
      <c r="FC7" s="13" t="s">
        <v>404</v>
      </c>
      <c r="FD7" s="13" t="s">
        <v>405</v>
      </c>
      <c r="FE7" s="13" t="s">
        <v>406</v>
      </c>
      <c r="FF7" s="13" t="s">
        <v>407</v>
      </c>
      <c r="FG7" s="13" t="s">
        <v>408</v>
      </c>
      <c r="FH7" s="13" t="s">
        <v>409</v>
      </c>
      <c r="FI7" s="13" t="s">
        <v>410</v>
      </c>
      <c r="FJ7" s="13" t="s">
        <v>411</v>
      </c>
      <c r="FK7" s="13" t="s">
        <v>412</v>
      </c>
      <c r="FL7" s="13" t="s">
        <v>413</v>
      </c>
      <c r="FM7" s="13" t="s">
        <v>414</v>
      </c>
      <c r="FN7" s="13" t="s">
        <v>415</v>
      </c>
      <c r="FO7" s="13" t="s">
        <v>416</v>
      </c>
      <c r="FP7" s="13" t="s">
        <v>417</v>
      </c>
      <c r="FQ7" s="13" t="s">
        <v>418</v>
      </c>
      <c r="FR7" s="13" t="s">
        <v>419</v>
      </c>
      <c r="FS7" s="13" t="s">
        <v>420</v>
      </c>
      <c r="FT7" s="13" t="s">
        <v>421</v>
      </c>
      <c r="FU7" s="13" t="s">
        <v>422</v>
      </c>
      <c r="FV7" s="13" t="s">
        <v>423</v>
      </c>
      <c r="FW7" s="13" t="s">
        <v>424</v>
      </c>
      <c r="FX7" s="13" t="s">
        <v>425</v>
      </c>
      <c r="FY7" s="13" t="s">
        <v>426</v>
      </c>
      <c r="FZ7" s="13" t="s">
        <v>427</v>
      </c>
      <c r="GA7" s="13"/>
      <c r="GB7" s="13"/>
      <c r="GC7" s="13"/>
      <c r="GD7" s="13"/>
      <c r="GE7" s="15"/>
      <c r="GF7" s="15"/>
      <c r="GG7" s="15"/>
      <c r="GH7" s="15"/>
      <c r="GI7" s="15"/>
      <c r="GJ7" s="15"/>
      <c r="GK7" s="15"/>
      <c r="GL7" s="15"/>
      <c r="GM7" s="15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x14ac:dyDescent="0.35">
      <c r="A8" s="6" t="s">
        <v>428</v>
      </c>
      <c r="B8" s="7" t="s">
        <v>429</v>
      </c>
      <c r="C8" s="17">
        <v>6066</v>
      </c>
      <c r="D8" s="17">
        <v>30790.5</v>
      </c>
      <c r="E8" s="17">
        <v>4290</v>
      </c>
      <c r="F8" s="17">
        <v>21085.5</v>
      </c>
      <c r="G8" s="17">
        <v>1385</v>
      </c>
      <c r="H8" s="17">
        <v>1032</v>
      </c>
      <c r="I8" s="17">
        <v>6182</v>
      </c>
      <c r="J8" s="17">
        <v>1879</v>
      </c>
      <c r="K8" s="17">
        <v>256</v>
      </c>
      <c r="L8" s="17">
        <v>1937.5</v>
      </c>
      <c r="M8" s="17">
        <v>858</v>
      </c>
      <c r="N8" s="17">
        <v>46262.5</v>
      </c>
      <c r="O8" s="17">
        <v>11950.5</v>
      </c>
      <c r="P8" s="17">
        <v>312</v>
      </c>
      <c r="Q8" s="17">
        <v>34120</v>
      </c>
      <c r="R8" s="17">
        <v>5926.5</v>
      </c>
      <c r="S8" s="17">
        <v>1408</v>
      </c>
      <c r="T8" s="17">
        <v>152</v>
      </c>
      <c r="U8" s="17">
        <v>44</v>
      </c>
      <c r="V8" s="17">
        <v>235</v>
      </c>
      <c r="W8" s="17">
        <v>197</v>
      </c>
      <c r="X8" s="17">
        <v>28</v>
      </c>
      <c r="Y8" s="17">
        <v>907</v>
      </c>
      <c r="Z8" s="17">
        <v>206</v>
      </c>
      <c r="AA8" s="17">
        <v>28479</v>
      </c>
      <c r="AB8" s="17">
        <v>25510.5</v>
      </c>
      <c r="AC8" s="17">
        <v>850</v>
      </c>
      <c r="AD8" s="17">
        <v>1174</v>
      </c>
      <c r="AE8" s="17">
        <v>88</v>
      </c>
      <c r="AF8" s="17">
        <v>164</v>
      </c>
      <c r="AG8" s="17">
        <v>535</v>
      </c>
      <c r="AH8" s="17">
        <v>889</v>
      </c>
      <c r="AI8" s="17">
        <v>368</v>
      </c>
      <c r="AJ8" s="17">
        <v>152</v>
      </c>
      <c r="AK8" s="17">
        <v>143</v>
      </c>
      <c r="AL8" s="17">
        <v>254</v>
      </c>
      <c r="AM8" s="17">
        <v>316</v>
      </c>
      <c r="AN8" s="17">
        <v>281</v>
      </c>
      <c r="AO8" s="17">
        <v>3843.5</v>
      </c>
      <c r="AP8" s="17">
        <v>76026</v>
      </c>
      <c r="AQ8" s="17">
        <v>213.5</v>
      </c>
      <c r="AR8" s="17">
        <v>55207</v>
      </c>
      <c r="AS8" s="17">
        <v>5729</v>
      </c>
      <c r="AT8" s="17">
        <v>2455</v>
      </c>
      <c r="AU8" s="17">
        <v>281</v>
      </c>
      <c r="AV8" s="17">
        <v>279</v>
      </c>
      <c r="AW8" s="17">
        <v>234.5</v>
      </c>
      <c r="AX8" s="17">
        <v>56</v>
      </c>
      <c r="AY8" s="17">
        <v>396</v>
      </c>
      <c r="AZ8" s="17">
        <v>11092</v>
      </c>
      <c r="BA8" s="17">
        <v>8315.5</v>
      </c>
      <c r="BB8" s="17">
        <v>6398.5</v>
      </c>
      <c r="BC8" s="17">
        <v>19854.5</v>
      </c>
      <c r="BD8" s="17">
        <v>3410</v>
      </c>
      <c r="BE8" s="17">
        <v>1142</v>
      </c>
      <c r="BF8" s="17">
        <v>24157.5</v>
      </c>
      <c r="BG8" s="17">
        <v>820</v>
      </c>
      <c r="BH8" s="17">
        <v>555</v>
      </c>
      <c r="BI8" s="17">
        <v>229</v>
      </c>
      <c r="BJ8" s="17">
        <v>5951</v>
      </c>
      <c r="BK8" s="17">
        <v>29145</v>
      </c>
      <c r="BL8" s="17">
        <v>59.5</v>
      </c>
      <c r="BM8" s="17">
        <v>394</v>
      </c>
      <c r="BN8" s="17">
        <v>2812</v>
      </c>
      <c r="BO8" s="17">
        <v>1165</v>
      </c>
      <c r="BP8" s="17">
        <v>139</v>
      </c>
      <c r="BQ8" s="17">
        <v>5355</v>
      </c>
      <c r="BR8" s="17">
        <v>4192</v>
      </c>
      <c r="BS8" s="17">
        <v>1011</v>
      </c>
      <c r="BT8" s="17">
        <v>344</v>
      </c>
      <c r="BU8" s="17">
        <v>388</v>
      </c>
      <c r="BV8" s="17">
        <v>1167</v>
      </c>
      <c r="BW8" s="17">
        <v>1836</v>
      </c>
      <c r="BX8" s="17">
        <v>66</v>
      </c>
      <c r="BY8" s="17">
        <v>403</v>
      </c>
      <c r="BZ8" s="17">
        <v>187</v>
      </c>
      <c r="CA8" s="17">
        <v>134</v>
      </c>
      <c r="CB8" s="17">
        <v>66388</v>
      </c>
      <c r="CC8" s="17">
        <v>171</v>
      </c>
      <c r="CD8" s="17">
        <v>189</v>
      </c>
      <c r="CE8" s="17">
        <v>141</v>
      </c>
      <c r="CF8" s="17">
        <v>60</v>
      </c>
      <c r="CG8" s="17">
        <v>184</v>
      </c>
      <c r="CH8" s="17">
        <v>93.5</v>
      </c>
      <c r="CI8" s="17">
        <v>637</v>
      </c>
      <c r="CJ8" s="17">
        <v>780</v>
      </c>
      <c r="CK8" s="17">
        <v>4709</v>
      </c>
      <c r="CL8" s="17">
        <v>1159.5</v>
      </c>
      <c r="CM8" s="17">
        <v>685.5</v>
      </c>
      <c r="CN8" s="17">
        <v>27055.5</v>
      </c>
      <c r="CO8" s="17">
        <v>13302</v>
      </c>
      <c r="CP8" s="17">
        <v>852</v>
      </c>
      <c r="CQ8" s="17">
        <v>680</v>
      </c>
      <c r="CR8" s="17">
        <v>210</v>
      </c>
      <c r="CS8" s="17">
        <v>267</v>
      </c>
      <c r="CT8" s="17">
        <v>95</v>
      </c>
      <c r="CU8" s="17">
        <v>389</v>
      </c>
      <c r="CV8" s="17">
        <v>24</v>
      </c>
      <c r="CW8" s="17">
        <v>188</v>
      </c>
      <c r="CX8" s="17">
        <v>416.5</v>
      </c>
      <c r="CY8" s="17">
        <v>30.5</v>
      </c>
      <c r="CZ8" s="17">
        <v>1598</v>
      </c>
      <c r="DA8" s="17">
        <v>175</v>
      </c>
      <c r="DB8" s="17">
        <v>297.5</v>
      </c>
      <c r="DC8" s="17">
        <v>169</v>
      </c>
      <c r="DD8" s="17">
        <v>138</v>
      </c>
      <c r="DE8" s="17">
        <v>270.5</v>
      </c>
      <c r="DF8" s="17">
        <v>17555</v>
      </c>
      <c r="DG8" s="17">
        <v>99</v>
      </c>
      <c r="DH8" s="17">
        <v>1625</v>
      </c>
      <c r="DI8" s="17">
        <v>2207</v>
      </c>
      <c r="DJ8" s="17">
        <v>590</v>
      </c>
      <c r="DK8" s="17">
        <v>468</v>
      </c>
      <c r="DL8" s="17">
        <v>5337</v>
      </c>
      <c r="DM8" s="17">
        <v>209</v>
      </c>
      <c r="DN8" s="17">
        <v>1215</v>
      </c>
      <c r="DO8" s="17">
        <v>2991</v>
      </c>
      <c r="DP8" s="17">
        <v>175</v>
      </c>
      <c r="DQ8" s="17">
        <v>759</v>
      </c>
      <c r="DR8" s="17">
        <v>1211.5</v>
      </c>
      <c r="DS8" s="17">
        <v>529</v>
      </c>
      <c r="DT8" s="17">
        <v>162.5</v>
      </c>
      <c r="DU8" s="17">
        <v>330</v>
      </c>
      <c r="DV8" s="17">
        <v>199</v>
      </c>
      <c r="DW8" s="17">
        <v>278</v>
      </c>
      <c r="DX8" s="17">
        <v>145</v>
      </c>
      <c r="DY8" s="17">
        <v>277</v>
      </c>
      <c r="DZ8" s="17">
        <v>639</v>
      </c>
      <c r="EA8" s="17">
        <v>483</v>
      </c>
      <c r="EB8" s="17">
        <v>475</v>
      </c>
      <c r="EC8" s="17">
        <v>261.5</v>
      </c>
      <c r="ED8" s="17">
        <v>1433</v>
      </c>
      <c r="EE8" s="17">
        <v>170.5</v>
      </c>
      <c r="EF8" s="17">
        <v>1239</v>
      </c>
      <c r="EG8" s="17">
        <v>225</v>
      </c>
      <c r="EH8" s="17">
        <v>225</v>
      </c>
      <c r="EI8" s="17">
        <v>12625.5</v>
      </c>
      <c r="EJ8" s="17">
        <v>9557</v>
      </c>
      <c r="EK8" s="17">
        <v>633.5</v>
      </c>
      <c r="EL8" s="17">
        <v>439.5</v>
      </c>
      <c r="EM8" s="17">
        <v>344</v>
      </c>
      <c r="EN8" s="17">
        <v>872</v>
      </c>
      <c r="EO8" s="17">
        <v>265</v>
      </c>
      <c r="EP8" s="17">
        <v>383</v>
      </c>
      <c r="EQ8" s="17">
        <v>2296.5</v>
      </c>
      <c r="ER8" s="17">
        <v>292</v>
      </c>
      <c r="ES8" s="17">
        <v>164</v>
      </c>
      <c r="ET8" s="17">
        <v>179</v>
      </c>
      <c r="EU8" s="17">
        <v>508</v>
      </c>
      <c r="EV8" s="17">
        <v>68</v>
      </c>
      <c r="EW8" s="17">
        <v>726</v>
      </c>
      <c r="EX8" s="17">
        <v>152.5</v>
      </c>
      <c r="EY8" s="17">
        <v>760</v>
      </c>
      <c r="EZ8" s="17">
        <v>117</v>
      </c>
      <c r="FA8" s="17">
        <v>3177</v>
      </c>
      <c r="FB8" s="17">
        <v>258</v>
      </c>
      <c r="FC8" s="17">
        <v>1610</v>
      </c>
      <c r="FD8" s="17">
        <v>375</v>
      </c>
      <c r="FE8" s="17">
        <v>73</v>
      </c>
      <c r="FF8" s="17">
        <v>180</v>
      </c>
      <c r="FG8" s="17">
        <v>117</v>
      </c>
      <c r="FH8" s="17">
        <v>66</v>
      </c>
      <c r="FI8" s="17">
        <v>1548</v>
      </c>
      <c r="FJ8" s="17">
        <v>1877</v>
      </c>
      <c r="FK8" s="17">
        <v>2369</v>
      </c>
      <c r="FL8" s="17">
        <v>7597</v>
      </c>
      <c r="FM8" s="17">
        <v>3613</v>
      </c>
      <c r="FN8" s="17">
        <v>20448</v>
      </c>
      <c r="FO8" s="17">
        <v>999</v>
      </c>
      <c r="FP8" s="17">
        <v>2093</v>
      </c>
      <c r="FQ8" s="17">
        <v>912</v>
      </c>
      <c r="FR8" s="17">
        <v>154</v>
      </c>
      <c r="FS8" s="17">
        <v>154</v>
      </c>
      <c r="FT8" s="17">
        <v>54</v>
      </c>
      <c r="FU8" s="17">
        <v>720</v>
      </c>
      <c r="FV8" s="17">
        <v>732</v>
      </c>
      <c r="FW8" s="17">
        <v>135</v>
      </c>
      <c r="FX8" s="17">
        <v>51.5</v>
      </c>
      <c r="FY8" s="18"/>
      <c r="FZ8" s="18">
        <f>SUM(C8:FY8)</f>
        <v>754719.5</v>
      </c>
      <c r="GA8" s="18"/>
      <c r="GB8" s="18"/>
      <c r="GC8" s="6"/>
      <c r="GD8" s="18"/>
      <c r="GE8" s="18"/>
      <c r="GF8" s="18"/>
      <c r="GG8" s="7"/>
      <c r="GH8" s="7"/>
      <c r="GI8" s="7"/>
      <c r="GJ8" s="7"/>
      <c r="GK8" s="7"/>
      <c r="GL8" s="7"/>
      <c r="GM8" s="7"/>
    </row>
    <row r="9" spans="1:256" x14ac:dyDescent="0.35">
      <c r="A9" s="6" t="s">
        <v>430</v>
      </c>
      <c r="B9" s="7" t="s">
        <v>431</v>
      </c>
      <c r="C9" s="19">
        <v>490</v>
      </c>
      <c r="D9" s="20">
        <v>2128</v>
      </c>
      <c r="E9" s="20">
        <v>351</v>
      </c>
      <c r="F9" s="20">
        <v>1604</v>
      </c>
      <c r="G9" s="20">
        <v>141</v>
      </c>
      <c r="H9" s="20">
        <v>77</v>
      </c>
      <c r="I9" s="20">
        <v>430.5</v>
      </c>
      <c r="J9" s="20">
        <v>133</v>
      </c>
      <c r="K9" s="20">
        <v>14</v>
      </c>
      <c r="L9" s="20">
        <v>162</v>
      </c>
      <c r="M9" s="20">
        <v>53</v>
      </c>
      <c r="N9" s="20">
        <v>3036.5</v>
      </c>
      <c r="O9" s="20">
        <v>808</v>
      </c>
      <c r="P9" s="20">
        <v>35</v>
      </c>
      <c r="Q9" s="20">
        <v>2720</v>
      </c>
      <c r="R9" s="20">
        <v>148</v>
      </c>
      <c r="S9" s="20">
        <v>122</v>
      </c>
      <c r="T9" s="20">
        <v>10</v>
      </c>
      <c r="U9" s="20">
        <v>6</v>
      </c>
      <c r="V9" s="20">
        <v>19.5</v>
      </c>
      <c r="W9" s="20">
        <v>8.5</v>
      </c>
      <c r="X9" s="20">
        <v>2</v>
      </c>
      <c r="Y9" s="20">
        <v>31</v>
      </c>
      <c r="Z9" s="20">
        <v>21</v>
      </c>
      <c r="AA9" s="20">
        <v>2202.5</v>
      </c>
      <c r="AB9" s="20">
        <v>1472</v>
      </c>
      <c r="AC9" s="20">
        <v>60</v>
      </c>
      <c r="AD9" s="20">
        <v>86.5</v>
      </c>
      <c r="AE9" s="20">
        <v>6</v>
      </c>
      <c r="AF9" s="20">
        <v>8</v>
      </c>
      <c r="AG9" s="20">
        <v>50</v>
      </c>
      <c r="AH9" s="20">
        <v>50</v>
      </c>
      <c r="AI9" s="20">
        <v>32</v>
      </c>
      <c r="AJ9" s="20">
        <v>14</v>
      </c>
      <c r="AK9" s="20">
        <v>13</v>
      </c>
      <c r="AL9" s="20">
        <v>28</v>
      </c>
      <c r="AM9" s="20">
        <v>24</v>
      </c>
      <c r="AN9" s="20">
        <v>15</v>
      </c>
      <c r="AO9" s="20">
        <v>302.5</v>
      </c>
      <c r="AP9" s="20">
        <v>6401.5</v>
      </c>
      <c r="AQ9" s="20">
        <v>17</v>
      </c>
      <c r="AR9" s="20">
        <v>4199</v>
      </c>
      <c r="AS9" s="20">
        <v>364</v>
      </c>
      <c r="AT9" s="20">
        <v>194</v>
      </c>
      <c r="AU9" s="20">
        <v>24.5</v>
      </c>
      <c r="AV9" s="20">
        <v>17</v>
      </c>
      <c r="AW9" s="20">
        <v>20</v>
      </c>
      <c r="AX9" s="20">
        <v>5</v>
      </c>
      <c r="AY9" s="20">
        <v>26</v>
      </c>
      <c r="AZ9" s="20">
        <v>911</v>
      </c>
      <c r="BA9" s="20">
        <v>676</v>
      </c>
      <c r="BB9" s="20">
        <v>650.5</v>
      </c>
      <c r="BC9" s="20">
        <v>1722.5</v>
      </c>
      <c r="BD9" s="20">
        <v>225</v>
      </c>
      <c r="BE9" s="20">
        <v>53</v>
      </c>
      <c r="BF9" s="20">
        <v>1477.5</v>
      </c>
      <c r="BG9" s="20">
        <v>67</v>
      </c>
      <c r="BH9" s="20">
        <v>26</v>
      </c>
      <c r="BI9" s="20">
        <v>18</v>
      </c>
      <c r="BJ9" s="20">
        <v>325.5</v>
      </c>
      <c r="BK9" s="20">
        <v>1792.5</v>
      </c>
      <c r="BL9" s="20">
        <v>3</v>
      </c>
      <c r="BM9" s="20">
        <v>26</v>
      </c>
      <c r="BN9" s="20">
        <v>235.5</v>
      </c>
      <c r="BO9" s="20">
        <v>74</v>
      </c>
      <c r="BP9" s="20">
        <v>11</v>
      </c>
      <c r="BQ9" s="20">
        <v>340</v>
      </c>
      <c r="BR9" s="20">
        <v>298.5</v>
      </c>
      <c r="BS9" s="20">
        <v>85.5</v>
      </c>
      <c r="BT9" s="20">
        <v>22</v>
      </c>
      <c r="BU9" s="20">
        <v>29</v>
      </c>
      <c r="BV9" s="20">
        <v>60</v>
      </c>
      <c r="BW9" s="20">
        <v>143</v>
      </c>
      <c r="BX9" s="20">
        <v>2</v>
      </c>
      <c r="BY9" s="20">
        <v>37</v>
      </c>
      <c r="BZ9" s="20">
        <v>12</v>
      </c>
      <c r="CA9" s="20">
        <v>9</v>
      </c>
      <c r="CB9" s="20">
        <v>4691.5</v>
      </c>
      <c r="CC9" s="20">
        <v>13</v>
      </c>
      <c r="CD9" s="20">
        <v>12.5</v>
      </c>
      <c r="CE9" s="20">
        <v>7</v>
      </c>
      <c r="CF9" s="20">
        <v>7</v>
      </c>
      <c r="CG9" s="20">
        <v>9</v>
      </c>
      <c r="CH9" s="20">
        <v>4</v>
      </c>
      <c r="CI9" s="20">
        <v>49</v>
      </c>
      <c r="CJ9" s="20">
        <v>65</v>
      </c>
      <c r="CK9" s="20">
        <v>292.5</v>
      </c>
      <c r="CL9" s="20">
        <v>73</v>
      </c>
      <c r="CM9" s="20">
        <v>46</v>
      </c>
      <c r="CN9" s="20">
        <v>1787</v>
      </c>
      <c r="CO9" s="20">
        <v>939</v>
      </c>
      <c r="CP9" s="20">
        <v>68.5</v>
      </c>
      <c r="CQ9" s="20">
        <v>58</v>
      </c>
      <c r="CR9" s="20">
        <v>21</v>
      </c>
      <c r="CS9" s="20">
        <v>10</v>
      </c>
      <c r="CT9" s="20">
        <v>8</v>
      </c>
      <c r="CU9" s="20">
        <v>15.5</v>
      </c>
      <c r="CV9" s="20">
        <v>0</v>
      </c>
      <c r="CW9" s="20">
        <v>18</v>
      </c>
      <c r="CX9" s="20">
        <v>33</v>
      </c>
      <c r="CY9" s="20">
        <v>2</v>
      </c>
      <c r="CZ9" s="20">
        <v>153</v>
      </c>
      <c r="DA9" s="20">
        <v>17</v>
      </c>
      <c r="DB9" s="20">
        <v>21</v>
      </c>
      <c r="DC9" s="20">
        <v>14</v>
      </c>
      <c r="DD9" s="20">
        <v>14</v>
      </c>
      <c r="DE9" s="20">
        <v>17</v>
      </c>
      <c r="DF9" s="20">
        <v>1221</v>
      </c>
      <c r="DG9" s="20">
        <v>5</v>
      </c>
      <c r="DH9" s="20">
        <v>134</v>
      </c>
      <c r="DI9" s="20">
        <v>171.5</v>
      </c>
      <c r="DJ9" s="20">
        <v>48</v>
      </c>
      <c r="DK9" s="20">
        <v>32</v>
      </c>
      <c r="DL9" s="20">
        <v>367.5</v>
      </c>
      <c r="DM9" s="20">
        <v>17.5</v>
      </c>
      <c r="DN9" s="20">
        <v>105</v>
      </c>
      <c r="DO9" s="20">
        <v>257</v>
      </c>
      <c r="DP9" s="20">
        <v>15</v>
      </c>
      <c r="DQ9" s="20">
        <v>75</v>
      </c>
      <c r="DR9" s="20">
        <v>93</v>
      </c>
      <c r="DS9" s="20">
        <v>50</v>
      </c>
      <c r="DT9" s="20">
        <v>7</v>
      </c>
      <c r="DU9" s="20">
        <v>31</v>
      </c>
      <c r="DV9" s="20">
        <v>15</v>
      </c>
      <c r="DW9" s="20">
        <v>22</v>
      </c>
      <c r="DX9" s="20">
        <v>9</v>
      </c>
      <c r="DY9" s="20">
        <v>16.5</v>
      </c>
      <c r="DZ9" s="20">
        <v>47</v>
      </c>
      <c r="EA9" s="20">
        <v>36</v>
      </c>
      <c r="EB9" s="20">
        <v>44</v>
      </c>
      <c r="EC9" s="20">
        <v>16</v>
      </c>
      <c r="ED9" s="20">
        <v>84</v>
      </c>
      <c r="EE9" s="20">
        <v>13</v>
      </c>
      <c r="EF9" s="20">
        <v>98</v>
      </c>
      <c r="EG9" s="20">
        <v>18</v>
      </c>
      <c r="EH9" s="20">
        <v>18.5</v>
      </c>
      <c r="EI9" s="20">
        <v>1021</v>
      </c>
      <c r="EJ9" s="20">
        <v>691.5</v>
      </c>
      <c r="EK9" s="20">
        <v>46</v>
      </c>
      <c r="EL9" s="20">
        <v>35</v>
      </c>
      <c r="EM9" s="20">
        <v>22</v>
      </c>
      <c r="EN9" s="20">
        <v>72</v>
      </c>
      <c r="EO9" s="20">
        <v>27</v>
      </c>
      <c r="EP9" s="20">
        <v>34</v>
      </c>
      <c r="EQ9" s="20">
        <v>134</v>
      </c>
      <c r="ER9" s="20">
        <v>24</v>
      </c>
      <c r="ES9" s="20">
        <v>16.5</v>
      </c>
      <c r="ET9" s="20">
        <v>10</v>
      </c>
      <c r="EU9" s="20">
        <v>52</v>
      </c>
      <c r="EV9" s="20">
        <v>7</v>
      </c>
      <c r="EW9" s="20">
        <v>45</v>
      </c>
      <c r="EX9" s="20">
        <v>14.5</v>
      </c>
      <c r="EY9" s="20">
        <v>15</v>
      </c>
      <c r="EZ9" s="20">
        <v>9</v>
      </c>
      <c r="FA9" s="20">
        <v>228</v>
      </c>
      <c r="FB9" s="20">
        <v>17</v>
      </c>
      <c r="FC9" s="20">
        <v>115.5</v>
      </c>
      <c r="FD9" s="20">
        <v>25</v>
      </c>
      <c r="FE9" s="20">
        <v>7</v>
      </c>
      <c r="FF9" s="20">
        <v>14.5</v>
      </c>
      <c r="FG9" s="20">
        <v>5</v>
      </c>
      <c r="FH9" s="20">
        <v>3</v>
      </c>
      <c r="FI9" s="20">
        <v>123</v>
      </c>
      <c r="FJ9" s="20">
        <v>156</v>
      </c>
      <c r="FK9" s="20">
        <v>203</v>
      </c>
      <c r="FL9" s="20">
        <v>697</v>
      </c>
      <c r="FM9" s="20">
        <v>273</v>
      </c>
      <c r="FN9" s="20">
        <v>1735.5</v>
      </c>
      <c r="FO9" s="20">
        <v>78</v>
      </c>
      <c r="FP9" s="20">
        <v>148</v>
      </c>
      <c r="FQ9" s="20">
        <v>68</v>
      </c>
      <c r="FR9" s="20">
        <v>11</v>
      </c>
      <c r="FS9" s="20">
        <v>9</v>
      </c>
      <c r="FT9" s="20">
        <v>5</v>
      </c>
      <c r="FU9" s="20">
        <v>63.5</v>
      </c>
      <c r="FV9" s="20">
        <v>52</v>
      </c>
      <c r="FW9" s="20">
        <v>7</v>
      </c>
      <c r="FX9" s="20">
        <v>5</v>
      </c>
      <c r="FY9" s="18"/>
      <c r="FZ9" s="18">
        <f t="shared" ref="FZ9:FZ17" si="0">SUM(C9:FX9)</f>
        <v>55371</v>
      </c>
      <c r="GA9" s="18"/>
      <c r="GB9" s="18"/>
      <c r="GC9" s="6"/>
      <c r="GD9" s="18"/>
      <c r="GE9" s="18"/>
      <c r="GF9" s="18"/>
      <c r="GG9" s="7"/>
      <c r="GH9" s="7"/>
      <c r="GI9" s="7"/>
      <c r="GJ9" s="7"/>
      <c r="GK9" s="7"/>
      <c r="GL9" s="7"/>
      <c r="GM9" s="7"/>
    </row>
    <row r="10" spans="1:256" x14ac:dyDescent="0.35">
      <c r="A10" s="6" t="s">
        <v>432</v>
      </c>
      <c r="B10" s="7" t="s">
        <v>433</v>
      </c>
      <c r="C10" s="19">
        <v>0</v>
      </c>
      <c r="D10" s="20">
        <v>0</v>
      </c>
      <c r="E10" s="20">
        <v>1</v>
      </c>
      <c r="F10" s="20">
        <v>0</v>
      </c>
      <c r="G10" s="20">
        <v>0</v>
      </c>
      <c r="H10" s="20">
        <v>0</v>
      </c>
      <c r="I10" s="20">
        <v>0.5</v>
      </c>
      <c r="J10" s="20">
        <v>0</v>
      </c>
      <c r="K10" s="20">
        <v>0</v>
      </c>
      <c r="L10" s="20">
        <v>0</v>
      </c>
      <c r="M10" s="20">
        <v>0</v>
      </c>
      <c r="N10" s="20">
        <v>21.5</v>
      </c>
      <c r="O10" s="20">
        <v>0</v>
      </c>
      <c r="P10" s="20">
        <v>0</v>
      </c>
      <c r="Q10" s="20">
        <v>31</v>
      </c>
      <c r="R10" s="20">
        <v>0</v>
      </c>
      <c r="S10" s="20">
        <v>5</v>
      </c>
      <c r="T10" s="20">
        <v>0</v>
      </c>
      <c r="U10" s="20">
        <v>0</v>
      </c>
      <c r="V10" s="20">
        <v>0.5</v>
      </c>
      <c r="W10" s="20">
        <v>5.5</v>
      </c>
      <c r="X10" s="20">
        <v>0</v>
      </c>
      <c r="Y10" s="20">
        <v>0</v>
      </c>
      <c r="Z10" s="20">
        <v>0</v>
      </c>
      <c r="AA10" s="20">
        <v>27.5</v>
      </c>
      <c r="AB10" s="20">
        <v>1</v>
      </c>
      <c r="AC10" s="20">
        <v>0</v>
      </c>
      <c r="AD10" s="20">
        <v>0.5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3.5</v>
      </c>
      <c r="AP10" s="20">
        <v>0.5</v>
      </c>
      <c r="AQ10" s="20">
        <v>0</v>
      </c>
      <c r="AR10" s="20">
        <v>91</v>
      </c>
      <c r="AS10" s="20">
        <v>0</v>
      </c>
      <c r="AT10" s="20">
        <v>15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14</v>
      </c>
      <c r="BA10" s="20">
        <v>0</v>
      </c>
      <c r="BB10" s="20">
        <v>0.5</v>
      </c>
      <c r="BC10" s="20">
        <v>34.5</v>
      </c>
      <c r="BD10" s="20">
        <v>0</v>
      </c>
      <c r="BE10" s="20">
        <v>0</v>
      </c>
      <c r="BF10" s="20">
        <v>185.5</v>
      </c>
      <c r="BG10" s="20">
        <v>0</v>
      </c>
      <c r="BH10" s="20">
        <v>0</v>
      </c>
      <c r="BI10" s="20">
        <v>0</v>
      </c>
      <c r="BJ10" s="20">
        <v>18.5</v>
      </c>
      <c r="BK10" s="20">
        <v>227.5</v>
      </c>
      <c r="BL10" s="20">
        <v>0</v>
      </c>
      <c r="BM10" s="20">
        <v>0</v>
      </c>
      <c r="BN10" s="20">
        <v>0.5</v>
      </c>
      <c r="BO10" s="20">
        <v>0</v>
      </c>
      <c r="BP10" s="20">
        <v>0</v>
      </c>
      <c r="BQ10" s="20">
        <v>0</v>
      </c>
      <c r="BR10" s="20">
        <v>0.5</v>
      </c>
      <c r="BS10" s="20">
        <v>0</v>
      </c>
      <c r="BT10" s="20">
        <v>0</v>
      </c>
      <c r="BU10" s="20">
        <v>0</v>
      </c>
      <c r="BV10" s="20">
        <v>0</v>
      </c>
      <c r="BW10" s="20">
        <v>1</v>
      </c>
      <c r="BX10" s="20">
        <v>0</v>
      </c>
      <c r="BY10" s="20">
        <v>0</v>
      </c>
      <c r="BZ10" s="20">
        <v>0</v>
      </c>
      <c r="CA10" s="20">
        <v>0</v>
      </c>
      <c r="CB10" s="20">
        <v>73</v>
      </c>
      <c r="CC10" s="20">
        <v>0</v>
      </c>
      <c r="CD10" s="20">
        <v>11.5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6.5</v>
      </c>
      <c r="CL10" s="20">
        <v>1</v>
      </c>
      <c r="CM10" s="20">
        <v>7.5</v>
      </c>
      <c r="CN10" s="20">
        <v>211.5</v>
      </c>
      <c r="CO10" s="20">
        <v>25</v>
      </c>
      <c r="CP10" s="20">
        <v>1.5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12</v>
      </c>
      <c r="DG10" s="20">
        <v>0</v>
      </c>
      <c r="DH10" s="20">
        <v>0</v>
      </c>
      <c r="DI10" s="20">
        <v>1.5</v>
      </c>
      <c r="DJ10" s="20">
        <v>0</v>
      </c>
      <c r="DK10" s="20">
        <v>0</v>
      </c>
      <c r="DL10" s="20">
        <v>0.5</v>
      </c>
      <c r="DM10" s="20">
        <v>0.5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0.5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5.5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4.5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0</v>
      </c>
      <c r="FM10" s="20">
        <v>0</v>
      </c>
      <c r="FN10" s="20">
        <v>8.5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18"/>
      <c r="FZ10" s="18">
        <f t="shared" si="0"/>
        <v>1057.5</v>
      </c>
      <c r="GA10" s="18"/>
      <c r="GB10" s="18"/>
      <c r="GC10" s="6"/>
      <c r="GD10" s="18"/>
      <c r="GE10" s="18"/>
      <c r="GF10" s="18"/>
      <c r="GG10" s="7"/>
      <c r="GH10" s="7"/>
      <c r="GI10" s="7"/>
      <c r="GJ10" s="7"/>
      <c r="GK10" s="7"/>
      <c r="GL10" s="7"/>
      <c r="GM10" s="7"/>
    </row>
    <row r="11" spans="1:256" x14ac:dyDescent="0.35">
      <c r="A11" s="6" t="s">
        <v>434</v>
      </c>
      <c r="B11" s="7" t="s">
        <v>435</v>
      </c>
      <c r="C11" s="21">
        <f>C8+C9</f>
        <v>6556</v>
      </c>
      <c r="D11" s="21">
        <f t="shared" ref="D11:BO11" si="1">D8+D9</f>
        <v>32918.5</v>
      </c>
      <c r="E11" s="21">
        <f t="shared" si="1"/>
        <v>4641</v>
      </c>
      <c r="F11" s="21">
        <f t="shared" si="1"/>
        <v>22689.5</v>
      </c>
      <c r="G11" s="21">
        <f t="shared" si="1"/>
        <v>1526</v>
      </c>
      <c r="H11" s="21">
        <f t="shared" si="1"/>
        <v>1109</v>
      </c>
      <c r="I11" s="21">
        <f t="shared" si="1"/>
        <v>6612.5</v>
      </c>
      <c r="J11" s="21">
        <f t="shared" si="1"/>
        <v>2012</v>
      </c>
      <c r="K11" s="21">
        <f t="shared" si="1"/>
        <v>270</v>
      </c>
      <c r="L11" s="21">
        <f t="shared" si="1"/>
        <v>2099.5</v>
      </c>
      <c r="M11" s="21">
        <f t="shared" si="1"/>
        <v>911</v>
      </c>
      <c r="N11" s="21">
        <f t="shared" si="1"/>
        <v>49299</v>
      </c>
      <c r="O11" s="21">
        <f t="shared" si="1"/>
        <v>12758.5</v>
      </c>
      <c r="P11" s="21">
        <f t="shared" si="1"/>
        <v>347</v>
      </c>
      <c r="Q11" s="21">
        <f t="shared" si="1"/>
        <v>36840</v>
      </c>
      <c r="R11" s="21">
        <f t="shared" si="1"/>
        <v>6074.5</v>
      </c>
      <c r="S11" s="21">
        <f t="shared" si="1"/>
        <v>1530</v>
      </c>
      <c r="T11" s="21">
        <f t="shared" si="1"/>
        <v>162</v>
      </c>
      <c r="U11" s="21">
        <f t="shared" si="1"/>
        <v>50</v>
      </c>
      <c r="V11" s="21">
        <f t="shared" si="1"/>
        <v>254.5</v>
      </c>
      <c r="W11" s="21">
        <f t="shared" si="1"/>
        <v>205.5</v>
      </c>
      <c r="X11" s="21">
        <f t="shared" si="1"/>
        <v>30</v>
      </c>
      <c r="Y11" s="21">
        <f t="shared" si="1"/>
        <v>938</v>
      </c>
      <c r="Z11" s="21">
        <f t="shared" si="1"/>
        <v>227</v>
      </c>
      <c r="AA11" s="21">
        <f t="shared" si="1"/>
        <v>30681.5</v>
      </c>
      <c r="AB11" s="21">
        <f t="shared" si="1"/>
        <v>26982.5</v>
      </c>
      <c r="AC11" s="21">
        <f t="shared" si="1"/>
        <v>910</v>
      </c>
      <c r="AD11" s="21">
        <f t="shared" si="1"/>
        <v>1260.5</v>
      </c>
      <c r="AE11" s="21">
        <f t="shared" si="1"/>
        <v>94</v>
      </c>
      <c r="AF11" s="21">
        <f t="shared" si="1"/>
        <v>172</v>
      </c>
      <c r="AG11" s="21">
        <f t="shared" si="1"/>
        <v>585</v>
      </c>
      <c r="AH11" s="21">
        <f t="shared" si="1"/>
        <v>939</v>
      </c>
      <c r="AI11" s="21">
        <f t="shared" si="1"/>
        <v>400</v>
      </c>
      <c r="AJ11" s="21">
        <f t="shared" si="1"/>
        <v>166</v>
      </c>
      <c r="AK11" s="21">
        <f t="shared" si="1"/>
        <v>156</v>
      </c>
      <c r="AL11" s="21">
        <f t="shared" si="1"/>
        <v>282</v>
      </c>
      <c r="AM11" s="21">
        <f t="shared" si="1"/>
        <v>340</v>
      </c>
      <c r="AN11" s="21">
        <f t="shared" si="1"/>
        <v>296</v>
      </c>
      <c r="AO11" s="21">
        <f t="shared" si="1"/>
        <v>4146</v>
      </c>
      <c r="AP11" s="21">
        <f t="shared" si="1"/>
        <v>82427.5</v>
      </c>
      <c r="AQ11" s="21">
        <f t="shared" si="1"/>
        <v>230.5</v>
      </c>
      <c r="AR11" s="21">
        <f t="shared" si="1"/>
        <v>59406</v>
      </c>
      <c r="AS11" s="21">
        <f t="shared" si="1"/>
        <v>6093</v>
      </c>
      <c r="AT11" s="21">
        <f t="shared" si="1"/>
        <v>2649</v>
      </c>
      <c r="AU11" s="21">
        <f t="shared" si="1"/>
        <v>305.5</v>
      </c>
      <c r="AV11" s="21">
        <f t="shared" si="1"/>
        <v>296</v>
      </c>
      <c r="AW11" s="21">
        <f t="shared" si="1"/>
        <v>254.5</v>
      </c>
      <c r="AX11" s="21">
        <f t="shared" si="1"/>
        <v>61</v>
      </c>
      <c r="AY11" s="21">
        <f t="shared" si="1"/>
        <v>422</v>
      </c>
      <c r="AZ11" s="21">
        <f t="shared" si="1"/>
        <v>12003</v>
      </c>
      <c r="BA11" s="21">
        <f t="shared" si="1"/>
        <v>8991.5</v>
      </c>
      <c r="BB11" s="21">
        <f t="shared" si="1"/>
        <v>7049</v>
      </c>
      <c r="BC11" s="21">
        <f t="shared" si="1"/>
        <v>21577</v>
      </c>
      <c r="BD11" s="21">
        <f t="shared" si="1"/>
        <v>3635</v>
      </c>
      <c r="BE11" s="21">
        <f t="shared" si="1"/>
        <v>1195</v>
      </c>
      <c r="BF11" s="21">
        <f t="shared" si="1"/>
        <v>25635</v>
      </c>
      <c r="BG11" s="21">
        <f t="shared" si="1"/>
        <v>887</v>
      </c>
      <c r="BH11" s="21">
        <f t="shared" si="1"/>
        <v>581</v>
      </c>
      <c r="BI11" s="21">
        <f t="shared" si="1"/>
        <v>247</v>
      </c>
      <c r="BJ11" s="21">
        <f t="shared" si="1"/>
        <v>6276.5</v>
      </c>
      <c r="BK11" s="21">
        <f t="shared" si="1"/>
        <v>30937.5</v>
      </c>
      <c r="BL11" s="21">
        <f t="shared" si="1"/>
        <v>62.5</v>
      </c>
      <c r="BM11" s="21">
        <f t="shared" si="1"/>
        <v>420</v>
      </c>
      <c r="BN11" s="21">
        <f t="shared" si="1"/>
        <v>3047.5</v>
      </c>
      <c r="BO11" s="21">
        <f t="shared" si="1"/>
        <v>1239</v>
      </c>
      <c r="BP11" s="21">
        <f t="shared" ref="BP11:EA11" si="2">BP8+BP9</f>
        <v>150</v>
      </c>
      <c r="BQ11" s="21">
        <f t="shared" si="2"/>
        <v>5695</v>
      </c>
      <c r="BR11" s="21">
        <f t="shared" si="2"/>
        <v>4490.5</v>
      </c>
      <c r="BS11" s="21">
        <f t="shared" si="2"/>
        <v>1096.5</v>
      </c>
      <c r="BT11" s="21">
        <f t="shared" si="2"/>
        <v>366</v>
      </c>
      <c r="BU11" s="21">
        <f t="shared" si="2"/>
        <v>417</v>
      </c>
      <c r="BV11" s="21">
        <f t="shared" si="2"/>
        <v>1227</v>
      </c>
      <c r="BW11" s="21">
        <f t="shared" si="2"/>
        <v>1979</v>
      </c>
      <c r="BX11" s="21">
        <f t="shared" si="2"/>
        <v>68</v>
      </c>
      <c r="BY11" s="21">
        <f t="shared" si="2"/>
        <v>440</v>
      </c>
      <c r="BZ11" s="21">
        <f t="shared" si="2"/>
        <v>199</v>
      </c>
      <c r="CA11" s="21">
        <f t="shared" si="2"/>
        <v>143</v>
      </c>
      <c r="CB11" s="21">
        <f t="shared" si="2"/>
        <v>71079.5</v>
      </c>
      <c r="CC11" s="21">
        <f t="shared" si="2"/>
        <v>184</v>
      </c>
      <c r="CD11" s="21">
        <f t="shared" si="2"/>
        <v>201.5</v>
      </c>
      <c r="CE11" s="21">
        <f t="shared" si="2"/>
        <v>148</v>
      </c>
      <c r="CF11" s="21">
        <f t="shared" si="2"/>
        <v>67</v>
      </c>
      <c r="CG11" s="21">
        <f t="shared" si="2"/>
        <v>193</v>
      </c>
      <c r="CH11" s="21">
        <f t="shared" si="2"/>
        <v>97.5</v>
      </c>
      <c r="CI11" s="21">
        <f t="shared" si="2"/>
        <v>686</v>
      </c>
      <c r="CJ11" s="21">
        <f t="shared" si="2"/>
        <v>845</v>
      </c>
      <c r="CK11" s="21">
        <f t="shared" si="2"/>
        <v>5001.5</v>
      </c>
      <c r="CL11" s="21">
        <f t="shared" si="2"/>
        <v>1232.5</v>
      </c>
      <c r="CM11" s="21">
        <f t="shared" si="2"/>
        <v>731.5</v>
      </c>
      <c r="CN11" s="21">
        <f t="shared" si="2"/>
        <v>28842.5</v>
      </c>
      <c r="CO11" s="21">
        <f t="shared" si="2"/>
        <v>14241</v>
      </c>
      <c r="CP11" s="21">
        <f t="shared" si="2"/>
        <v>920.5</v>
      </c>
      <c r="CQ11" s="21">
        <f t="shared" si="2"/>
        <v>738</v>
      </c>
      <c r="CR11" s="21">
        <f t="shared" si="2"/>
        <v>231</v>
      </c>
      <c r="CS11" s="21">
        <f t="shared" si="2"/>
        <v>277</v>
      </c>
      <c r="CT11" s="21">
        <f t="shared" si="2"/>
        <v>103</v>
      </c>
      <c r="CU11" s="21">
        <f t="shared" si="2"/>
        <v>404.5</v>
      </c>
      <c r="CV11" s="21">
        <f t="shared" si="2"/>
        <v>24</v>
      </c>
      <c r="CW11" s="21">
        <f t="shared" si="2"/>
        <v>206</v>
      </c>
      <c r="CX11" s="21">
        <f t="shared" si="2"/>
        <v>449.5</v>
      </c>
      <c r="CY11" s="21">
        <f t="shared" si="2"/>
        <v>32.5</v>
      </c>
      <c r="CZ11" s="21">
        <f t="shared" si="2"/>
        <v>1751</v>
      </c>
      <c r="DA11" s="21">
        <f t="shared" si="2"/>
        <v>192</v>
      </c>
      <c r="DB11" s="21">
        <f t="shared" si="2"/>
        <v>318.5</v>
      </c>
      <c r="DC11" s="21">
        <f t="shared" si="2"/>
        <v>183</v>
      </c>
      <c r="DD11" s="21">
        <f t="shared" si="2"/>
        <v>152</v>
      </c>
      <c r="DE11" s="21">
        <f t="shared" si="2"/>
        <v>287.5</v>
      </c>
      <c r="DF11" s="21">
        <f t="shared" si="2"/>
        <v>18776</v>
      </c>
      <c r="DG11" s="21">
        <f t="shared" si="2"/>
        <v>104</v>
      </c>
      <c r="DH11" s="21">
        <f t="shared" si="2"/>
        <v>1759</v>
      </c>
      <c r="DI11" s="21">
        <f t="shared" si="2"/>
        <v>2378.5</v>
      </c>
      <c r="DJ11" s="21">
        <f t="shared" si="2"/>
        <v>638</v>
      </c>
      <c r="DK11" s="21">
        <f t="shared" si="2"/>
        <v>500</v>
      </c>
      <c r="DL11" s="21">
        <f t="shared" si="2"/>
        <v>5704.5</v>
      </c>
      <c r="DM11" s="21">
        <f t="shared" si="2"/>
        <v>226.5</v>
      </c>
      <c r="DN11" s="21">
        <f t="shared" si="2"/>
        <v>1320</v>
      </c>
      <c r="DO11" s="21">
        <f t="shared" si="2"/>
        <v>3248</v>
      </c>
      <c r="DP11" s="21">
        <f t="shared" si="2"/>
        <v>190</v>
      </c>
      <c r="DQ11" s="21">
        <f t="shared" si="2"/>
        <v>834</v>
      </c>
      <c r="DR11" s="21">
        <f t="shared" si="2"/>
        <v>1304.5</v>
      </c>
      <c r="DS11" s="21">
        <f t="shared" si="2"/>
        <v>579</v>
      </c>
      <c r="DT11" s="21">
        <f t="shared" si="2"/>
        <v>169.5</v>
      </c>
      <c r="DU11" s="21">
        <f t="shared" si="2"/>
        <v>361</v>
      </c>
      <c r="DV11" s="21">
        <f t="shared" si="2"/>
        <v>214</v>
      </c>
      <c r="DW11" s="21">
        <f t="shared" si="2"/>
        <v>300</v>
      </c>
      <c r="DX11" s="21">
        <f t="shared" si="2"/>
        <v>154</v>
      </c>
      <c r="DY11" s="21">
        <f t="shared" si="2"/>
        <v>293.5</v>
      </c>
      <c r="DZ11" s="21">
        <f t="shared" si="2"/>
        <v>686</v>
      </c>
      <c r="EA11" s="21">
        <f t="shared" si="2"/>
        <v>519</v>
      </c>
      <c r="EB11" s="21">
        <f t="shared" ref="EB11:FX11" si="3">EB8+EB9</f>
        <v>519</v>
      </c>
      <c r="EC11" s="21">
        <f t="shared" si="3"/>
        <v>277.5</v>
      </c>
      <c r="ED11" s="21">
        <f t="shared" si="3"/>
        <v>1517</v>
      </c>
      <c r="EE11" s="21">
        <f t="shared" si="3"/>
        <v>183.5</v>
      </c>
      <c r="EF11" s="21">
        <f t="shared" si="3"/>
        <v>1337</v>
      </c>
      <c r="EG11" s="21">
        <f t="shared" si="3"/>
        <v>243</v>
      </c>
      <c r="EH11" s="21">
        <f t="shared" si="3"/>
        <v>243.5</v>
      </c>
      <c r="EI11" s="21">
        <f t="shared" si="3"/>
        <v>13646.5</v>
      </c>
      <c r="EJ11" s="21">
        <f t="shared" si="3"/>
        <v>10248.5</v>
      </c>
      <c r="EK11" s="21">
        <f t="shared" si="3"/>
        <v>679.5</v>
      </c>
      <c r="EL11" s="21">
        <f t="shared" si="3"/>
        <v>474.5</v>
      </c>
      <c r="EM11" s="21">
        <f t="shared" si="3"/>
        <v>366</v>
      </c>
      <c r="EN11" s="21">
        <f t="shared" si="3"/>
        <v>944</v>
      </c>
      <c r="EO11" s="21">
        <f t="shared" si="3"/>
        <v>292</v>
      </c>
      <c r="EP11" s="21">
        <f t="shared" si="3"/>
        <v>417</v>
      </c>
      <c r="EQ11" s="21">
        <f t="shared" si="3"/>
        <v>2430.5</v>
      </c>
      <c r="ER11" s="21">
        <f t="shared" si="3"/>
        <v>316</v>
      </c>
      <c r="ES11" s="21">
        <f t="shared" si="3"/>
        <v>180.5</v>
      </c>
      <c r="ET11" s="21">
        <f t="shared" si="3"/>
        <v>189</v>
      </c>
      <c r="EU11" s="21">
        <f t="shared" si="3"/>
        <v>560</v>
      </c>
      <c r="EV11" s="21">
        <f t="shared" si="3"/>
        <v>75</v>
      </c>
      <c r="EW11" s="21">
        <f t="shared" si="3"/>
        <v>771</v>
      </c>
      <c r="EX11" s="21">
        <f t="shared" si="3"/>
        <v>167</v>
      </c>
      <c r="EY11" s="21">
        <f t="shared" si="3"/>
        <v>775</v>
      </c>
      <c r="EZ11" s="21">
        <f t="shared" si="3"/>
        <v>126</v>
      </c>
      <c r="FA11" s="21">
        <f t="shared" si="3"/>
        <v>3405</v>
      </c>
      <c r="FB11" s="21">
        <f t="shared" si="3"/>
        <v>275</v>
      </c>
      <c r="FC11" s="21">
        <f t="shared" si="3"/>
        <v>1725.5</v>
      </c>
      <c r="FD11" s="21">
        <f t="shared" si="3"/>
        <v>400</v>
      </c>
      <c r="FE11" s="21">
        <f t="shared" si="3"/>
        <v>80</v>
      </c>
      <c r="FF11" s="21">
        <f t="shared" si="3"/>
        <v>194.5</v>
      </c>
      <c r="FG11" s="21">
        <f t="shared" si="3"/>
        <v>122</v>
      </c>
      <c r="FH11" s="21">
        <f t="shared" si="3"/>
        <v>69</v>
      </c>
      <c r="FI11" s="21">
        <f t="shared" si="3"/>
        <v>1671</v>
      </c>
      <c r="FJ11" s="21">
        <f t="shared" si="3"/>
        <v>2033</v>
      </c>
      <c r="FK11" s="21">
        <f t="shared" si="3"/>
        <v>2572</v>
      </c>
      <c r="FL11" s="21">
        <f t="shared" si="3"/>
        <v>8294</v>
      </c>
      <c r="FM11" s="21">
        <f t="shared" si="3"/>
        <v>3886</v>
      </c>
      <c r="FN11" s="21">
        <f t="shared" si="3"/>
        <v>22183.5</v>
      </c>
      <c r="FO11" s="21">
        <f t="shared" si="3"/>
        <v>1077</v>
      </c>
      <c r="FP11" s="21">
        <f t="shared" si="3"/>
        <v>2241</v>
      </c>
      <c r="FQ11" s="21">
        <f t="shared" si="3"/>
        <v>980</v>
      </c>
      <c r="FR11" s="21">
        <f t="shared" si="3"/>
        <v>165</v>
      </c>
      <c r="FS11" s="21">
        <f t="shared" si="3"/>
        <v>163</v>
      </c>
      <c r="FT11" s="21">
        <f t="shared" si="3"/>
        <v>59</v>
      </c>
      <c r="FU11" s="21">
        <f t="shared" si="3"/>
        <v>783.5</v>
      </c>
      <c r="FV11" s="21">
        <f t="shared" si="3"/>
        <v>784</v>
      </c>
      <c r="FW11" s="21">
        <f t="shared" si="3"/>
        <v>142</v>
      </c>
      <c r="FX11" s="21">
        <f t="shared" si="3"/>
        <v>56.5</v>
      </c>
      <c r="FY11" s="18"/>
      <c r="FZ11" s="18">
        <f t="shared" si="0"/>
        <v>810090.5</v>
      </c>
      <c r="GA11" s="18"/>
      <c r="GB11" s="18"/>
      <c r="GC11" s="18"/>
      <c r="GD11" s="18"/>
      <c r="GE11" s="18"/>
      <c r="GF11" s="18"/>
      <c r="GG11" s="7"/>
      <c r="GH11" s="7"/>
      <c r="GI11" s="7"/>
      <c r="GJ11" s="7"/>
      <c r="GK11" s="7"/>
      <c r="GL11" s="7"/>
      <c r="GM11" s="7"/>
    </row>
    <row r="12" spans="1:256" x14ac:dyDescent="0.35">
      <c r="A12" s="6" t="s">
        <v>436</v>
      </c>
      <c r="B12" s="7" t="s">
        <v>437</v>
      </c>
      <c r="C12" s="22">
        <v>167</v>
      </c>
      <c r="D12" s="21">
        <v>424</v>
      </c>
      <c r="E12" s="21">
        <v>0</v>
      </c>
      <c r="F12" s="21">
        <v>1648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5567.5</v>
      </c>
      <c r="S12" s="21">
        <v>6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512</v>
      </c>
      <c r="Z12" s="21">
        <v>0</v>
      </c>
      <c r="AA12" s="21">
        <v>325.5</v>
      </c>
      <c r="AB12" s="21">
        <v>215.5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104.5</v>
      </c>
      <c r="AP12" s="21">
        <v>579</v>
      </c>
      <c r="AQ12" s="21">
        <v>0</v>
      </c>
      <c r="AR12" s="21">
        <v>1356.5</v>
      </c>
      <c r="AS12" s="21">
        <v>0</v>
      </c>
      <c r="AT12" s="21">
        <v>250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120</v>
      </c>
      <c r="BA12" s="21">
        <v>238</v>
      </c>
      <c r="BB12" s="21">
        <v>0</v>
      </c>
      <c r="BC12" s="21">
        <v>522</v>
      </c>
      <c r="BD12" s="21">
        <v>0</v>
      </c>
      <c r="BE12" s="21">
        <v>0</v>
      </c>
      <c r="BF12" s="21">
        <v>1127.5</v>
      </c>
      <c r="BG12" s="21">
        <v>0</v>
      </c>
      <c r="BH12" s="21">
        <v>27</v>
      </c>
      <c r="BI12" s="21">
        <v>0</v>
      </c>
      <c r="BJ12" s="21">
        <v>0</v>
      </c>
      <c r="BK12" s="21">
        <v>10518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1">
        <v>0</v>
      </c>
      <c r="BV12" s="21">
        <v>0</v>
      </c>
      <c r="BW12" s="21">
        <v>0</v>
      </c>
      <c r="BX12" s="21">
        <v>0</v>
      </c>
      <c r="BY12" s="21">
        <v>0</v>
      </c>
      <c r="BZ12" s="21">
        <v>0</v>
      </c>
      <c r="CA12" s="21">
        <v>0</v>
      </c>
      <c r="CB12" s="21">
        <v>898</v>
      </c>
      <c r="CC12" s="21">
        <v>0</v>
      </c>
      <c r="CD12" s="21">
        <v>0</v>
      </c>
      <c r="CE12" s="21">
        <v>0</v>
      </c>
      <c r="CF12" s="21">
        <v>0</v>
      </c>
      <c r="CG12" s="21">
        <v>0</v>
      </c>
      <c r="CH12" s="21">
        <v>0</v>
      </c>
      <c r="CI12" s="21">
        <v>0</v>
      </c>
      <c r="CJ12" s="21">
        <v>0</v>
      </c>
      <c r="CK12" s="21">
        <v>747</v>
      </c>
      <c r="CL12" s="21">
        <v>7.5</v>
      </c>
      <c r="CM12" s="21">
        <v>25.5</v>
      </c>
      <c r="CN12" s="21">
        <v>293</v>
      </c>
      <c r="CO12" s="21">
        <v>0</v>
      </c>
      <c r="CP12" s="21">
        <v>0</v>
      </c>
      <c r="CQ12" s="21">
        <v>0</v>
      </c>
      <c r="CR12" s="21">
        <v>0</v>
      </c>
      <c r="CS12" s="21">
        <v>0</v>
      </c>
      <c r="CT12" s="21">
        <v>0</v>
      </c>
      <c r="CU12" s="21">
        <v>331</v>
      </c>
      <c r="CV12" s="21">
        <v>0</v>
      </c>
      <c r="CW12" s="21">
        <v>0</v>
      </c>
      <c r="CX12" s="21">
        <v>0</v>
      </c>
      <c r="CY12" s="21">
        <v>0</v>
      </c>
      <c r="CZ12" s="21">
        <v>0</v>
      </c>
      <c r="DA12" s="21">
        <v>0</v>
      </c>
      <c r="DB12" s="21">
        <v>0</v>
      </c>
      <c r="DC12" s="21">
        <v>0</v>
      </c>
      <c r="DD12" s="21">
        <v>0</v>
      </c>
      <c r="DE12" s="21">
        <v>0</v>
      </c>
      <c r="DF12" s="21">
        <v>0</v>
      </c>
      <c r="DG12" s="21">
        <v>0</v>
      </c>
      <c r="DH12" s="21">
        <v>0</v>
      </c>
      <c r="DI12" s="21">
        <v>4</v>
      </c>
      <c r="DJ12" s="21">
        <v>1</v>
      </c>
      <c r="DK12" s="21">
        <v>0</v>
      </c>
      <c r="DL12" s="21">
        <v>0</v>
      </c>
      <c r="DM12" s="21">
        <v>0</v>
      </c>
      <c r="DN12" s="21">
        <v>0</v>
      </c>
      <c r="DO12" s="21">
        <v>0</v>
      </c>
      <c r="DP12" s="21">
        <v>0</v>
      </c>
      <c r="DQ12" s="21">
        <v>0</v>
      </c>
      <c r="DR12" s="21">
        <v>0</v>
      </c>
      <c r="DS12" s="21">
        <v>0</v>
      </c>
      <c r="DT12" s="21">
        <v>0</v>
      </c>
      <c r="DU12" s="21">
        <v>0</v>
      </c>
      <c r="DV12" s="21">
        <v>0</v>
      </c>
      <c r="DW12" s="21">
        <v>0</v>
      </c>
      <c r="DX12" s="21">
        <v>0</v>
      </c>
      <c r="DY12" s="21">
        <v>0</v>
      </c>
      <c r="DZ12" s="21">
        <v>0</v>
      </c>
      <c r="EA12" s="21">
        <v>0</v>
      </c>
      <c r="EB12" s="21">
        <v>17</v>
      </c>
      <c r="EC12" s="21">
        <v>0</v>
      </c>
      <c r="ED12" s="21">
        <v>0</v>
      </c>
      <c r="EE12" s="21">
        <v>0</v>
      </c>
      <c r="EF12" s="21">
        <v>0</v>
      </c>
      <c r="EG12" s="21">
        <v>0</v>
      </c>
      <c r="EH12" s="21">
        <v>0</v>
      </c>
      <c r="EI12" s="21">
        <v>0</v>
      </c>
      <c r="EJ12" s="21">
        <v>196</v>
      </c>
      <c r="EK12" s="21">
        <v>0</v>
      </c>
      <c r="EL12" s="21">
        <v>0</v>
      </c>
      <c r="EM12" s="21">
        <v>0</v>
      </c>
      <c r="EN12" s="21">
        <v>55</v>
      </c>
      <c r="EO12" s="21">
        <v>0</v>
      </c>
      <c r="EP12" s="21">
        <v>0</v>
      </c>
      <c r="EQ12" s="21">
        <v>0</v>
      </c>
      <c r="ER12" s="21">
        <v>0</v>
      </c>
      <c r="ES12" s="21">
        <v>0</v>
      </c>
      <c r="ET12" s="21">
        <v>0</v>
      </c>
      <c r="EU12" s="21">
        <v>0</v>
      </c>
      <c r="EV12" s="21">
        <v>0</v>
      </c>
      <c r="EW12" s="21">
        <v>0</v>
      </c>
      <c r="EX12" s="21">
        <v>0</v>
      </c>
      <c r="EY12" s="21">
        <v>565</v>
      </c>
      <c r="EZ12" s="21">
        <v>0</v>
      </c>
      <c r="FA12" s="21">
        <v>0</v>
      </c>
      <c r="FB12" s="21">
        <v>0</v>
      </c>
      <c r="FC12" s="21">
        <v>0</v>
      </c>
      <c r="FD12" s="21">
        <v>0</v>
      </c>
      <c r="FE12" s="21">
        <v>0</v>
      </c>
      <c r="FF12" s="21">
        <v>0</v>
      </c>
      <c r="FG12" s="21">
        <v>0</v>
      </c>
      <c r="FH12" s="21">
        <v>0</v>
      </c>
      <c r="FI12" s="21">
        <v>0</v>
      </c>
      <c r="FJ12" s="21">
        <v>0</v>
      </c>
      <c r="FK12" s="21">
        <v>0</v>
      </c>
      <c r="FL12" s="21">
        <v>0</v>
      </c>
      <c r="FM12" s="21">
        <v>0</v>
      </c>
      <c r="FN12" s="21">
        <v>281</v>
      </c>
      <c r="FO12" s="21">
        <v>0</v>
      </c>
      <c r="FP12" s="21">
        <v>0</v>
      </c>
      <c r="FQ12" s="21">
        <v>0</v>
      </c>
      <c r="FR12" s="21">
        <v>0</v>
      </c>
      <c r="FS12" s="21">
        <v>0</v>
      </c>
      <c r="FT12" s="21">
        <v>0</v>
      </c>
      <c r="FU12" s="21">
        <v>0</v>
      </c>
      <c r="FV12" s="21">
        <v>0</v>
      </c>
      <c r="FW12" s="21">
        <v>0</v>
      </c>
      <c r="FX12" s="21">
        <v>0</v>
      </c>
      <c r="FY12" s="20"/>
      <c r="FZ12" s="18">
        <f t="shared" si="0"/>
        <v>27129</v>
      </c>
      <c r="GA12" s="18"/>
      <c r="GB12" s="18"/>
      <c r="GC12" s="18"/>
      <c r="GD12" s="18"/>
      <c r="GE12" s="18"/>
      <c r="GF12" s="18"/>
      <c r="GG12" s="7"/>
      <c r="GH12" s="7"/>
      <c r="GI12" s="7"/>
      <c r="GJ12" s="7"/>
      <c r="GK12" s="7"/>
      <c r="GL12" s="7"/>
      <c r="GM12" s="7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</row>
    <row r="13" spans="1:256" x14ac:dyDescent="0.35">
      <c r="A13" s="6" t="s">
        <v>438</v>
      </c>
      <c r="B13" s="7" t="s">
        <v>439</v>
      </c>
      <c r="C13" s="24">
        <v>2</v>
      </c>
      <c r="D13" s="25">
        <v>36.5</v>
      </c>
      <c r="E13" s="25">
        <v>0</v>
      </c>
      <c r="F13" s="25">
        <v>4</v>
      </c>
      <c r="G13" s="25">
        <v>2</v>
      </c>
      <c r="H13" s="25">
        <v>2</v>
      </c>
      <c r="I13" s="25">
        <v>16.5</v>
      </c>
      <c r="J13" s="25">
        <v>0</v>
      </c>
      <c r="K13" s="25">
        <v>0</v>
      </c>
      <c r="L13" s="25">
        <v>23.5</v>
      </c>
      <c r="M13" s="25">
        <v>6</v>
      </c>
      <c r="N13" s="25">
        <v>145.5</v>
      </c>
      <c r="O13" s="25">
        <v>63</v>
      </c>
      <c r="P13" s="25">
        <v>0</v>
      </c>
      <c r="Q13" s="25">
        <v>148</v>
      </c>
      <c r="R13" s="25">
        <v>2</v>
      </c>
      <c r="S13" s="25">
        <v>0</v>
      </c>
      <c r="T13" s="25">
        <v>0</v>
      </c>
      <c r="U13" s="25">
        <v>0</v>
      </c>
      <c r="V13" s="25">
        <v>0</v>
      </c>
      <c r="W13" s="25">
        <v>1</v>
      </c>
      <c r="X13" s="25">
        <v>0</v>
      </c>
      <c r="Y13" s="25">
        <v>0</v>
      </c>
      <c r="Z13" s="25">
        <v>1</v>
      </c>
      <c r="AA13" s="25">
        <v>66.5</v>
      </c>
      <c r="AB13" s="25">
        <v>50.5</v>
      </c>
      <c r="AC13" s="25">
        <v>0</v>
      </c>
      <c r="AD13" s="25">
        <v>2</v>
      </c>
      <c r="AE13" s="25">
        <v>0</v>
      </c>
      <c r="AF13" s="25">
        <v>0</v>
      </c>
      <c r="AG13" s="25">
        <v>2.5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4</v>
      </c>
      <c r="AP13" s="25">
        <v>202</v>
      </c>
      <c r="AQ13" s="25">
        <v>1</v>
      </c>
      <c r="AR13" s="25">
        <v>79</v>
      </c>
      <c r="AS13" s="25">
        <v>22</v>
      </c>
      <c r="AT13" s="25">
        <v>6</v>
      </c>
      <c r="AU13" s="25">
        <v>0</v>
      </c>
      <c r="AV13" s="25">
        <v>0</v>
      </c>
      <c r="AW13" s="25">
        <v>1</v>
      </c>
      <c r="AX13" s="25">
        <v>0</v>
      </c>
      <c r="AY13" s="25">
        <v>4</v>
      </c>
      <c r="AZ13" s="25">
        <v>0</v>
      </c>
      <c r="BA13" s="25">
        <v>7</v>
      </c>
      <c r="BB13" s="25">
        <v>14</v>
      </c>
      <c r="BC13" s="25">
        <v>26.5</v>
      </c>
      <c r="BD13" s="25">
        <v>5</v>
      </c>
      <c r="BE13" s="25">
        <v>0</v>
      </c>
      <c r="BF13" s="25">
        <v>36</v>
      </c>
      <c r="BG13" s="25">
        <v>0</v>
      </c>
      <c r="BH13" s="25">
        <v>13.5</v>
      </c>
      <c r="BI13" s="25">
        <v>0</v>
      </c>
      <c r="BJ13" s="25">
        <v>24</v>
      </c>
      <c r="BK13" s="25">
        <v>129.5</v>
      </c>
      <c r="BL13" s="25">
        <v>6.5</v>
      </c>
      <c r="BM13" s="25">
        <v>4</v>
      </c>
      <c r="BN13" s="25">
        <v>55</v>
      </c>
      <c r="BO13" s="25">
        <v>2.5</v>
      </c>
      <c r="BP13" s="25">
        <v>0</v>
      </c>
      <c r="BQ13" s="25">
        <v>1.5</v>
      </c>
      <c r="BR13" s="25">
        <v>0</v>
      </c>
      <c r="BS13" s="25">
        <v>0</v>
      </c>
      <c r="BT13" s="25">
        <v>1</v>
      </c>
      <c r="BU13" s="25">
        <v>2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212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2</v>
      </c>
      <c r="CK13" s="25">
        <v>0</v>
      </c>
      <c r="CL13" s="25">
        <v>3</v>
      </c>
      <c r="CM13" s="25">
        <v>1</v>
      </c>
      <c r="CN13" s="25">
        <v>183</v>
      </c>
      <c r="CO13" s="25">
        <v>75.5</v>
      </c>
      <c r="CP13" s="25">
        <v>7</v>
      </c>
      <c r="CQ13" s="25">
        <v>2</v>
      </c>
      <c r="CR13" s="25">
        <v>0</v>
      </c>
      <c r="CS13" s="25">
        <v>0</v>
      </c>
      <c r="CT13" s="25">
        <v>0</v>
      </c>
      <c r="CU13" s="25">
        <v>1</v>
      </c>
      <c r="CV13" s="25">
        <v>0</v>
      </c>
      <c r="CW13" s="25">
        <v>0</v>
      </c>
      <c r="CX13" s="25">
        <v>0</v>
      </c>
      <c r="CY13" s="25">
        <v>0</v>
      </c>
      <c r="CZ13" s="25">
        <v>0</v>
      </c>
      <c r="DA13" s="25">
        <v>1</v>
      </c>
      <c r="DB13" s="25">
        <v>0</v>
      </c>
      <c r="DC13" s="25">
        <v>0</v>
      </c>
      <c r="DD13" s="25">
        <v>0</v>
      </c>
      <c r="DE13" s="25">
        <v>0</v>
      </c>
      <c r="DF13" s="25">
        <v>43.5</v>
      </c>
      <c r="DG13" s="25">
        <v>0</v>
      </c>
      <c r="DH13" s="25">
        <v>0</v>
      </c>
      <c r="DI13" s="25">
        <v>4.5</v>
      </c>
      <c r="DJ13" s="25">
        <v>0</v>
      </c>
      <c r="DK13" s="25">
        <v>0</v>
      </c>
      <c r="DL13" s="25">
        <v>6</v>
      </c>
      <c r="DM13" s="25">
        <v>0</v>
      </c>
      <c r="DN13" s="25">
        <v>2</v>
      </c>
      <c r="DO13" s="25">
        <v>1</v>
      </c>
      <c r="DP13" s="25">
        <v>0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2</v>
      </c>
      <c r="EA13" s="25">
        <v>2</v>
      </c>
      <c r="EB13" s="25">
        <v>0</v>
      </c>
      <c r="EC13" s="25">
        <v>2</v>
      </c>
      <c r="ED13" s="25">
        <v>0</v>
      </c>
      <c r="EE13" s="25">
        <v>0</v>
      </c>
      <c r="EF13" s="25">
        <v>2</v>
      </c>
      <c r="EG13" s="25">
        <v>1</v>
      </c>
      <c r="EH13" s="25">
        <v>1</v>
      </c>
      <c r="EI13" s="25">
        <v>12.5</v>
      </c>
      <c r="EJ13" s="25">
        <v>32</v>
      </c>
      <c r="EK13" s="25">
        <v>0</v>
      </c>
      <c r="EL13" s="25">
        <v>0</v>
      </c>
      <c r="EM13" s="25">
        <v>1</v>
      </c>
      <c r="EN13" s="25">
        <v>0</v>
      </c>
      <c r="EO13" s="25">
        <v>0</v>
      </c>
      <c r="EP13" s="25">
        <v>0</v>
      </c>
      <c r="EQ13" s="25">
        <v>0</v>
      </c>
      <c r="ER13" s="25">
        <v>0</v>
      </c>
      <c r="ES13" s="25">
        <v>0</v>
      </c>
      <c r="ET13" s="25">
        <v>0</v>
      </c>
      <c r="EU13" s="25">
        <v>2</v>
      </c>
      <c r="EV13" s="25">
        <v>5</v>
      </c>
      <c r="EW13" s="25">
        <v>0</v>
      </c>
      <c r="EX13" s="25">
        <v>0</v>
      </c>
      <c r="EY13" s="25">
        <v>0</v>
      </c>
      <c r="EZ13" s="25">
        <v>0</v>
      </c>
      <c r="FA13" s="25">
        <v>9.5</v>
      </c>
      <c r="FB13" s="25">
        <v>0</v>
      </c>
      <c r="FC13" s="25">
        <v>9.5</v>
      </c>
      <c r="FD13" s="25">
        <v>1</v>
      </c>
      <c r="FE13" s="25">
        <v>0</v>
      </c>
      <c r="FF13" s="25">
        <v>0</v>
      </c>
      <c r="FG13" s="25">
        <v>0</v>
      </c>
      <c r="FH13" s="25">
        <v>0</v>
      </c>
      <c r="FI13" s="25">
        <v>0</v>
      </c>
      <c r="FJ13" s="25">
        <v>0</v>
      </c>
      <c r="FK13" s="25">
        <v>0</v>
      </c>
      <c r="FL13" s="25">
        <v>0</v>
      </c>
      <c r="FM13" s="25">
        <v>5</v>
      </c>
      <c r="FN13" s="25">
        <v>34.5</v>
      </c>
      <c r="FO13" s="25">
        <v>1</v>
      </c>
      <c r="FP13" s="25">
        <v>0</v>
      </c>
      <c r="FQ13" s="25">
        <v>0</v>
      </c>
      <c r="FR13" s="25">
        <v>0</v>
      </c>
      <c r="FS13" s="25">
        <v>0</v>
      </c>
      <c r="FT13" s="25">
        <v>0</v>
      </c>
      <c r="FU13" s="25">
        <v>0</v>
      </c>
      <c r="FV13" s="25">
        <v>2</v>
      </c>
      <c r="FW13" s="25">
        <v>0</v>
      </c>
      <c r="FX13" s="25">
        <v>0</v>
      </c>
      <c r="FY13" s="25"/>
      <c r="FZ13" s="18">
        <f t="shared" si="0"/>
        <v>1891</v>
      </c>
      <c r="GA13" s="18"/>
      <c r="GB13" s="18"/>
      <c r="GC13" s="18"/>
      <c r="GD13" s="18"/>
      <c r="GE13" s="18"/>
      <c r="GF13" s="18"/>
      <c r="GG13" s="7"/>
      <c r="GH13" s="7"/>
      <c r="GI13" s="7"/>
      <c r="GJ13" s="7"/>
      <c r="GK13" s="7"/>
      <c r="GL13" s="7"/>
      <c r="GM13" s="7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</row>
    <row r="14" spans="1:256" x14ac:dyDescent="0.35">
      <c r="A14" s="6" t="s">
        <v>440</v>
      </c>
      <c r="B14" s="7" t="s">
        <v>441</v>
      </c>
      <c r="C14" s="24">
        <v>0</v>
      </c>
      <c r="D14" s="25">
        <v>6.3</v>
      </c>
      <c r="E14" s="25">
        <v>0</v>
      </c>
      <c r="F14" s="25">
        <v>25.3</v>
      </c>
      <c r="G14" s="25">
        <v>0</v>
      </c>
      <c r="H14" s="25">
        <v>0</v>
      </c>
      <c r="I14" s="25">
        <v>12.7</v>
      </c>
      <c r="J14" s="25">
        <v>0</v>
      </c>
      <c r="K14" s="25">
        <v>0</v>
      </c>
      <c r="L14" s="25">
        <v>0</v>
      </c>
      <c r="M14" s="25">
        <v>0</v>
      </c>
      <c r="N14" s="25">
        <v>15.8</v>
      </c>
      <c r="O14" s="25">
        <v>0</v>
      </c>
      <c r="P14" s="25">
        <v>0</v>
      </c>
      <c r="Q14" s="25">
        <v>9.5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22.2</v>
      </c>
      <c r="AB14" s="25">
        <v>6.3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3.2</v>
      </c>
      <c r="AQ14" s="25">
        <v>0</v>
      </c>
      <c r="AR14" s="25">
        <v>12.7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9.5</v>
      </c>
      <c r="BO14" s="25">
        <v>0</v>
      </c>
      <c r="BP14" s="25">
        <v>0</v>
      </c>
      <c r="BQ14" s="25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6.3</v>
      </c>
      <c r="CK14" s="25">
        <v>0</v>
      </c>
      <c r="CL14" s="25">
        <v>0</v>
      </c>
      <c r="CM14" s="25">
        <v>0</v>
      </c>
      <c r="CN14" s="25">
        <v>0</v>
      </c>
      <c r="CO14" s="25">
        <v>3.2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0</v>
      </c>
      <c r="EG14" s="25">
        <v>0</v>
      </c>
      <c r="EH14" s="25">
        <v>0</v>
      </c>
      <c r="EI14" s="25">
        <v>0</v>
      </c>
      <c r="EJ14" s="25">
        <v>0</v>
      </c>
      <c r="EK14" s="25">
        <v>0</v>
      </c>
      <c r="EL14" s="25">
        <v>0</v>
      </c>
      <c r="EM14" s="25">
        <v>12.7</v>
      </c>
      <c r="EN14" s="25">
        <v>0</v>
      </c>
      <c r="EO14" s="25">
        <v>0</v>
      </c>
      <c r="EP14" s="25">
        <v>0</v>
      </c>
      <c r="EQ14" s="25">
        <v>0</v>
      </c>
      <c r="ER14" s="25">
        <v>0</v>
      </c>
      <c r="ES14" s="25">
        <v>0</v>
      </c>
      <c r="ET14" s="25">
        <v>0</v>
      </c>
      <c r="EU14" s="25">
        <v>0</v>
      </c>
      <c r="EV14" s="25">
        <v>0</v>
      </c>
      <c r="EW14" s="25">
        <v>0</v>
      </c>
      <c r="EX14" s="25">
        <v>0</v>
      </c>
      <c r="EY14" s="25">
        <v>0</v>
      </c>
      <c r="EZ14" s="25">
        <v>0</v>
      </c>
      <c r="FA14" s="25">
        <v>0</v>
      </c>
      <c r="FB14" s="25">
        <v>0</v>
      </c>
      <c r="FC14" s="25">
        <v>0</v>
      </c>
      <c r="FD14" s="25">
        <v>0</v>
      </c>
      <c r="FE14" s="25">
        <v>0</v>
      </c>
      <c r="FF14" s="25">
        <v>0</v>
      </c>
      <c r="FG14" s="25">
        <v>0</v>
      </c>
      <c r="FH14" s="25">
        <v>0</v>
      </c>
      <c r="FI14" s="25">
        <v>0</v>
      </c>
      <c r="FJ14" s="25">
        <v>0</v>
      </c>
      <c r="FK14" s="25">
        <v>0</v>
      </c>
      <c r="FL14" s="25">
        <v>0</v>
      </c>
      <c r="FM14" s="25">
        <v>0</v>
      </c>
      <c r="FN14" s="25">
        <v>6.3</v>
      </c>
      <c r="FO14" s="25">
        <v>0</v>
      </c>
      <c r="FP14" s="25">
        <v>0</v>
      </c>
      <c r="FQ14" s="25">
        <v>0</v>
      </c>
      <c r="FR14" s="25">
        <v>0</v>
      </c>
      <c r="FS14" s="25">
        <v>0</v>
      </c>
      <c r="FT14" s="25">
        <v>0</v>
      </c>
      <c r="FU14" s="25">
        <v>0</v>
      </c>
      <c r="FV14" s="25">
        <v>0</v>
      </c>
      <c r="FW14" s="25">
        <v>0</v>
      </c>
      <c r="FX14" s="25">
        <v>0</v>
      </c>
      <c r="FY14" s="25">
        <v>0</v>
      </c>
      <c r="FZ14" s="18">
        <f>SUM(C14:FY14)</f>
        <v>152</v>
      </c>
      <c r="GA14" s="18"/>
      <c r="GB14" s="18"/>
      <c r="GC14" s="18"/>
      <c r="GD14" s="18"/>
      <c r="GE14" s="18"/>
      <c r="GF14" s="18"/>
      <c r="GG14" s="7"/>
      <c r="GH14" s="7"/>
      <c r="GI14" s="7"/>
      <c r="GJ14" s="7"/>
      <c r="GK14" s="7"/>
      <c r="GL14" s="7"/>
      <c r="GM14" s="7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</row>
    <row r="15" spans="1:256" x14ac:dyDescent="0.35">
      <c r="A15" s="6" t="s">
        <v>442</v>
      </c>
      <c r="B15" s="7" t="s">
        <v>443</v>
      </c>
      <c r="C15" s="18">
        <f>ROUND(C11-C12-C13,1)</f>
        <v>6387</v>
      </c>
      <c r="D15" s="18">
        <f t="shared" ref="D15:BO15" si="4">D11-D12-D13</f>
        <v>32458</v>
      </c>
      <c r="E15" s="18">
        <f t="shared" si="4"/>
        <v>4641</v>
      </c>
      <c r="F15" s="18">
        <f t="shared" si="4"/>
        <v>21037.5</v>
      </c>
      <c r="G15" s="18">
        <f t="shared" si="4"/>
        <v>1524</v>
      </c>
      <c r="H15" s="18">
        <f t="shared" si="4"/>
        <v>1107</v>
      </c>
      <c r="I15" s="18">
        <f t="shared" si="4"/>
        <v>6596</v>
      </c>
      <c r="J15" s="18">
        <f t="shared" si="4"/>
        <v>2012</v>
      </c>
      <c r="K15" s="18">
        <f t="shared" si="4"/>
        <v>270</v>
      </c>
      <c r="L15" s="18">
        <f t="shared" si="4"/>
        <v>2076</v>
      </c>
      <c r="M15" s="18">
        <f t="shared" si="4"/>
        <v>905</v>
      </c>
      <c r="N15" s="18">
        <f t="shared" si="4"/>
        <v>49153.5</v>
      </c>
      <c r="O15" s="18">
        <f t="shared" si="4"/>
        <v>12695.5</v>
      </c>
      <c r="P15" s="18">
        <f t="shared" si="4"/>
        <v>347</v>
      </c>
      <c r="Q15" s="18">
        <f t="shared" si="4"/>
        <v>36692</v>
      </c>
      <c r="R15" s="18">
        <f t="shared" si="4"/>
        <v>505</v>
      </c>
      <c r="S15" s="18">
        <f t="shared" si="4"/>
        <v>1524</v>
      </c>
      <c r="T15" s="18">
        <f t="shared" si="4"/>
        <v>162</v>
      </c>
      <c r="U15" s="18">
        <f t="shared" si="4"/>
        <v>50</v>
      </c>
      <c r="V15" s="18">
        <f t="shared" si="4"/>
        <v>254.5</v>
      </c>
      <c r="W15" s="18">
        <f t="shared" si="4"/>
        <v>204.5</v>
      </c>
      <c r="X15" s="18">
        <f t="shared" si="4"/>
        <v>30</v>
      </c>
      <c r="Y15" s="18">
        <f t="shared" si="4"/>
        <v>426</v>
      </c>
      <c r="Z15" s="18">
        <f t="shared" si="4"/>
        <v>226</v>
      </c>
      <c r="AA15" s="18">
        <f t="shared" si="4"/>
        <v>30289.5</v>
      </c>
      <c r="AB15" s="18">
        <f t="shared" si="4"/>
        <v>26716.5</v>
      </c>
      <c r="AC15" s="18">
        <f t="shared" si="4"/>
        <v>910</v>
      </c>
      <c r="AD15" s="18">
        <f t="shared" si="4"/>
        <v>1258.5</v>
      </c>
      <c r="AE15" s="18">
        <f t="shared" si="4"/>
        <v>94</v>
      </c>
      <c r="AF15" s="18">
        <f t="shared" si="4"/>
        <v>172</v>
      </c>
      <c r="AG15" s="18">
        <f t="shared" si="4"/>
        <v>582.5</v>
      </c>
      <c r="AH15" s="18">
        <f t="shared" si="4"/>
        <v>939</v>
      </c>
      <c r="AI15" s="18">
        <f t="shared" si="4"/>
        <v>400</v>
      </c>
      <c r="AJ15" s="18">
        <f t="shared" si="4"/>
        <v>166</v>
      </c>
      <c r="AK15" s="18">
        <f t="shared" si="4"/>
        <v>156</v>
      </c>
      <c r="AL15" s="18">
        <f t="shared" si="4"/>
        <v>282</v>
      </c>
      <c r="AM15" s="18">
        <f t="shared" si="4"/>
        <v>340</v>
      </c>
      <c r="AN15" s="18">
        <f t="shared" si="4"/>
        <v>296</v>
      </c>
      <c r="AO15" s="18">
        <f t="shared" si="4"/>
        <v>4037.5</v>
      </c>
      <c r="AP15" s="18">
        <f t="shared" si="4"/>
        <v>81646.5</v>
      </c>
      <c r="AQ15" s="18">
        <f t="shared" si="4"/>
        <v>229.5</v>
      </c>
      <c r="AR15" s="18">
        <f t="shared" si="4"/>
        <v>57970.5</v>
      </c>
      <c r="AS15" s="18">
        <f t="shared" si="4"/>
        <v>6071</v>
      </c>
      <c r="AT15" s="18">
        <f t="shared" si="4"/>
        <v>2393</v>
      </c>
      <c r="AU15" s="18">
        <f t="shared" si="4"/>
        <v>305.5</v>
      </c>
      <c r="AV15" s="18">
        <f t="shared" si="4"/>
        <v>296</v>
      </c>
      <c r="AW15" s="18">
        <f t="shared" si="4"/>
        <v>253.5</v>
      </c>
      <c r="AX15" s="18">
        <f t="shared" si="4"/>
        <v>61</v>
      </c>
      <c r="AY15" s="18">
        <f t="shared" si="4"/>
        <v>418</v>
      </c>
      <c r="AZ15" s="18">
        <f t="shared" si="4"/>
        <v>11883</v>
      </c>
      <c r="BA15" s="18">
        <f t="shared" si="4"/>
        <v>8746.5</v>
      </c>
      <c r="BB15" s="18">
        <f t="shared" si="4"/>
        <v>7035</v>
      </c>
      <c r="BC15" s="18">
        <f t="shared" si="4"/>
        <v>21028.5</v>
      </c>
      <c r="BD15" s="18">
        <f t="shared" si="4"/>
        <v>3630</v>
      </c>
      <c r="BE15" s="18">
        <f t="shared" si="4"/>
        <v>1195</v>
      </c>
      <c r="BF15" s="18">
        <f t="shared" si="4"/>
        <v>24471.5</v>
      </c>
      <c r="BG15" s="18">
        <f t="shared" si="4"/>
        <v>887</v>
      </c>
      <c r="BH15" s="18">
        <f t="shared" si="4"/>
        <v>540.5</v>
      </c>
      <c r="BI15" s="18">
        <f t="shared" si="4"/>
        <v>247</v>
      </c>
      <c r="BJ15" s="18">
        <f t="shared" si="4"/>
        <v>6252.5</v>
      </c>
      <c r="BK15" s="18">
        <f t="shared" si="4"/>
        <v>20290</v>
      </c>
      <c r="BL15" s="18">
        <f t="shared" si="4"/>
        <v>56</v>
      </c>
      <c r="BM15" s="18">
        <f t="shared" si="4"/>
        <v>416</v>
      </c>
      <c r="BN15" s="18">
        <f t="shared" si="4"/>
        <v>2992.5</v>
      </c>
      <c r="BO15" s="18">
        <f t="shared" si="4"/>
        <v>1236.5</v>
      </c>
      <c r="BP15" s="18">
        <f t="shared" ref="BP15:EA15" si="5">BP11-BP12-BP13</f>
        <v>150</v>
      </c>
      <c r="BQ15" s="18">
        <f t="shared" si="5"/>
        <v>5693.5</v>
      </c>
      <c r="BR15" s="18">
        <f t="shared" si="5"/>
        <v>4490.5</v>
      </c>
      <c r="BS15" s="18">
        <f t="shared" si="5"/>
        <v>1096.5</v>
      </c>
      <c r="BT15" s="18">
        <f t="shared" si="5"/>
        <v>365</v>
      </c>
      <c r="BU15" s="18">
        <f t="shared" si="5"/>
        <v>415</v>
      </c>
      <c r="BV15" s="18">
        <f t="shared" si="5"/>
        <v>1227</v>
      </c>
      <c r="BW15" s="18">
        <f t="shared" si="5"/>
        <v>1979</v>
      </c>
      <c r="BX15" s="18">
        <f t="shared" si="5"/>
        <v>68</v>
      </c>
      <c r="BY15" s="18">
        <f t="shared" si="5"/>
        <v>440</v>
      </c>
      <c r="BZ15" s="18">
        <f t="shared" si="5"/>
        <v>199</v>
      </c>
      <c r="CA15" s="18">
        <f t="shared" si="5"/>
        <v>143</v>
      </c>
      <c r="CB15" s="18">
        <f t="shared" si="5"/>
        <v>69969.5</v>
      </c>
      <c r="CC15" s="18">
        <f t="shared" si="5"/>
        <v>184</v>
      </c>
      <c r="CD15" s="18">
        <f t="shared" si="5"/>
        <v>201.5</v>
      </c>
      <c r="CE15" s="18">
        <f t="shared" si="5"/>
        <v>148</v>
      </c>
      <c r="CF15" s="18">
        <f t="shared" si="5"/>
        <v>67</v>
      </c>
      <c r="CG15" s="18">
        <f t="shared" si="5"/>
        <v>193</v>
      </c>
      <c r="CH15" s="18">
        <f t="shared" si="5"/>
        <v>97.5</v>
      </c>
      <c r="CI15" s="18">
        <f t="shared" si="5"/>
        <v>686</v>
      </c>
      <c r="CJ15" s="18">
        <f t="shared" si="5"/>
        <v>843</v>
      </c>
      <c r="CK15" s="18">
        <f t="shared" si="5"/>
        <v>4254.5</v>
      </c>
      <c r="CL15" s="18">
        <f t="shared" si="5"/>
        <v>1222</v>
      </c>
      <c r="CM15" s="18">
        <f t="shared" si="5"/>
        <v>705</v>
      </c>
      <c r="CN15" s="18">
        <f t="shared" si="5"/>
        <v>28366.5</v>
      </c>
      <c r="CO15" s="18">
        <f t="shared" si="5"/>
        <v>14165.5</v>
      </c>
      <c r="CP15" s="18">
        <f t="shared" si="5"/>
        <v>913.5</v>
      </c>
      <c r="CQ15" s="18">
        <f t="shared" si="5"/>
        <v>736</v>
      </c>
      <c r="CR15" s="18">
        <f t="shared" si="5"/>
        <v>231</v>
      </c>
      <c r="CS15" s="18">
        <f t="shared" si="5"/>
        <v>277</v>
      </c>
      <c r="CT15" s="18">
        <f t="shared" si="5"/>
        <v>103</v>
      </c>
      <c r="CU15" s="18">
        <f t="shared" si="5"/>
        <v>72.5</v>
      </c>
      <c r="CV15" s="18">
        <f t="shared" si="5"/>
        <v>24</v>
      </c>
      <c r="CW15" s="18">
        <f t="shared" si="5"/>
        <v>206</v>
      </c>
      <c r="CX15" s="18">
        <f t="shared" si="5"/>
        <v>449.5</v>
      </c>
      <c r="CY15" s="18">
        <f t="shared" si="5"/>
        <v>32.5</v>
      </c>
      <c r="CZ15" s="18">
        <f t="shared" si="5"/>
        <v>1751</v>
      </c>
      <c r="DA15" s="18">
        <f t="shared" si="5"/>
        <v>191</v>
      </c>
      <c r="DB15" s="18">
        <f t="shared" si="5"/>
        <v>318.5</v>
      </c>
      <c r="DC15" s="18">
        <f t="shared" si="5"/>
        <v>183</v>
      </c>
      <c r="DD15" s="18">
        <f t="shared" si="5"/>
        <v>152</v>
      </c>
      <c r="DE15" s="18">
        <f t="shared" si="5"/>
        <v>287.5</v>
      </c>
      <c r="DF15" s="18">
        <f t="shared" si="5"/>
        <v>18732.5</v>
      </c>
      <c r="DG15" s="18">
        <f t="shared" si="5"/>
        <v>104</v>
      </c>
      <c r="DH15" s="18">
        <f t="shared" si="5"/>
        <v>1759</v>
      </c>
      <c r="DI15" s="18">
        <f t="shared" si="5"/>
        <v>2370</v>
      </c>
      <c r="DJ15" s="18">
        <f t="shared" si="5"/>
        <v>637</v>
      </c>
      <c r="DK15" s="18">
        <f t="shared" si="5"/>
        <v>500</v>
      </c>
      <c r="DL15" s="18">
        <f t="shared" si="5"/>
        <v>5698.5</v>
      </c>
      <c r="DM15" s="18">
        <f t="shared" si="5"/>
        <v>226.5</v>
      </c>
      <c r="DN15" s="18">
        <f t="shared" si="5"/>
        <v>1318</v>
      </c>
      <c r="DO15" s="18">
        <f t="shared" si="5"/>
        <v>3247</v>
      </c>
      <c r="DP15" s="18">
        <f t="shared" si="5"/>
        <v>190</v>
      </c>
      <c r="DQ15" s="18">
        <f t="shared" si="5"/>
        <v>834</v>
      </c>
      <c r="DR15" s="18">
        <f t="shared" si="5"/>
        <v>1304.5</v>
      </c>
      <c r="DS15" s="18">
        <f t="shared" si="5"/>
        <v>579</v>
      </c>
      <c r="DT15" s="18">
        <f t="shared" si="5"/>
        <v>169.5</v>
      </c>
      <c r="DU15" s="18">
        <f t="shared" si="5"/>
        <v>361</v>
      </c>
      <c r="DV15" s="18">
        <f t="shared" si="5"/>
        <v>214</v>
      </c>
      <c r="DW15" s="18">
        <f t="shared" si="5"/>
        <v>300</v>
      </c>
      <c r="DX15" s="18">
        <f t="shared" si="5"/>
        <v>154</v>
      </c>
      <c r="DY15" s="18">
        <f t="shared" si="5"/>
        <v>293.5</v>
      </c>
      <c r="DZ15" s="18">
        <f t="shared" si="5"/>
        <v>684</v>
      </c>
      <c r="EA15" s="18">
        <f t="shared" si="5"/>
        <v>517</v>
      </c>
      <c r="EB15" s="18">
        <f t="shared" ref="EB15:FX15" si="6">EB11-EB12-EB13</f>
        <v>502</v>
      </c>
      <c r="EC15" s="18">
        <f t="shared" si="6"/>
        <v>275.5</v>
      </c>
      <c r="ED15" s="18">
        <f t="shared" si="6"/>
        <v>1517</v>
      </c>
      <c r="EE15" s="18">
        <f t="shared" si="6"/>
        <v>183.5</v>
      </c>
      <c r="EF15" s="18">
        <f t="shared" si="6"/>
        <v>1335</v>
      </c>
      <c r="EG15" s="18">
        <f t="shared" si="6"/>
        <v>242</v>
      </c>
      <c r="EH15" s="18">
        <f t="shared" si="6"/>
        <v>242.5</v>
      </c>
      <c r="EI15" s="18">
        <f t="shared" si="6"/>
        <v>13634</v>
      </c>
      <c r="EJ15" s="18">
        <f t="shared" si="6"/>
        <v>10020.5</v>
      </c>
      <c r="EK15" s="18">
        <f t="shared" si="6"/>
        <v>679.5</v>
      </c>
      <c r="EL15" s="18">
        <f t="shared" si="6"/>
        <v>474.5</v>
      </c>
      <c r="EM15" s="18">
        <f t="shared" si="6"/>
        <v>365</v>
      </c>
      <c r="EN15" s="18">
        <f t="shared" si="6"/>
        <v>889</v>
      </c>
      <c r="EO15" s="18">
        <f t="shared" si="6"/>
        <v>292</v>
      </c>
      <c r="EP15" s="18">
        <f t="shared" si="6"/>
        <v>417</v>
      </c>
      <c r="EQ15" s="18">
        <f t="shared" si="6"/>
        <v>2430.5</v>
      </c>
      <c r="ER15" s="18">
        <f t="shared" si="6"/>
        <v>316</v>
      </c>
      <c r="ES15" s="18">
        <f t="shared" si="6"/>
        <v>180.5</v>
      </c>
      <c r="ET15" s="18">
        <f t="shared" si="6"/>
        <v>189</v>
      </c>
      <c r="EU15" s="18">
        <f t="shared" si="6"/>
        <v>558</v>
      </c>
      <c r="EV15" s="18">
        <f t="shared" si="6"/>
        <v>70</v>
      </c>
      <c r="EW15" s="18">
        <f t="shared" si="6"/>
        <v>771</v>
      </c>
      <c r="EX15" s="18">
        <f t="shared" si="6"/>
        <v>167</v>
      </c>
      <c r="EY15" s="18">
        <f t="shared" si="6"/>
        <v>210</v>
      </c>
      <c r="EZ15" s="18">
        <f t="shared" si="6"/>
        <v>126</v>
      </c>
      <c r="FA15" s="18">
        <f t="shared" si="6"/>
        <v>3395.5</v>
      </c>
      <c r="FB15" s="18">
        <f t="shared" si="6"/>
        <v>275</v>
      </c>
      <c r="FC15" s="18">
        <f t="shared" si="6"/>
        <v>1716</v>
      </c>
      <c r="FD15" s="18">
        <f t="shared" si="6"/>
        <v>399</v>
      </c>
      <c r="FE15" s="18">
        <f t="shared" si="6"/>
        <v>80</v>
      </c>
      <c r="FF15" s="18">
        <f t="shared" si="6"/>
        <v>194.5</v>
      </c>
      <c r="FG15" s="18">
        <f t="shared" si="6"/>
        <v>122</v>
      </c>
      <c r="FH15" s="18">
        <f t="shared" si="6"/>
        <v>69</v>
      </c>
      <c r="FI15" s="18">
        <f t="shared" si="6"/>
        <v>1671</v>
      </c>
      <c r="FJ15" s="18">
        <f t="shared" si="6"/>
        <v>2033</v>
      </c>
      <c r="FK15" s="18">
        <f t="shared" si="6"/>
        <v>2572</v>
      </c>
      <c r="FL15" s="18">
        <f t="shared" si="6"/>
        <v>8294</v>
      </c>
      <c r="FM15" s="18">
        <f t="shared" si="6"/>
        <v>3881</v>
      </c>
      <c r="FN15" s="18">
        <f t="shared" si="6"/>
        <v>21868</v>
      </c>
      <c r="FO15" s="18">
        <f t="shared" si="6"/>
        <v>1076</v>
      </c>
      <c r="FP15" s="18">
        <f t="shared" si="6"/>
        <v>2241</v>
      </c>
      <c r="FQ15" s="18">
        <f t="shared" si="6"/>
        <v>980</v>
      </c>
      <c r="FR15" s="18">
        <f t="shared" si="6"/>
        <v>165</v>
      </c>
      <c r="FS15" s="18">
        <f t="shared" si="6"/>
        <v>163</v>
      </c>
      <c r="FT15" s="18">
        <f t="shared" si="6"/>
        <v>59</v>
      </c>
      <c r="FU15" s="18">
        <f t="shared" si="6"/>
        <v>783.5</v>
      </c>
      <c r="FV15" s="18">
        <f t="shared" si="6"/>
        <v>782</v>
      </c>
      <c r="FW15" s="18">
        <f t="shared" si="6"/>
        <v>142</v>
      </c>
      <c r="FX15" s="18">
        <f t="shared" si="6"/>
        <v>56.5</v>
      </c>
      <c r="FY15" s="18"/>
      <c r="FZ15" s="18">
        <f t="shared" si="0"/>
        <v>781070.5</v>
      </c>
      <c r="GA15" s="26">
        <v>781070.5</v>
      </c>
      <c r="GB15" s="18">
        <f>FZ15-GA15</f>
        <v>0</v>
      </c>
      <c r="GC15" s="18"/>
      <c r="GD15" s="18"/>
      <c r="GE15" s="18"/>
      <c r="GF15" s="18"/>
      <c r="GG15" s="7"/>
      <c r="GH15" s="7"/>
      <c r="GI15" s="7"/>
      <c r="GJ15" s="7"/>
      <c r="GK15" s="7"/>
      <c r="GL15" s="7"/>
      <c r="GM15" s="7"/>
      <c r="GN15" s="27"/>
      <c r="GO15" s="27"/>
    </row>
    <row r="16" spans="1:256" x14ac:dyDescent="0.35">
      <c r="A16" s="6" t="s">
        <v>444</v>
      </c>
      <c r="B16" s="18" t="s">
        <v>445</v>
      </c>
      <c r="C16" s="28">
        <v>2311</v>
      </c>
      <c r="D16" s="28">
        <v>9785</v>
      </c>
      <c r="E16" s="28">
        <v>2809</v>
      </c>
      <c r="F16" s="28">
        <v>3989</v>
      </c>
      <c r="G16" s="28">
        <v>189</v>
      </c>
      <c r="H16" s="28">
        <v>169</v>
      </c>
      <c r="I16" s="28">
        <v>4032</v>
      </c>
      <c r="J16" s="28">
        <v>831</v>
      </c>
      <c r="K16" s="28">
        <v>83</v>
      </c>
      <c r="L16" s="28">
        <v>732</v>
      </c>
      <c r="M16" s="28">
        <v>521</v>
      </c>
      <c r="N16" s="28">
        <v>8671</v>
      </c>
      <c r="O16" s="28">
        <v>1022</v>
      </c>
      <c r="P16" s="28">
        <v>65</v>
      </c>
      <c r="Q16" s="28">
        <v>17070</v>
      </c>
      <c r="R16" s="28">
        <v>839</v>
      </c>
      <c r="S16" s="28">
        <v>529</v>
      </c>
      <c r="T16" s="28">
        <v>57</v>
      </c>
      <c r="U16" s="28">
        <v>26</v>
      </c>
      <c r="V16" s="28">
        <v>100</v>
      </c>
      <c r="W16" s="28">
        <v>50</v>
      </c>
      <c r="X16" s="28">
        <v>14</v>
      </c>
      <c r="Y16" s="28">
        <v>276</v>
      </c>
      <c r="Z16" s="28">
        <v>60</v>
      </c>
      <c r="AA16" s="28">
        <v>5295</v>
      </c>
      <c r="AB16" s="28">
        <v>3397</v>
      </c>
      <c r="AC16" s="20">
        <v>123</v>
      </c>
      <c r="AD16" s="20">
        <v>283</v>
      </c>
      <c r="AE16" s="20">
        <v>20</v>
      </c>
      <c r="AF16" s="20">
        <v>34</v>
      </c>
      <c r="AG16" s="20">
        <v>74</v>
      </c>
      <c r="AH16" s="28">
        <v>356</v>
      </c>
      <c r="AI16" s="28">
        <v>129</v>
      </c>
      <c r="AJ16" s="28">
        <v>71</v>
      </c>
      <c r="AK16" s="28">
        <v>106</v>
      </c>
      <c r="AL16" s="28">
        <v>109</v>
      </c>
      <c r="AM16" s="28">
        <v>175</v>
      </c>
      <c r="AN16" s="28">
        <v>98</v>
      </c>
      <c r="AO16" s="28">
        <v>1189</v>
      </c>
      <c r="AP16" s="28">
        <v>30699</v>
      </c>
      <c r="AQ16" s="28">
        <v>74</v>
      </c>
      <c r="AR16" s="28">
        <v>3849</v>
      </c>
      <c r="AS16" s="28">
        <v>1103</v>
      </c>
      <c r="AT16" s="28">
        <v>221</v>
      </c>
      <c r="AU16" s="28">
        <v>48</v>
      </c>
      <c r="AV16" s="28">
        <v>107</v>
      </c>
      <c r="AW16" s="28">
        <v>42</v>
      </c>
      <c r="AX16" s="28">
        <v>0</v>
      </c>
      <c r="AY16" s="28">
        <v>133</v>
      </c>
      <c r="AZ16" s="28">
        <v>5157</v>
      </c>
      <c r="BA16" s="28">
        <v>2278</v>
      </c>
      <c r="BB16" s="28">
        <v>2184</v>
      </c>
      <c r="BC16" s="28">
        <v>8604</v>
      </c>
      <c r="BD16" s="28">
        <v>170</v>
      </c>
      <c r="BE16" s="28">
        <v>210</v>
      </c>
      <c r="BF16" s="28">
        <v>1507</v>
      </c>
      <c r="BG16" s="28">
        <v>224</v>
      </c>
      <c r="BH16" s="28">
        <v>65</v>
      </c>
      <c r="BI16" s="28">
        <v>101</v>
      </c>
      <c r="BJ16" s="28">
        <v>387</v>
      </c>
      <c r="BK16" s="28">
        <v>3764</v>
      </c>
      <c r="BL16" s="28">
        <v>24</v>
      </c>
      <c r="BM16" s="28">
        <v>92</v>
      </c>
      <c r="BN16" s="28">
        <v>1087</v>
      </c>
      <c r="BO16" s="28">
        <v>366</v>
      </c>
      <c r="BP16" s="28">
        <v>82</v>
      </c>
      <c r="BQ16" s="28">
        <v>1279</v>
      </c>
      <c r="BR16" s="28">
        <v>1093</v>
      </c>
      <c r="BS16" s="28">
        <v>465</v>
      </c>
      <c r="BT16" s="28">
        <v>61</v>
      </c>
      <c r="BU16" s="28">
        <v>78</v>
      </c>
      <c r="BV16" s="28">
        <v>206</v>
      </c>
      <c r="BW16" s="28">
        <v>217</v>
      </c>
      <c r="BX16" s="28">
        <v>14</v>
      </c>
      <c r="BY16" s="28">
        <v>256</v>
      </c>
      <c r="BZ16" s="28">
        <v>55</v>
      </c>
      <c r="CA16" s="28">
        <v>33</v>
      </c>
      <c r="CB16" s="28">
        <v>13384</v>
      </c>
      <c r="CC16" s="28">
        <v>49</v>
      </c>
      <c r="CD16" s="28">
        <v>7</v>
      </c>
      <c r="CE16" s="28">
        <v>25</v>
      </c>
      <c r="CF16" s="28">
        <v>41</v>
      </c>
      <c r="CG16" s="28">
        <v>63</v>
      </c>
      <c r="CH16" s="28">
        <v>36</v>
      </c>
      <c r="CI16" s="28">
        <v>281</v>
      </c>
      <c r="CJ16" s="28">
        <v>280</v>
      </c>
      <c r="CK16" s="28">
        <v>852</v>
      </c>
      <c r="CL16" s="28">
        <v>250</v>
      </c>
      <c r="CM16" s="28">
        <v>180</v>
      </c>
      <c r="CN16" s="28">
        <v>4931</v>
      </c>
      <c r="CO16" s="28">
        <v>2428</v>
      </c>
      <c r="CP16" s="20">
        <v>198</v>
      </c>
      <c r="CQ16" s="20">
        <v>352</v>
      </c>
      <c r="CR16" s="20">
        <v>69</v>
      </c>
      <c r="CS16" s="20">
        <v>80</v>
      </c>
      <c r="CT16" s="28">
        <v>54</v>
      </c>
      <c r="CU16" s="28">
        <v>68</v>
      </c>
      <c r="CV16" s="28">
        <v>3</v>
      </c>
      <c r="CW16" s="28">
        <v>53</v>
      </c>
      <c r="CX16" s="28">
        <v>117</v>
      </c>
      <c r="CY16" s="28">
        <v>14</v>
      </c>
      <c r="CZ16" s="28">
        <v>677</v>
      </c>
      <c r="DA16" s="28">
        <v>36</v>
      </c>
      <c r="DB16" s="28">
        <v>59</v>
      </c>
      <c r="DC16" s="28">
        <v>28</v>
      </c>
      <c r="DD16" s="28">
        <v>41</v>
      </c>
      <c r="DE16" s="28">
        <v>34</v>
      </c>
      <c r="DF16" s="28">
        <v>5994</v>
      </c>
      <c r="DG16" s="28">
        <v>20</v>
      </c>
      <c r="DH16" s="28">
        <v>548</v>
      </c>
      <c r="DI16" s="28">
        <v>1006</v>
      </c>
      <c r="DJ16" s="28">
        <v>126</v>
      </c>
      <c r="DK16" s="28">
        <v>172</v>
      </c>
      <c r="DL16" s="28">
        <v>1818</v>
      </c>
      <c r="DM16" s="20">
        <v>81</v>
      </c>
      <c r="DN16" s="20">
        <v>418</v>
      </c>
      <c r="DO16" s="28">
        <v>925</v>
      </c>
      <c r="DP16" s="28">
        <v>47</v>
      </c>
      <c r="DQ16" s="28">
        <v>162</v>
      </c>
      <c r="DR16" s="28">
        <v>640</v>
      </c>
      <c r="DS16" s="28">
        <v>342</v>
      </c>
      <c r="DT16" s="28">
        <v>72</v>
      </c>
      <c r="DU16" s="28">
        <v>128</v>
      </c>
      <c r="DV16" s="28">
        <v>56</v>
      </c>
      <c r="DW16" s="28">
        <v>91</v>
      </c>
      <c r="DX16" s="28">
        <v>24</v>
      </c>
      <c r="DY16" s="28">
        <v>27</v>
      </c>
      <c r="DZ16" s="28">
        <v>74</v>
      </c>
      <c r="EA16" s="28">
        <v>130</v>
      </c>
      <c r="EB16" s="20">
        <v>172</v>
      </c>
      <c r="EC16" s="20">
        <v>68</v>
      </c>
      <c r="ED16" s="20">
        <v>24</v>
      </c>
      <c r="EE16" s="28">
        <v>69</v>
      </c>
      <c r="EF16" s="28">
        <v>603</v>
      </c>
      <c r="EG16" s="28">
        <v>100</v>
      </c>
      <c r="EH16" s="28">
        <v>68</v>
      </c>
      <c r="EI16" s="28">
        <v>6981</v>
      </c>
      <c r="EJ16" s="28">
        <v>2957</v>
      </c>
      <c r="EK16" s="28">
        <v>147</v>
      </c>
      <c r="EL16" s="28">
        <v>123</v>
      </c>
      <c r="EM16" s="28">
        <v>111</v>
      </c>
      <c r="EN16" s="28">
        <v>401</v>
      </c>
      <c r="EO16" s="28">
        <v>68</v>
      </c>
      <c r="EP16" s="28">
        <v>53</v>
      </c>
      <c r="EQ16" s="28">
        <v>54</v>
      </c>
      <c r="ER16" s="28">
        <v>48</v>
      </c>
      <c r="ES16" s="28">
        <v>45</v>
      </c>
      <c r="ET16" s="28">
        <v>105</v>
      </c>
      <c r="EU16" s="28">
        <v>308</v>
      </c>
      <c r="EV16" s="28">
        <v>32</v>
      </c>
      <c r="EW16" s="28">
        <v>111</v>
      </c>
      <c r="EX16" s="28">
        <v>40</v>
      </c>
      <c r="EY16" s="28">
        <v>163</v>
      </c>
      <c r="EZ16" s="28">
        <v>39</v>
      </c>
      <c r="FA16" s="28">
        <v>619</v>
      </c>
      <c r="FB16" s="28">
        <v>87</v>
      </c>
      <c r="FC16" s="28">
        <v>275</v>
      </c>
      <c r="FD16" s="28">
        <v>127</v>
      </c>
      <c r="FE16" s="28">
        <v>25</v>
      </c>
      <c r="FF16" s="28">
        <v>63</v>
      </c>
      <c r="FG16" s="28">
        <v>16</v>
      </c>
      <c r="FH16" s="28">
        <v>18</v>
      </c>
      <c r="FI16" s="28">
        <v>453</v>
      </c>
      <c r="FJ16" s="28">
        <v>369</v>
      </c>
      <c r="FK16" s="28">
        <v>506</v>
      </c>
      <c r="FL16" s="28">
        <v>657</v>
      </c>
      <c r="FM16" s="28">
        <v>275</v>
      </c>
      <c r="FN16" s="28">
        <v>8885</v>
      </c>
      <c r="FO16" s="28">
        <v>307</v>
      </c>
      <c r="FP16" s="28">
        <v>752</v>
      </c>
      <c r="FQ16" s="28">
        <v>184</v>
      </c>
      <c r="FR16" s="28">
        <v>31</v>
      </c>
      <c r="FS16" s="28">
        <v>18</v>
      </c>
      <c r="FT16" s="28">
        <v>16</v>
      </c>
      <c r="FU16" s="28">
        <v>332</v>
      </c>
      <c r="FV16" s="28">
        <v>237</v>
      </c>
      <c r="FW16" s="28">
        <v>50</v>
      </c>
      <c r="FX16" s="28">
        <v>16</v>
      </c>
      <c r="FY16" s="28"/>
      <c r="FZ16" s="18">
        <f t="shared" si="0"/>
        <v>196823</v>
      </c>
      <c r="GA16" s="18"/>
      <c r="GB16" s="18"/>
      <c r="GC16" s="18"/>
      <c r="GD16" s="18"/>
      <c r="GE16" s="18"/>
      <c r="GF16" s="18"/>
      <c r="GG16" s="7"/>
      <c r="GH16" s="18"/>
      <c r="GI16" s="18"/>
      <c r="GJ16" s="18"/>
      <c r="GK16" s="18"/>
      <c r="GL16" s="18"/>
      <c r="GM16" s="18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</row>
    <row r="17" spans="1:256" x14ac:dyDescent="0.35">
      <c r="A17" s="29" t="s">
        <v>446</v>
      </c>
      <c r="B17" s="18" t="s">
        <v>447</v>
      </c>
      <c r="C17" s="30">
        <v>5129.3999999999996</v>
      </c>
      <c r="D17" s="30">
        <v>19578.8</v>
      </c>
      <c r="E17" s="30">
        <v>4800</v>
      </c>
      <c r="F17" s="30">
        <v>11977.3</v>
      </c>
      <c r="G17" s="30">
        <v>621.79999999999995</v>
      </c>
      <c r="H17" s="30">
        <v>464.6</v>
      </c>
      <c r="I17" s="30">
        <v>6298.3</v>
      </c>
      <c r="J17" s="30">
        <v>1529.6</v>
      </c>
      <c r="K17" s="30">
        <v>187.3</v>
      </c>
      <c r="L17" s="30">
        <v>1452</v>
      </c>
      <c r="M17" s="30">
        <v>823.3</v>
      </c>
      <c r="N17" s="30">
        <v>19147.7</v>
      </c>
      <c r="O17" s="30">
        <v>2888.2</v>
      </c>
      <c r="P17" s="30">
        <v>207.5</v>
      </c>
      <c r="Q17" s="30">
        <v>31176.3</v>
      </c>
      <c r="R17" s="30">
        <v>3514.2</v>
      </c>
      <c r="S17" s="30">
        <v>967.7</v>
      </c>
      <c r="T17" s="30">
        <v>124.6</v>
      </c>
      <c r="U17" s="30">
        <v>37.9</v>
      </c>
      <c r="V17" s="30">
        <v>184</v>
      </c>
      <c r="W17" s="30">
        <v>107.9</v>
      </c>
      <c r="X17" s="30">
        <v>15.9</v>
      </c>
      <c r="Y17" s="30">
        <v>778.9</v>
      </c>
      <c r="Z17" s="30">
        <v>105.8</v>
      </c>
      <c r="AA17" s="30">
        <v>10312</v>
      </c>
      <c r="AB17" s="30">
        <v>7010.1</v>
      </c>
      <c r="AC17" s="30">
        <v>333.4</v>
      </c>
      <c r="AD17" s="30">
        <v>523.9</v>
      </c>
      <c r="AE17" s="30">
        <v>50.4</v>
      </c>
      <c r="AF17" s="30">
        <v>93.9</v>
      </c>
      <c r="AG17" s="30">
        <v>185.1</v>
      </c>
      <c r="AH17" s="30">
        <v>640.29999999999995</v>
      </c>
      <c r="AI17" s="30">
        <v>262.2</v>
      </c>
      <c r="AJ17" s="30">
        <v>136.6</v>
      </c>
      <c r="AK17" s="30">
        <v>148.80000000000001</v>
      </c>
      <c r="AL17" s="30">
        <v>234.9</v>
      </c>
      <c r="AM17" s="30">
        <v>240.9</v>
      </c>
      <c r="AN17" s="30">
        <v>164.8</v>
      </c>
      <c r="AO17" s="30">
        <v>2677.2</v>
      </c>
      <c r="AP17" s="30">
        <v>52550.9</v>
      </c>
      <c r="AQ17" s="30">
        <v>135.1</v>
      </c>
      <c r="AR17" s="30">
        <v>10577.7</v>
      </c>
      <c r="AS17" s="30">
        <v>2622.2</v>
      </c>
      <c r="AT17" s="30">
        <v>743.8</v>
      </c>
      <c r="AU17" s="30">
        <v>125</v>
      </c>
      <c r="AV17" s="30">
        <v>173.3</v>
      </c>
      <c r="AW17" s="30">
        <v>98.1</v>
      </c>
      <c r="AX17" s="30">
        <v>32</v>
      </c>
      <c r="AY17" s="30">
        <v>260.8</v>
      </c>
      <c r="AZ17" s="30">
        <v>8656.7999999999993</v>
      </c>
      <c r="BA17" s="30">
        <v>4798.3</v>
      </c>
      <c r="BB17" s="30">
        <v>3902</v>
      </c>
      <c r="BC17" s="30">
        <v>15605</v>
      </c>
      <c r="BD17" s="30">
        <v>665.7</v>
      </c>
      <c r="BE17" s="30">
        <v>508.9</v>
      </c>
      <c r="BF17" s="30">
        <v>5460.3</v>
      </c>
      <c r="BG17" s="30">
        <v>575.20000000000005</v>
      </c>
      <c r="BH17" s="30">
        <v>233.5</v>
      </c>
      <c r="BI17" s="30">
        <v>181.1</v>
      </c>
      <c r="BJ17" s="30">
        <v>982.2</v>
      </c>
      <c r="BK17" s="30">
        <v>12833.3</v>
      </c>
      <c r="BL17" s="30">
        <v>55.1</v>
      </c>
      <c r="BM17" s="30">
        <v>289.3</v>
      </c>
      <c r="BN17" s="30">
        <v>1967.5</v>
      </c>
      <c r="BO17" s="30">
        <v>722.5</v>
      </c>
      <c r="BP17" s="30">
        <v>108.2</v>
      </c>
      <c r="BQ17" s="30">
        <v>3053.2</v>
      </c>
      <c r="BR17" s="30">
        <v>1579.8</v>
      </c>
      <c r="BS17" s="30">
        <v>774.5</v>
      </c>
      <c r="BT17" s="30">
        <v>155</v>
      </c>
      <c r="BU17" s="30">
        <v>168.8</v>
      </c>
      <c r="BV17" s="30">
        <v>426.9</v>
      </c>
      <c r="BW17" s="30">
        <v>667.8</v>
      </c>
      <c r="BX17" s="30">
        <v>32.5</v>
      </c>
      <c r="BY17" s="30">
        <v>376.4</v>
      </c>
      <c r="BZ17" s="30">
        <v>129.9</v>
      </c>
      <c r="CA17" s="30">
        <v>54.2</v>
      </c>
      <c r="CB17" s="30">
        <v>23737.599999999999</v>
      </c>
      <c r="CC17" s="30">
        <v>123.1</v>
      </c>
      <c r="CD17" s="30">
        <v>23.7</v>
      </c>
      <c r="CE17" s="30">
        <v>80.400000000000006</v>
      </c>
      <c r="CF17" s="30">
        <v>33</v>
      </c>
      <c r="CG17" s="30">
        <v>111.9</v>
      </c>
      <c r="CH17" s="30">
        <v>85.1</v>
      </c>
      <c r="CI17" s="30">
        <v>464.6</v>
      </c>
      <c r="CJ17" s="30">
        <v>466.2</v>
      </c>
      <c r="CK17" s="30">
        <v>2222.6999999999998</v>
      </c>
      <c r="CL17" s="30">
        <v>532.1</v>
      </c>
      <c r="CM17" s="30">
        <v>419</v>
      </c>
      <c r="CN17" s="30">
        <v>10630.4</v>
      </c>
      <c r="CO17" s="30">
        <v>6039</v>
      </c>
      <c r="CP17" s="30">
        <v>477.9</v>
      </c>
      <c r="CQ17" s="30">
        <v>628.20000000000005</v>
      </c>
      <c r="CR17" s="30">
        <v>134.5</v>
      </c>
      <c r="CS17" s="30">
        <v>127.8</v>
      </c>
      <c r="CT17" s="30">
        <v>81.3</v>
      </c>
      <c r="CU17" s="30">
        <v>177.7</v>
      </c>
      <c r="CV17" s="30">
        <v>7.4</v>
      </c>
      <c r="CW17" s="30">
        <v>111</v>
      </c>
      <c r="CX17" s="30">
        <v>243.6</v>
      </c>
      <c r="CY17" s="30">
        <v>19.899999999999999</v>
      </c>
      <c r="CZ17" s="30">
        <v>1091.3</v>
      </c>
      <c r="DA17" s="30">
        <v>51</v>
      </c>
      <c r="DB17" s="30">
        <v>106.4</v>
      </c>
      <c r="DC17" s="30">
        <v>46.3</v>
      </c>
      <c r="DD17" s="30">
        <v>109.4</v>
      </c>
      <c r="DE17" s="30">
        <v>118</v>
      </c>
      <c r="DF17" s="30">
        <v>10976.6</v>
      </c>
      <c r="DG17" s="30">
        <v>59</v>
      </c>
      <c r="DH17" s="30">
        <v>1091.3</v>
      </c>
      <c r="DI17" s="30">
        <v>1583.9</v>
      </c>
      <c r="DJ17" s="30">
        <v>320.39999999999998</v>
      </c>
      <c r="DK17" s="30">
        <v>282.89999999999998</v>
      </c>
      <c r="DL17" s="30">
        <v>3498.4</v>
      </c>
      <c r="DM17" s="30">
        <v>139</v>
      </c>
      <c r="DN17" s="30">
        <v>895.8</v>
      </c>
      <c r="DO17" s="30">
        <v>2222.8000000000002</v>
      </c>
      <c r="DP17" s="30">
        <v>86.9</v>
      </c>
      <c r="DQ17" s="30">
        <v>328.7</v>
      </c>
      <c r="DR17" s="30">
        <v>1067</v>
      </c>
      <c r="DS17" s="30">
        <v>483.5</v>
      </c>
      <c r="DT17" s="30">
        <v>151.30000000000001</v>
      </c>
      <c r="DU17" s="30">
        <v>213.8</v>
      </c>
      <c r="DV17" s="30">
        <v>110.3</v>
      </c>
      <c r="DW17" s="30">
        <v>166.8</v>
      </c>
      <c r="DX17" s="30">
        <v>53.3</v>
      </c>
      <c r="DY17" s="30">
        <v>78.2</v>
      </c>
      <c r="DZ17" s="30">
        <v>249.4</v>
      </c>
      <c r="EA17" s="30">
        <v>219.1</v>
      </c>
      <c r="EB17" s="30">
        <v>364.6</v>
      </c>
      <c r="EC17" s="30">
        <v>96.4</v>
      </c>
      <c r="ED17" s="30">
        <v>103.1</v>
      </c>
      <c r="EE17" s="30">
        <v>135.69999999999999</v>
      </c>
      <c r="EF17" s="30">
        <v>1043.8</v>
      </c>
      <c r="EG17" s="30">
        <v>158</v>
      </c>
      <c r="EH17" s="30">
        <v>139.5</v>
      </c>
      <c r="EI17" s="30">
        <v>11759.2</v>
      </c>
      <c r="EJ17" s="30">
        <v>5631.1</v>
      </c>
      <c r="EK17" s="30">
        <v>274.39999999999998</v>
      </c>
      <c r="EL17" s="30">
        <v>244.2</v>
      </c>
      <c r="EM17" s="30">
        <v>213.4</v>
      </c>
      <c r="EN17" s="30">
        <v>700.4</v>
      </c>
      <c r="EO17" s="30">
        <v>151.30000000000001</v>
      </c>
      <c r="EP17" s="30">
        <v>114.9</v>
      </c>
      <c r="EQ17" s="30">
        <v>531</v>
      </c>
      <c r="ER17" s="30">
        <v>78.400000000000006</v>
      </c>
      <c r="ES17" s="30">
        <v>135.5</v>
      </c>
      <c r="ET17" s="30">
        <v>139.19999999999999</v>
      </c>
      <c r="EU17" s="30">
        <v>527.20000000000005</v>
      </c>
      <c r="EV17" s="30">
        <v>44.8</v>
      </c>
      <c r="EW17" s="30">
        <v>209.4</v>
      </c>
      <c r="EX17" s="30">
        <v>82.7</v>
      </c>
      <c r="EY17" s="30">
        <v>558.5</v>
      </c>
      <c r="EZ17" s="30">
        <v>71.8</v>
      </c>
      <c r="FA17" s="30">
        <v>1478.8</v>
      </c>
      <c r="FB17" s="30">
        <v>200.1</v>
      </c>
      <c r="FC17" s="30">
        <v>660.2</v>
      </c>
      <c r="FD17" s="30">
        <v>237.2</v>
      </c>
      <c r="FE17" s="30">
        <v>48</v>
      </c>
      <c r="FF17" s="30">
        <v>113.4</v>
      </c>
      <c r="FG17" s="30">
        <v>63</v>
      </c>
      <c r="FH17" s="30">
        <v>36.5</v>
      </c>
      <c r="FI17" s="30">
        <v>923.9</v>
      </c>
      <c r="FJ17" s="30">
        <v>761.8</v>
      </c>
      <c r="FK17" s="30">
        <v>1461.5</v>
      </c>
      <c r="FL17" s="30">
        <v>1926.6</v>
      </c>
      <c r="FM17" s="30">
        <v>1382.6</v>
      </c>
      <c r="FN17" s="30">
        <v>16548.599999999999</v>
      </c>
      <c r="FO17" s="30">
        <v>592.9</v>
      </c>
      <c r="FP17" s="30">
        <v>1306.9000000000001</v>
      </c>
      <c r="FQ17" s="30">
        <v>466.9</v>
      </c>
      <c r="FR17" s="30">
        <v>65.400000000000006</v>
      </c>
      <c r="FS17" s="30">
        <v>46.6</v>
      </c>
      <c r="FT17" s="30">
        <v>40.4</v>
      </c>
      <c r="FU17" s="30">
        <v>556.79999999999995</v>
      </c>
      <c r="FV17" s="30">
        <v>479</v>
      </c>
      <c r="FW17" s="30">
        <v>84.8</v>
      </c>
      <c r="FX17" s="30">
        <v>26.3</v>
      </c>
      <c r="FY17" s="18"/>
      <c r="FZ17" s="18">
        <f t="shared" si="0"/>
        <v>393211.9000000002</v>
      </c>
      <c r="GA17" s="18"/>
      <c r="GB17" s="18"/>
      <c r="GC17" s="18"/>
      <c r="GD17" s="18"/>
      <c r="GE17" s="18"/>
      <c r="GF17" s="18"/>
      <c r="GG17" s="7"/>
      <c r="GH17" s="18"/>
      <c r="GI17" s="18"/>
      <c r="GJ17" s="18"/>
      <c r="GK17" s="18"/>
      <c r="GL17" s="18"/>
      <c r="GM17" s="18"/>
      <c r="GN17" s="31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6" x14ac:dyDescent="0.35">
      <c r="A18" s="29" t="s">
        <v>448</v>
      </c>
      <c r="B18" s="7" t="s">
        <v>449</v>
      </c>
      <c r="C18" s="32">
        <f>ROUND(FZ133/FZ20,4)</f>
        <v>0.47189999999999999</v>
      </c>
      <c r="D18" s="33">
        <v>0.47189999999999999</v>
      </c>
      <c r="E18" s="33">
        <v>0.47189999999999999</v>
      </c>
      <c r="F18" s="33">
        <v>0.47189999999999999</v>
      </c>
      <c r="G18" s="33">
        <v>0.47189999999999999</v>
      </c>
      <c r="H18" s="33">
        <v>0.47189999999999999</v>
      </c>
      <c r="I18" s="33">
        <v>0.47189999999999999</v>
      </c>
      <c r="J18" s="33">
        <v>0.47189999999999999</v>
      </c>
      <c r="K18" s="33">
        <v>0.47189999999999999</v>
      </c>
      <c r="L18" s="33">
        <v>0.47189999999999999</v>
      </c>
      <c r="M18" s="33">
        <v>0.47189999999999999</v>
      </c>
      <c r="N18" s="33">
        <v>0.47189999999999999</v>
      </c>
      <c r="O18" s="33">
        <v>0.47189999999999999</v>
      </c>
      <c r="P18" s="33">
        <v>0.47189999999999999</v>
      </c>
      <c r="Q18" s="33">
        <v>0.47189999999999999</v>
      </c>
      <c r="R18" s="33">
        <v>0.47189999999999999</v>
      </c>
      <c r="S18" s="33">
        <v>0.47189999999999999</v>
      </c>
      <c r="T18" s="33">
        <v>0.47189999999999999</v>
      </c>
      <c r="U18" s="33">
        <v>0.47189999999999999</v>
      </c>
      <c r="V18" s="33">
        <v>0.47189999999999999</v>
      </c>
      <c r="W18" s="33">
        <v>0.47189999999999999</v>
      </c>
      <c r="X18" s="33">
        <v>0.47189999999999999</v>
      </c>
      <c r="Y18" s="33">
        <v>0.47189999999999999</v>
      </c>
      <c r="Z18" s="33">
        <v>0.47189999999999999</v>
      </c>
      <c r="AA18" s="33">
        <v>0.47189999999999999</v>
      </c>
      <c r="AB18" s="33">
        <v>0.47189999999999999</v>
      </c>
      <c r="AC18" s="33">
        <v>0.47189999999999999</v>
      </c>
      <c r="AD18" s="33">
        <v>0.47189999999999999</v>
      </c>
      <c r="AE18" s="33">
        <v>0.47189999999999999</v>
      </c>
      <c r="AF18" s="33">
        <v>0.47189999999999999</v>
      </c>
      <c r="AG18" s="33">
        <v>0.47189999999999999</v>
      </c>
      <c r="AH18" s="33">
        <v>0.47189999999999999</v>
      </c>
      <c r="AI18" s="33">
        <v>0.47189999999999999</v>
      </c>
      <c r="AJ18" s="33">
        <v>0.47189999999999999</v>
      </c>
      <c r="AK18" s="33">
        <v>0.47189999999999999</v>
      </c>
      <c r="AL18" s="33">
        <v>0.47189999999999999</v>
      </c>
      <c r="AM18" s="33">
        <v>0.47189999999999999</v>
      </c>
      <c r="AN18" s="33">
        <v>0.47189999999999999</v>
      </c>
      <c r="AO18" s="33">
        <v>0.47189999999999999</v>
      </c>
      <c r="AP18" s="33">
        <v>0.47189999999999999</v>
      </c>
      <c r="AQ18" s="33">
        <v>0.47189999999999999</v>
      </c>
      <c r="AR18" s="33">
        <v>0.47189999999999999</v>
      </c>
      <c r="AS18" s="33">
        <v>0.47189999999999999</v>
      </c>
      <c r="AT18" s="33">
        <v>0.47189999999999999</v>
      </c>
      <c r="AU18" s="33">
        <v>0.47189999999999999</v>
      </c>
      <c r="AV18" s="33">
        <v>0.47189999999999999</v>
      </c>
      <c r="AW18" s="33">
        <v>0.47189999999999999</v>
      </c>
      <c r="AX18" s="33">
        <v>0.47189999999999999</v>
      </c>
      <c r="AY18" s="33">
        <v>0.47189999999999999</v>
      </c>
      <c r="AZ18" s="33">
        <v>0.47189999999999999</v>
      </c>
      <c r="BA18" s="33">
        <v>0.47189999999999999</v>
      </c>
      <c r="BB18" s="33">
        <v>0.47189999999999999</v>
      </c>
      <c r="BC18" s="33">
        <v>0.47189999999999999</v>
      </c>
      <c r="BD18" s="33">
        <v>0.47189999999999999</v>
      </c>
      <c r="BE18" s="33">
        <v>0.47189999999999999</v>
      </c>
      <c r="BF18" s="33">
        <v>0.47189999999999999</v>
      </c>
      <c r="BG18" s="33">
        <v>0.47189999999999999</v>
      </c>
      <c r="BH18" s="33">
        <v>0.47189999999999999</v>
      </c>
      <c r="BI18" s="33">
        <v>0.47189999999999999</v>
      </c>
      <c r="BJ18" s="33">
        <v>0.47189999999999999</v>
      </c>
      <c r="BK18" s="33">
        <v>0.47189999999999999</v>
      </c>
      <c r="BL18" s="33">
        <v>0.47189999999999999</v>
      </c>
      <c r="BM18" s="33">
        <v>0.47189999999999999</v>
      </c>
      <c r="BN18" s="33">
        <v>0.47189999999999999</v>
      </c>
      <c r="BO18" s="33">
        <v>0.47189999999999999</v>
      </c>
      <c r="BP18" s="33">
        <v>0.47189999999999999</v>
      </c>
      <c r="BQ18" s="33">
        <v>0.47189999999999999</v>
      </c>
      <c r="BR18" s="33">
        <v>0.47189999999999999</v>
      </c>
      <c r="BS18" s="33">
        <v>0.47189999999999999</v>
      </c>
      <c r="BT18" s="33">
        <v>0.47189999999999999</v>
      </c>
      <c r="BU18" s="33">
        <v>0.47189999999999999</v>
      </c>
      <c r="BV18" s="33">
        <v>0.47189999999999999</v>
      </c>
      <c r="BW18" s="33">
        <v>0.47189999999999999</v>
      </c>
      <c r="BX18" s="33">
        <v>0.47189999999999999</v>
      </c>
      <c r="BY18" s="33">
        <v>0.47189999999999999</v>
      </c>
      <c r="BZ18" s="33">
        <v>0.47189999999999999</v>
      </c>
      <c r="CA18" s="33">
        <v>0.47189999999999999</v>
      </c>
      <c r="CB18" s="33">
        <v>0.47189999999999999</v>
      </c>
      <c r="CC18" s="33">
        <v>0.47189999999999999</v>
      </c>
      <c r="CD18" s="33">
        <v>0.47189999999999999</v>
      </c>
      <c r="CE18" s="33">
        <v>0.47189999999999999</v>
      </c>
      <c r="CF18" s="33">
        <v>0.47189999999999999</v>
      </c>
      <c r="CG18" s="33">
        <v>0.47189999999999999</v>
      </c>
      <c r="CH18" s="33">
        <v>0.47189999999999999</v>
      </c>
      <c r="CI18" s="33">
        <v>0.47189999999999999</v>
      </c>
      <c r="CJ18" s="33">
        <v>0.47189999999999999</v>
      </c>
      <c r="CK18" s="33">
        <v>0.47189999999999999</v>
      </c>
      <c r="CL18" s="33">
        <v>0.47189999999999999</v>
      </c>
      <c r="CM18" s="33">
        <v>0.47189999999999999</v>
      </c>
      <c r="CN18" s="33">
        <v>0.47189999999999999</v>
      </c>
      <c r="CO18" s="33">
        <v>0.47189999999999999</v>
      </c>
      <c r="CP18" s="33">
        <v>0.47189999999999999</v>
      </c>
      <c r="CQ18" s="33">
        <v>0.47189999999999999</v>
      </c>
      <c r="CR18" s="33">
        <v>0.47189999999999999</v>
      </c>
      <c r="CS18" s="33">
        <v>0.47189999999999999</v>
      </c>
      <c r="CT18" s="33">
        <v>0.47189999999999999</v>
      </c>
      <c r="CU18" s="33">
        <v>0.47189999999999999</v>
      </c>
      <c r="CV18" s="33">
        <v>0.47189999999999999</v>
      </c>
      <c r="CW18" s="33">
        <v>0.47189999999999999</v>
      </c>
      <c r="CX18" s="33">
        <v>0.47189999999999999</v>
      </c>
      <c r="CY18" s="33">
        <v>0.47189999999999999</v>
      </c>
      <c r="CZ18" s="33">
        <v>0.47189999999999999</v>
      </c>
      <c r="DA18" s="33">
        <v>0.47189999999999999</v>
      </c>
      <c r="DB18" s="33">
        <v>0.47189999999999999</v>
      </c>
      <c r="DC18" s="33">
        <v>0.47189999999999999</v>
      </c>
      <c r="DD18" s="33">
        <v>0.47189999999999999</v>
      </c>
      <c r="DE18" s="33">
        <v>0.47189999999999999</v>
      </c>
      <c r="DF18" s="33">
        <v>0.47189999999999999</v>
      </c>
      <c r="DG18" s="33">
        <v>0.47189999999999999</v>
      </c>
      <c r="DH18" s="33">
        <v>0.47189999999999999</v>
      </c>
      <c r="DI18" s="33">
        <v>0.47189999999999999</v>
      </c>
      <c r="DJ18" s="33">
        <v>0.47189999999999999</v>
      </c>
      <c r="DK18" s="33">
        <v>0.47189999999999999</v>
      </c>
      <c r="DL18" s="33">
        <v>0.47189999999999999</v>
      </c>
      <c r="DM18" s="33">
        <v>0.47189999999999999</v>
      </c>
      <c r="DN18" s="33">
        <v>0.47189999999999999</v>
      </c>
      <c r="DO18" s="33">
        <v>0.47189999999999999</v>
      </c>
      <c r="DP18" s="33">
        <v>0.47189999999999999</v>
      </c>
      <c r="DQ18" s="33">
        <v>0.47189999999999999</v>
      </c>
      <c r="DR18" s="33">
        <v>0.47189999999999999</v>
      </c>
      <c r="DS18" s="33">
        <v>0.47189999999999999</v>
      </c>
      <c r="DT18" s="33">
        <v>0.47189999999999999</v>
      </c>
      <c r="DU18" s="33">
        <v>0.47189999999999999</v>
      </c>
      <c r="DV18" s="33">
        <v>0.47189999999999999</v>
      </c>
      <c r="DW18" s="33">
        <v>0.47189999999999999</v>
      </c>
      <c r="DX18" s="33">
        <v>0.47189999999999999</v>
      </c>
      <c r="DY18" s="33">
        <v>0.47189999999999999</v>
      </c>
      <c r="DZ18" s="33">
        <v>0.47189999999999999</v>
      </c>
      <c r="EA18" s="33">
        <v>0.47189999999999999</v>
      </c>
      <c r="EB18" s="33">
        <v>0.47189999999999999</v>
      </c>
      <c r="EC18" s="33">
        <v>0.47189999999999999</v>
      </c>
      <c r="ED18" s="33">
        <v>0.47189999999999999</v>
      </c>
      <c r="EE18" s="33">
        <v>0.47189999999999999</v>
      </c>
      <c r="EF18" s="33">
        <v>0.47189999999999999</v>
      </c>
      <c r="EG18" s="33">
        <v>0.47189999999999999</v>
      </c>
      <c r="EH18" s="33">
        <v>0.47189999999999999</v>
      </c>
      <c r="EI18" s="33">
        <v>0.47189999999999999</v>
      </c>
      <c r="EJ18" s="33">
        <v>0.47189999999999999</v>
      </c>
      <c r="EK18" s="33">
        <v>0.47189999999999999</v>
      </c>
      <c r="EL18" s="33">
        <v>0.47189999999999999</v>
      </c>
      <c r="EM18" s="33">
        <v>0.47189999999999999</v>
      </c>
      <c r="EN18" s="33">
        <v>0.47189999999999999</v>
      </c>
      <c r="EO18" s="33">
        <v>0.47189999999999999</v>
      </c>
      <c r="EP18" s="33">
        <v>0.47189999999999999</v>
      </c>
      <c r="EQ18" s="33">
        <v>0.47189999999999999</v>
      </c>
      <c r="ER18" s="33">
        <v>0.47189999999999999</v>
      </c>
      <c r="ES18" s="33">
        <v>0.47189999999999999</v>
      </c>
      <c r="ET18" s="33">
        <v>0.47189999999999999</v>
      </c>
      <c r="EU18" s="33">
        <v>0.47189999999999999</v>
      </c>
      <c r="EV18" s="33">
        <v>0.47189999999999999</v>
      </c>
      <c r="EW18" s="33">
        <v>0.47189999999999999</v>
      </c>
      <c r="EX18" s="33">
        <v>0.47189999999999999</v>
      </c>
      <c r="EY18" s="33">
        <v>0.47189999999999999</v>
      </c>
      <c r="EZ18" s="33">
        <v>0.47189999999999999</v>
      </c>
      <c r="FA18" s="33">
        <v>0.47189999999999999</v>
      </c>
      <c r="FB18" s="33">
        <v>0.47189999999999999</v>
      </c>
      <c r="FC18" s="33">
        <v>0.47189999999999999</v>
      </c>
      <c r="FD18" s="33">
        <v>0.47189999999999999</v>
      </c>
      <c r="FE18" s="33">
        <v>0.47189999999999999</v>
      </c>
      <c r="FF18" s="33">
        <v>0.47189999999999999</v>
      </c>
      <c r="FG18" s="33">
        <v>0.47189999999999999</v>
      </c>
      <c r="FH18" s="33">
        <v>0.47189999999999999</v>
      </c>
      <c r="FI18" s="33">
        <v>0.47189999999999999</v>
      </c>
      <c r="FJ18" s="33">
        <v>0.47189999999999999</v>
      </c>
      <c r="FK18" s="33">
        <v>0.47189999999999999</v>
      </c>
      <c r="FL18" s="33">
        <v>0.47189999999999999</v>
      </c>
      <c r="FM18" s="33">
        <v>0.47189999999999999</v>
      </c>
      <c r="FN18" s="33">
        <v>0.47189999999999999</v>
      </c>
      <c r="FO18" s="33">
        <v>0.47189999999999999</v>
      </c>
      <c r="FP18" s="33">
        <v>0.47189999999999999</v>
      </c>
      <c r="FQ18" s="33">
        <v>0.47189999999999999</v>
      </c>
      <c r="FR18" s="33">
        <v>0.47189999999999999</v>
      </c>
      <c r="FS18" s="33">
        <v>0.47189999999999999</v>
      </c>
      <c r="FT18" s="33">
        <v>0.47189999999999999</v>
      </c>
      <c r="FU18" s="33">
        <v>0.47189999999999999</v>
      </c>
      <c r="FV18" s="33">
        <v>0.47189999999999999</v>
      </c>
      <c r="FW18" s="33">
        <v>0.47189999999999999</v>
      </c>
      <c r="FX18" s="33">
        <v>0.47189999999999999</v>
      </c>
      <c r="FY18" s="33"/>
      <c r="FZ18" s="33">
        <f>FX18</f>
        <v>0.47189999999999999</v>
      </c>
      <c r="GA18" s="33"/>
      <c r="GB18" s="33"/>
      <c r="GC18" s="33"/>
      <c r="GD18" s="33"/>
      <c r="GE18" s="33"/>
      <c r="GF18" s="33"/>
      <c r="GG18" s="7"/>
      <c r="GH18" s="33"/>
      <c r="GI18" s="33"/>
      <c r="GJ18" s="33"/>
      <c r="GK18" s="33"/>
      <c r="GL18" s="33"/>
      <c r="GM18" s="33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x14ac:dyDescent="0.35">
      <c r="A19" s="6" t="s">
        <v>450</v>
      </c>
      <c r="B19" s="18" t="s">
        <v>451</v>
      </c>
      <c r="C19" s="28">
        <v>5936.4</v>
      </c>
      <c r="D19" s="28">
        <v>28893.599999999999</v>
      </c>
      <c r="E19" s="28">
        <v>4468.8</v>
      </c>
      <c r="F19" s="28">
        <v>15351.599999999999</v>
      </c>
      <c r="G19" s="28">
        <v>850.8</v>
      </c>
      <c r="H19" s="28">
        <v>794.4</v>
      </c>
      <c r="I19" s="28">
        <v>6464.4</v>
      </c>
      <c r="J19" s="28">
        <v>1663.2</v>
      </c>
      <c r="K19" s="28">
        <v>186</v>
      </c>
      <c r="L19" s="28">
        <v>1503.6</v>
      </c>
      <c r="M19" s="28">
        <v>685.19999999999993</v>
      </c>
      <c r="N19" s="28">
        <v>36894</v>
      </c>
      <c r="O19" s="28">
        <v>9018</v>
      </c>
      <c r="P19" s="28">
        <v>188.4</v>
      </c>
      <c r="Q19" s="28">
        <v>28060.799999999999</v>
      </c>
      <c r="R19" s="28">
        <v>3002.4</v>
      </c>
      <c r="S19" s="28">
        <v>1274.3999999999999</v>
      </c>
      <c r="T19" s="28">
        <v>124.8</v>
      </c>
      <c r="U19" s="28">
        <v>37.199999999999996</v>
      </c>
      <c r="V19" s="28">
        <v>208.79999999999998</v>
      </c>
      <c r="W19" s="28">
        <v>181.2</v>
      </c>
      <c r="X19" s="28">
        <v>36</v>
      </c>
      <c r="Y19" s="28">
        <v>460.79999999999995</v>
      </c>
      <c r="Z19" s="28">
        <v>170.4</v>
      </c>
      <c r="AA19" s="28">
        <v>22339.200000000001</v>
      </c>
      <c r="AB19" s="28">
        <v>19311.599999999999</v>
      </c>
      <c r="AC19" s="28">
        <v>718.8</v>
      </c>
      <c r="AD19" s="28">
        <v>1010.4</v>
      </c>
      <c r="AE19" s="28">
        <v>67.2</v>
      </c>
      <c r="AF19" s="28">
        <v>141.6</v>
      </c>
      <c r="AG19" s="28">
        <v>415.2</v>
      </c>
      <c r="AH19" s="28">
        <v>710.4</v>
      </c>
      <c r="AI19" s="28">
        <v>262.8</v>
      </c>
      <c r="AJ19" s="28">
        <v>108</v>
      </c>
      <c r="AK19" s="28">
        <v>139.19999999999999</v>
      </c>
      <c r="AL19" s="28">
        <v>169.2</v>
      </c>
      <c r="AM19" s="28">
        <v>295.2</v>
      </c>
      <c r="AN19" s="28">
        <v>248.39999999999998</v>
      </c>
      <c r="AO19" s="28">
        <v>3228</v>
      </c>
      <c r="AP19" s="28">
        <v>60844.799999999996</v>
      </c>
      <c r="AQ19" s="28">
        <v>171.6</v>
      </c>
      <c r="AR19" s="28">
        <v>45588</v>
      </c>
      <c r="AS19" s="28">
        <v>4693.2</v>
      </c>
      <c r="AT19" s="28">
        <v>1702.8</v>
      </c>
      <c r="AU19" s="28">
        <v>177.6</v>
      </c>
      <c r="AV19" s="28">
        <v>230.39999999999998</v>
      </c>
      <c r="AW19" s="28">
        <v>178.79999999999998</v>
      </c>
      <c r="AX19" s="28">
        <v>61.199999999999996</v>
      </c>
      <c r="AY19" s="28">
        <v>319.2</v>
      </c>
      <c r="AZ19" s="28">
        <v>10087.199999999999</v>
      </c>
      <c r="BA19" s="28">
        <v>6768</v>
      </c>
      <c r="BB19" s="28">
        <v>6028.8</v>
      </c>
      <c r="BC19" s="28">
        <v>19404</v>
      </c>
      <c r="BD19" s="28">
        <v>2425.1999999999998</v>
      </c>
      <c r="BE19" s="28">
        <v>919.19999999999993</v>
      </c>
      <c r="BF19" s="28">
        <v>18489.599999999999</v>
      </c>
      <c r="BG19" s="28">
        <v>656.4</v>
      </c>
      <c r="BH19" s="28">
        <v>358.8</v>
      </c>
      <c r="BI19" s="28">
        <v>177.6</v>
      </c>
      <c r="BJ19" s="28">
        <v>4314</v>
      </c>
      <c r="BK19" s="28">
        <v>14372.4</v>
      </c>
      <c r="BL19" s="28">
        <v>57.599999999999994</v>
      </c>
      <c r="BM19" s="28">
        <v>207.6</v>
      </c>
      <c r="BN19" s="28">
        <v>2450.4</v>
      </c>
      <c r="BO19" s="28">
        <v>1017.5999999999999</v>
      </c>
      <c r="BP19" s="28">
        <v>153.6</v>
      </c>
      <c r="BQ19" s="28">
        <v>4099.2</v>
      </c>
      <c r="BR19" s="28">
        <v>3291.6</v>
      </c>
      <c r="BS19" s="28">
        <v>853.19999999999993</v>
      </c>
      <c r="BT19" s="28">
        <v>291.59999999999997</v>
      </c>
      <c r="BU19" s="28">
        <v>290.39999999999998</v>
      </c>
      <c r="BV19" s="28">
        <v>890.4</v>
      </c>
      <c r="BW19" s="28">
        <v>1508.3999999999999</v>
      </c>
      <c r="BX19" s="28">
        <v>45.6</v>
      </c>
      <c r="BY19" s="28">
        <v>372</v>
      </c>
      <c r="BZ19" s="28">
        <v>128.4</v>
      </c>
      <c r="CA19" s="28">
        <v>106.8</v>
      </c>
      <c r="CB19" s="28">
        <v>54669.599999999999</v>
      </c>
      <c r="CC19" s="28">
        <v>139.19999999999999</v>
      </c>
      <c r="CD19" s="28">
        <v>122.39999999999999</v>
      </c>
      <c r="CE19" s="28">
        <v>96</v>
      </c>
      <c r="CF19" s="28">
        <v>99.6</v>
      </c>
      <c r="CG19" s="28">
        <v>148.79999999999998</v>
      </c>
      <c r="CH19" s="28">
        <v>66</v>
      </c>
      <c r="CI19" s="28">
        <v>511.2</v>
      </c>
      <c r="CJ19" s="28">
        <v>643.19999999999993</v>
      </c>
      <c r="CK19" s="28">
        <v>4425.5999999999995</v>
      </c>
      <c r="CL19" s="28">
        <v>985.19999999999993</v>
      </c>
      <c r="CM19" s="28">
        <v>456</v>
      </c>
      <c r="CN19" s="28">
        <v>23926.799999999999</v>
      </c>
      <c r="CO19" s="28">
        <v>10768.8</v>
      </c>
      <c r="CP19" s="28">
        <v>679.19999999999993</v>
      </c>
      <c r="CQ19" s="28">
        <v>577.19999999999993</v>
      </c>
      <c r="CR19" s="28">
        <v>177.6</v>
      </c>
      <c r="CS19" s="28">
        <v>240</v>
      </c>
      <c r="CT19" s="28">
        <v>80.399999999999991</v>
      </c>
      <c r="CU19" s="28">
        <v>340.8</v>
      </c>
      <c r="CV19" s="28">
        <v>14.399999999999999</v>
      </c>
      <c r="CW19" s="28">
        <v>150</v>
      </c>
      <c r="CX19" s="28">
        <v>315.59999999999997</v>
      </c>
      <c r="CY19" s="28">
        <v>26.4</v>
      </c>
      <c r="CZ19" s="28">
        <v>1434</v>
      </c>
      <c r="DA19" s="28">
        <v>154.79999999999998</v>
      </c>
      <c r="DB19" s="28">
        <v>228</v>
      </c>
      <c r="DC19" s="28">
        <v>115.19999999999999</v>
      </c>
      <c r="DD19" s="28">
        <v>126</v>
      </c>
      <c r="DE19" s="28">
        <v>177.6</v>
      </c>
      <c r="DF19" s="28">
        <v>15525.599999999999</v>
      </c>
      <c r="DG19" s="28">
        <v>56.4</v>
      </c>
      <c r="DH19" s="28">
        <v>1485.6</v>
      </c>
      <c r="DI19" s="28">
        <v>1899.6</v>
      </c>
      <c r="DJ19" s="28">
        <v>543.6</v>
      </c>
      <c r="DK19" s="28">
        <v>338.4</v>
      </c>
      <c r="DL19" s="28">
        <v>4126.8</v>
      </c>
      <c r="DM19" s="28">
        <v>174</v>
      </c>
      <c r="DN19" s="28">
        <v>985.19999999999993</v>
      </c>
      <c r="DO19" s="28">
        <v>2394</v>
      </c>
      <c r="DP19" s="28">
        <v>163.19999999999999</v>
      </c>
      <c r="DQ19" s="28">
        <v>570</v>
      </c>
      <c r="DR19" s="28">
        <v>1002</v>
      </c>
      <c r="DS19" s="28">
        <v>495.59999999999997</v>
      </c>
      <c r="DT19" s="28">
        <v>106.8</v>
      </c>
      <c r="DU19" s="28">
        <v>266.39999999999998</v>
      </c>
      <c r="DV19" s="28">
        <v>160.79999999999998</v>
      </c>
      <c r="DW19" s="28">
        <v>235.2</v>
      </c>
      <c r="DX19" s="28">
        <v>136.79999999999998</v>
      </c>
      <c r="DY19" s="28">
        <v>223.2</v>
      </c>
      <c r="DZ19" s="28">
        <v>536.4</v>
      </c>
      <c r="EA19" s="28">
        <v>430.8</v>
      </c>
      <c r="EB19" s="28">
        <v>394.8</v>
      </c>
      <c r="EC19" s="28">
        <v>222</v>
      </c>
      <c r="ED19" s="28">
        <v>1160.3999999999999</v>
      </c>
      <c r="EE19" s="28">
        <v>122.39999999999999</v>
      </c>
      <c r="EF19" s="28">
        <v>1033.2</v>
      </c>
      <c r="EG19" s="28">
        <v>186</v>
      </c>
      <c r="EH19" s="28">
        <v>198</v>
      </c>
      <c r="EI19" s="28">
        <v>10844.4</v>
      </c>
      <c r="EJ19" s="28">
        <v>7365.5999999999995</v>
      </c>
      <c r="EK19" s="28">
        <v>490.79999999999995</v>
      </c>
      <c r="EL19" s="28">
        <v>357.59999999999997</v>
      </c>
      <c r="EM19" s="28">
        <v>310.8</v>
      </c>
      <c r="EN19" s="28">
        <v>699.6</v>
      </c>
      <c r="EO19" s="28">
        <v>244.79999999999998</v>
      </c>
      <c r="EP19" s="28">
        <v>316.8</v>
      </c>
      <c r="EQ19" s="28">
        <v>1966.8</v>
      </c>
      <c r="ER19" s="28">
        <v>212.4</v>
      </c>
      <c r="ES19" s="28">
        <v>134.4</v>
      </c>
      <c r="ET19" s="28">
        <v>158.4</v>
      </c>
      <c r="EU19" s="28">
        <v>408</v>
      </c>
      <c r="EV19" s="28">
        <v>60</v>
      </c>
      <c r="EW19" s="28">
        <v>604.79999999999995</v>
      </c>
      <c r="EX19" s="28">
        <v>140.4</v>
      </c>
      <c r="EY19" s="28">
        <v>393.59999999999997</v>
      </c>
      <c r="EZ19" s="28">
        <v>99.6</v>
      </c>
      <c r="FA19" s="28">
        <v>2515.1999999999998</v>
      </c>
      <c r="FB19" s="28">
        <v>220.79999999999998</v>
      </c>
      <c r="FC19" s="28">
        <v>1204.8</v>
      </c>
      <c r="FD19" s="28">
        <v>306</v>
      </c>
      <c r="FE19" s="28">
        <v>56.4</v>
      </c>
      <c r="FF19" s="28">
        <v>146.4</v>
      </c>
      <c r="FG19" s="28">
        <v>92.399999999999991</v>
      </c>
      <c r="FH19" s="28">
        <v>57.599999999999994</v>
      </c>
      <c r="FI19" s="28">
        <v>1282.8</v>
      </c>
      <c r="FJ19" s="28">
        <v>1510.8</v>
      </c>
      <c r="FK19" s="28">
        <v>1927.1999999999998</v>
      </c>
      <c r="FL19" s="28">
        <v>5967.5999999999995</v>
      </c>
      <c r="FM19" s="28">
        <v>2769.6</v>
      </c>
      <c r="FN19" s="28">
        <v>15997.199999999999</v>
      </c>
      <c r="FO19" s="28">
        <v>782.4</v>
      </c>
      <c r="FP19" s="28">
        <v>1665.6</v>
      </c>
      <c r="FQ19" s="28">
        <v>739.19999999999993</v>
      </c>
      <c r="FR19" s="28">
        <v>116.39999999999999</v>
      </c>
      <c r="FS19" s="28">
        <v>141.6</v>
      </c>
      <c r="FT19" s="28">
        <v>48</v>
      </c>
      <c r="FU19" s="28">
        <v>598.79999999999995</v>
      </c>
      <c r="FV19" s="28">
        <v>510</v>
      </c>
      <c r="FW19" s="28">
        <v>120</v>
      </c>
      <c r="FX19" s="28">
        <v>50.4</v>
      </c>
      <c r="FY19" s="28"/>
      <c r="FZ19" s="18">
        <f>SUM(C19:FX19)</f>
        <v>610058.40000000037</v>
      </c>
      <c r="GA19" s="18"/>
      <c r="GB19" s="18"/>
      <c r="GC19" s="18"/>
      <c r="GD19" s="18"/>
      <c r="GE19" s="18"/>
      <c r="GF19" s="18"/>
      <c r="GG19" s="7"/>
      <c r="GH19" s="18"/>
      <c r="GI19" s="18"/>
      <c r="GJ19" s="18"/>
      <c r="GK19" s="18"/>
      <c r="GL19" s="18"/>
      <c r="GM19" s="18"/>
    </row>
    <row r="20" spans="1:256" s="8" customFormat="1" x14ac:dyDescent="0.35">
      <c r="A20" s="6" t="s">
        <v>452</v>
      </c>
      <c r="B20" s="18" t="s">
        <v>453</v>
      </c>
      <c r="C20" s="34">
        <v>6550.1</v>
      </c>
      <c r="D20" s="30">
        <v>37485.699999999997</v>
      </c>
      <c r="E20" s="30">
        <v>5459.5</v>
      </c>
      <c r="F20" s="30">
        <v>23545</v>
      </c>
      <c r="G20" s="30">
        <v>1523.1</v>
      </c>
      <c r="H20" s="30">
        <v>1110</v>
      </c>
      <c r="I20" s="30">
        <v>7514.4</v>
      </c>
      <c r="J20" s="30">
        <v>2017.9</v>
      </c>
      <c r="K20" s="30">
        <v>270</v>
      </c>
      <c r="L20" s="30">
        <v>2101</v>
      </c>
      <c r="M20" s="30">
        <v>908.1</v>
      </c>
      <c r="N20" s="30">
        <v>49695.7</v>
      </c>
      <c r="O20" s="30">
        <v>12763</v>
      </c>
      <c r="P20" s="30">
        <v>345.9</v>
      </c>
      <c r="Q20" s="30">
        <v>38408.6</v>
      </c>
      <c r="R20" s="30">
        <v>6366.4</v>
      </c>
      <c r="S20" s="30">
        <v>1549.1</v>
      </c>
      <c r="T20" s="30">
        <v>162</v>
      </c>
      <c r="U20" s="30">
        <v>50</v>
      </c>
      <c r="V20" s="30">
        <v>255</v>
      </c>
      <c r="W20" s="30">
        <v>354.1</v>
      </c>
      <c r="X20" s="30">
        <v>30</v>
      </c>
      <c r="Y20" s="30">
        <v>938.7</v>
      </c>
      <c r="Z20" s="30">
        <v>227</v>
      </c>
      <c r="AA20" s="30">
        <v>31050.9</v>
      </c>
      <c r="AB20" s="30">
        <v>27086.799999999999</v>
      </c>
      <c r="AC20" s="30">
        <v>910</v>
      </c>
      <c r="AD20" s="30">
        <v>1414.6</v>
      </c>
      <c r="AE20" s="30">
        <v>94</v>
      </c>
      <c r="AF20" s="30">
        <v>172.5</v>
      </c>
      <c r="AG20" s="30">
        <v>585</v>
      </c>
      <c r="AH20" s="30">
        <v>939</v>
      </c>
      <c r="AI20" s="30">
        <v>397.4</v>
      </c>
      <c r="AJ20" s="30">
        <v>166</v>
      </c>
      <c r="AK20" s="30">
        <v>158</v>
      </c>
      <c r="AL20" s="30">
        <v>278.89999999999998</v>
      </c>
      <c r="AM20" s="30">
        <v>343</v>
      </c>
      <c r="AN20" s="30">
        <v>297.89999999999998</v>
      </c>
      <c r="AO20" s="30">
        <v>4210.8</v>
      </c>
      <c r="AP20" s="30">
        <v>82226.5</v>
      </c>
      <c r="AQ20" s="30">
        <v>231.5</v>
      </c>
      <c r="AR20" s="30">
        <v>62296</v>
      </c>
      <c r="AS20" s="30">
        <v>6406.5</v>
      </c>
      <c r="AT20" s="30">
        <v>3063.6</v>
      </c>
      <c r="AU20" s="30">
        <v>302.39999999999998</v>
      </c>
      <c r="AV20" s="30">
        <v>296</v>
      </c>
      <c r="AW20" s="30">
        <v>254.5</v>
      </c>
      <c r="AX20" s="30">
        <v>61</v>
      </c>
      <c r="AY20" s="30">
        <v>422</v>
      </c>
      <c r="AZ20" s="30">
        <v>12184.2</v>
      </c>
      <c r="BA20" s="30">
        <v>8990.6</v>
      </c>
      <c r="BB20" s="30">
        <v>7066.3</v>
      </c>
      <c r="BC20" s="30">
        <v>25763.7</v>
      </c>
      <c r="BD20" s="30">
        <v>3635.5</v>
      </c>
      <c r="BE20" s="30">
        <v>1192</v>
      </c>
      <c r="BF20" s="30">
        <v>26302.2</v>
      </c>
      <c r="BG20" s="30">
        <v>888.5</v>
      </c>
      <c r="BH20" s="30">
        <v>584.4</v>
      </c>
      <c r="BI20" s="30">
        <v>247.5</v>
      </c>
      <c r="BJ20" s="30">
        <v>6357.5</v>
      </c>
      <c r="BK20" s="30">
        <v>25629</v>
      </c>
      <c r="BL20" s="30">
        <v>77.7</v>
      </c>
      <c r="BM20" s="30">
        <v>429.8</v>
      </c>
      <c r="BN20" s="30">
        <v>3056</v>
      </c>
      <c r="BO20" s="30">
        <v>1242</v>
      </c>
      <c r="BP20" s="30">
        <v>150</v>
      </c>
      <c r="BQ20" s="30">
        <v>5851.2</v>
      </c>
      <c r="BR20" s="30">
        <v>4494.5</v>
      </c>
      <c r="BS20" s="30">
        <v>1084.5999999999999</v>
      </c>
      <c r="BT20" s="30">
        <v>366</v>
      </c>
      <c r="BU20" s="30">
        <v>418</v>
      </c>
      <c r="BV20" s="30">
        <v>1227</v>
      </c>
      <c r="BW20" s="30">
        <v>1983.5</v>
      </c>
      <c r="BX20" s="30">
        <v>68</v>
      </c>
      <c r="BY20" s="30">
        <v>440.5</v>
      </c>
      <c r="BZ20" s="30">
        <v>199</v>
      </c>
      <c r="CA20" s="30">
        <v>143</v>
      </c>
      <c r="CB20" s="30">
        <v>72904.2</v>
      </c>
      <c r="CC20" s="30">
        <v>184</v>
      </c>
      <c r="CD20" s="30">
        <v>380.3</v>
      </c>
      <c r="CE20" s="30">
        <v>150</v>
      </c>
      <c r="CF20" s="30">
        <v>67</v>
      </c>
      <c r="CG20" s="30">
        <v>193.5</v>
      </c>
      <c r="CH20" s="30">
        <v>98.5</v>
      </c>
      <c r="CI20" s="30">
        <v>686</v>
      </c>
      <c r="CJ20" s="30">
        <v>845</v>
      </c>
      <c r="CK20" s="30">
        <v>5697.8</v>
      </c>
      <c r="CL20" s="30">
        <v>1228.7</v>
      </c>
      <c r="CM20" s="30">
        <v>649.4</v>
      </c>
      <c r="CN20" s="30">
        <v>33651.199999999997</v>
      </c>
      <c r="CO20" s="30">
        <v>14364.9</v>
      </c>
      <c r="CP20" s="30">
        <v>945.8</v>
      </c>
      <c r="CQ20" s="30">
        <v>738</v>
      </c>
      <c r="CR20" s="30">
        <v>231.5</v>
      </c>
      <c r="CS20" s="30">
        <v>277</v>
      </c>
      <c r="CT20" s="30">
        <v>103</v>
      </c>
      <c r="CU20" s="30">
        <v>404.3</v>
      </c>
      <c r="CV20" s="30">
        <v>24.5</v>
      </c>
      <c r="CW20" s="30">
        <v>206</v>
      </c>
      <c r="CX20" s="30">
        <v>448.1</v>
      </c>
      <c r="CY20" s="30">
        <v>33.1</v>
      </c>
      <c r="CZ20" s="30">
        <v>1752</v>
      </c>
      <c r="DA20" s="30">
        <v>192</v>
      </c>
      <c r="DB20" s="30">
        <v>319</v>
      </c>
      <c r="DC20" s="30">
        <v>183</v>
      </c>
      <c r="DD20" s="30">
        <v>153</v>
      </c>
      <c r="DE20" s="30">
        <v>288</v>
      </c>
      <c r="DF20" s="30">
        <v>20184.900000000001</v>
      </c>
      <c r="DG20" s="30">
        <v>104</v>
      </c>
      <c r="DH20" s="30">
        <v>1763</v>
      </c>
      <c r="DI20" s="30">
        <v>2441.4</v>
      </c>
      <c r="DJ20" s="30">
        <v>635.9</v>
      </c>
      <c r="DK20" s="30">
        <v>500.5</v>
      </c>
      <c r="DL20" s="30">
        <v>5720</v>
      </c>
      <c r="DM20" s="30">
        <v>227</v>
      </c>
      <c r="DN20" s="30">
        <v>1308</v>
      </c>
      <c r="DO20" s="30">
        <v>3242</v>
      </c>
      <c r="DP20" s="30">
        <v>190</v>
      </c>
      <c r="DQ20" s="30">
        <v>824.8</v>
      </c>
      <c r="DR20" s="30">
        <v>1306</v>
      </c>
      <c r="DS20" s="30">
        <v>579</v>
      </c>
      <c r="DT20" s="30">
        <v>170</v>
      </c>
      <c r="DU20" s="30">
        <v>361</v>
      </c>
      <c r="DV20" s="30">
        <v>214.5</v>
      </c>
      <c r="DW20" s="30">
        <v>301</v>
      </c>
      <c r="DX20" s="30">
        <v>154</v>
      </c>
      <c r="DY20" s="30">
        <v>295.5</v>
      </c>
      <c r="DZ20" s="30">
        <v>685</v>
      </c>
      <c r="EA20" s="30">
        <v>520.5</v>
      </c>
      <c r="EB20" s="30">
        <v>537</v>
      </c>
      <c r="EC20" s="30">
        <v>279</v>
      </c>
      <c r="ED20" s="30">
        <v>1519</v>
      </c>
      <c r="EE20" s="30">
        <v>183.5</v>
      </c>
      <c r="EF20" s="30">
        <v>1337</v>
      </c>
      <c r="EG20" s="30">
        <v>243</v>
      </c>
      <c r="EH20" s="30">
        <v>243.5</v>
      </c>
      <c r="EI20" s="30">
        <v>13652.9</v>
      </c>
      <c r="EJ20" s="30">
        <v>10257</v>
      </c>
      <c r="EK20" s="30">
        <v>683.5</v>
      </c>
      <c r="EL20" s="30">
        <v>475</v>
      </c>
      <c r="EM20" s="30">
        <v>363.1</v>
      </c>
      <c r="EN20" s="30">
        <v>945.5</v>
      </c>
      <c r="EO20" s="30">
        <v>292</v>
      </c>
      <c r="EP20" s="30">
        <v>417.5</v>
      </c>
      <c r="EQ20" s="30">
        <v>2556.6999999999998</v>
      </c>
      <c r="ER20" s="30">
        <v>317.5</v>
      </c>
      <c r="ES20" s="30">
        <v>223.4</v>
      </c>
      <c r="ET20" s="30">
        <v>189</v>
      </c>
      <c r="EU20" s="30">
        <v>559</v>
      </c>
      <c r="EV20" s="30">
        <v>75</v>
      </c>
      <c r="EW20" s="30">
        <v>771</v>
      </c>
      <c r="EX20" s="30">
        <v>167</v>
      </c>
      <c r="EY20" s="30">
        <v>777.5</v>
      </c>
      <c r="EZ20" s="30">
        <v>126</v>
      </c>
      <c r="FA20" s="30">
        <v>3409</v>
      </c>
      <c r="FB20" s="30">
        <v>269.3</v>
      </c>
      <c r="FC20" s="30">
        <v>1777.6</v>
      </c>
      <c r="FD20" s="30">
        <v>400</v>
      </c>
      <c r="FE20" s="30">
        <v>80</v>
      </c>
      <c r="FF20" s="30">
        <v>194.5</v>
      </c>
      <c r="FG20" s="30">
        <v>122</v>
      </c>
      <c r="FH20" s="30">
        <v>69</v>
      </c>
      <c r="FI20" s="30">
        <v>1655.2</v>
      </c>
      <c r="FJ20" s="30">
        <v>2022.9</v>
      </c>
      <c r="FK20" s="30">
        <v>2565.9</v>
      </c>
      <c r="FL20" s="30">
        <v>8333.1</v>
      </c>
      <c r="FM20" s="30">
        <v>3866.2</v>
      </c>
      <c r="FN20" s="30">
        <v>22281.599999999999</v>
      </c>
      <c r="FO20" s="30">
        <v>1078</v>
      </c>
      <c r="FP20" s="30">
        <v>2278.8000000000002</v>
      </c>
      <c r="FQ20" s="30">
        <v>982.6</v>
      </c>
      <c r="FR20" s="30">
        <v>159</v>
      </c>
      <c r="FS20" s="30">
        <v>163</v>
      </c>
      <c r="FT20" s="30">
        <v>59</v>
      </c>
      <c r="FU20" s="30">
        <v>784.5</v>
      </c>
      <c r="FV20" s="30">
        <v>789.1</v>
      </c>
      <c r="FW20" s="30">
        <v>142</v>
      </c>
      <c r="FX20" s="30">
        <v>57</v>
      </c>
      <c r="FY20" s="18"/>
      <c r="FZ20" s="18">
        <f>SUM(C20:FX20)</f>
        <v>833224</v>
      </c>
      <c r="GA20" s="18"/>
      <c r="GB20" s="18"/>
      <c r="GC20" s="18"/>
      <c r="GD20" s="18"/>
      <c r="GE20" s="35"/>
      <c r="GF20" s="35"/>
      <c r="GG20" s="7"/>
      <c r="GH20" s="35"/>
      <c r="GI20" s="35"/>
      <c r="GJ20" s="35"/>
      <c r="GK20" s="35"/>
      <c r="GL20" s="35"/>
      <c r="GM20" s="35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35">
      <c r="A21" s="29" t="s">
        <v>454</v>
      </c>
      <c r="B21" s="7" t="s">
        <v>455</v>
      </c>
      <c r="C21" s="18">
        <v>0</v>
      </c>
      <c r="D21" s="18">
        <v>3803</v>
      </c>
      <c r="E21" s="18">
        <v>0</v>
      </c>
      <c r="F21" s="18">
        <v>4274</v>
      </c>
      <c r="G21" s="18">
        <v>365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1192</v>
      </c>
      <c r="O21" s="18">
        <v>942</v>
      </c>
      <c r="P21" s="18">
        <v>0</v>
      </c>
      <c r="Q21" s="18">
        <v>6439</v>
      </c>
      <c r="R21" s="18">
        <v>0</v>
      </c>
      <c r="S21" s="18">
        <v>106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3221.5</v>
      </c>
      <c r="AB21" s="18">
        <v>2373</v>
      </c>
      <c r="AC21" s="18">
        <v>0</v>
      </c>
      <c r="AD21" s="18">
        <v>0</v>
      </c>
      <c r="AE21" s="18">
        <v>0</v>
      </c>
      <c r="AF21" s="18">
        <v>0</v>
      </c>
      <c r="AG21" s="18">
        <v>75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352</v>
      </c>
      <c r="AP21" s="18">
        <v>19675</v>
      </c>
      <c r="AQ21" s="18">
        <v>0</v>
      </c>
      <c r="AR21" s="18">
        <v>15311.5</v>
      </c>
      <c r="AS21" s="18">
        <v>360</v>
      </c>
      <c r="AT21" s="18">
        <v>463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4132.5</v>
      </c>
      <c r="BA21" s="18">
        <v>104</v>
      </c>
      <c r="BB21" s="18">
        <v>0</v>
      </c>
      <c r="BC21" s="18">
        <v>1547.5</v>
      </c>
      <c r="BD21" s="18">
        <v>0</v>
      </c>
      <c r="BE21" s="18">
        <v>0</v>
      </c>
      <c r="BF21" s="18">
        <v>4018</v>
      </c>
      <c r="BG21" s="18">
        <v>0</v>
      </c>
      <c r="BH21" s="18">
        <v>0</v>
      </c>
      <c r="BI21" s="18">
        <v>0</v>
      </c>
      <c r="BJ21" s="18">
        <v>1101</v>
      </c>
      <c r="BK21" s="18">
        <v>11716.5</v>
      </c>
      <c r="BL21" s="18">
        <v>0</v>
      </c>
      <c r="BM21" s="18">
        <v>0</v>
      </c>
      <c r="BN21" s="18">
        <v>245</v>
      </c>
      <c r="BO21" s="18">
        <v>0</v>
      </c>
      <c r="BP21" s="18">
        <v>0</v>
      </c>
      <c r="BQ21" s="18">
        <v>524.5</v>
      </c>
      <c r="BR21" s="18">
        <v>0</v>
      </c>
      <c r="BS21" s="18">
        <v>0</v>
      </c>
      <c r="BT21" s="18">
        <v>0</v>
      </c>
      <c r="BU21" s="18">
        <v>0</v>
      </c>
      <c r="BV21" s="18">
        <v>0</v>
      </c>
      <c r="BW21" s="18">
        <v>44</v>
      </c>
      <c r="BX21" s="18">
        <v>0</v>
      </c>
      <c r="BY21" s="18">
        <v>77</v>
      </c>
      <c r="BZ21" s="18">
        <v>0</v>
      </c>
      <c r="CA21" s="18">
        <v>0</v>
      </c>
      <c r="CB21" s="18">
        <v>7808.5</v>
      </c>
      <c r="CC21" s="18">
        <v>0</v>
      </c>
      <c r="CD21" s="18">
        <v>0</v>
      </c>
      <c r="CE21" s="18">
        <v>0</v>
      </c>
      <c r="CF21" s="18">
        <v>0</v>
      </c>
      <c r="CG21" s="18">
        <v>0</v>
      </c>
      <c r="CH21" s="18">
        <v>0</v>
      </c>
      <c r="CI21" s="18">
        <v>0</v>
      </c>
      <c r="CJ21" s="18">
        <v>0</v>
      </c>
      <c r="CK21" s="18">
        <v>169</v>
      </c>
      <c r="CL21" s="18">
        <v>0</v>
      </c>
      <c r="CM21" s="18">
        <v>0</v>
      </c>
      <c r="CN21" s="18">
        <v>2795.5</v>
      </c>
      <c r="CO21" s="18">
        <v>1989.5</v>
      </c>
      <c r="CP21" s="18">
        <v>0</v>
      </c>
      <c r="CQ21" s="18">
        <v>0</v>
      </c>
      <c r="CR21" s="18">
        <v>0</v>
      </c>
      <c r="CS21" s="18">
        <v>0</v>
      </c>
      <c r="CT21" s="18">
        <v>0</v>
      </c>
      <c r="CU21" s="18">
        <v>0</v>
      </c>
      <c r="CV21" s="18">
        <v>0</v>
      </c>
      <c r="CW21" s="18">
        <v>0</v>
      </c>
      <c r="CX21" s="18">
        <v>0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8">
        <v>1075.5</v>
      </c>
      <c r="DG21" s="18">
        <v>0</v>
      </c>
      <c r="DH21" s="18">
        <v>0</v>
      </c>
      <c r="DI21" s="18">
        <v>403</v>
      </c>
      <c r="DJ21" s="18">
        <v>0</v>
      </c>
      <c r="DK21" s="18">
        <v>0</v>
      </c>
      <c r="DL21" s="18">
        <v>173</v>
      </c>
      <c r="DM21" s="18">
        <v>0</v>
      </c>
      <c r="DN21" s="18">
        <v>0</v>
      </c>
      <c r="DO21" s="18">
        <v>0</v>
      </c>
      <c r="DP21" s="18">
        <v>0</v>
      </c>
      <c r="DQ21" s="18">
        <v>0</v>
      </c>
      <c r="DR21" s="18">
        <v>0</v>
      </c>
      <c r="DS21" s="18">
        <v>0</v>
      </c>
      <c r="DT21" s="18">
        <v>0</v>
      </c>
      <c r="DU21" s="18">
        <v>0</v>
      </c>
      <c r="DV21" s="18">
        <v>0</v>
      </c>
      <c r="DW21" s="18">
        <v>0</v>
      </c>
      <c r="DX21" s="18">
        <v>0</v>
      </c>
      <c r="DY21" s="18">
        <v>0</v>
      </c>
      <c r="DZ21" s="18">
        <v>0</v>
      </c>
      <c r="EA21" s="18">
        <v>145</v>
      </c>
      <c r="EB21" s="18">
        <v>0</v>
      </c>
      <c r="EC21" s="18">
        <v>0</v>
      </c>
      <c r="ED21" s="18">
        <v>137</v>
      </c>
      <c r="EE21" s="18">
        <v>0</v>
      </c>
      <c r="EF21" s="18">
        <v>135</v>
      </c>
      <c r="EG21" s="18">
        <v>0</v>
      </c>
      <c r="EH21" s="18">
        <v>0</v>
      </c>
      <c r="EI21" s="18">
        <v>1635</v>
      </c>
      <c r="EJ21" s="18">
        <v>1670</v>
      </c>
      <c r="EK21" s="18">
        <v>0</v>
      </c>
      <c r="EL21" s="18">
        <v>0</v>
      </c>
      <c r="EM21" s="18">
        <v>0</v>
      </c>
      <c r="EN21" s="18">
        <v>0</v>
      </c>
      <c r="EO21" s="18">
        <v>0</v>
      </c>
      <c r="EP21" s="18">
        <v>0</v>
      </c>
      <c r="EQ21" s="18">
        <v>83</v>
      </c>
      <c r="ER21" s="18">
        <v>0</v>
      </c>
      <c r="ES21" s="18">
        <v>0</v>
      </c>
      <c r="ET21" s="18">
        <v>87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0</v>
      </c>
      <c r="FA21" s="18">
        <v>0</v>
      </c>
      <c r="FB21" s="18">
        <v>0</v>
      </c>
      <c r="FC21" s="18">
        <v>398.5</v>
      </c>
      <c r="FD21" s="18">
        <v>0</v>
      </c>
      <c r="FE21" s="18">
        <v>0</v>
      </c>
      <c r="FF21" s="18">
        <v>0</v>
      </c>
      <c r="FG21" s="18">
        <v>0</v>
      </c>
      <c r="FH21" s="18">
        <v>0</v>
      </c>
      <c r="FI21" s="18">
        <v>0</v>
      </c>
      <c r="FJ21" s="18">
        <v>0</v>
      </c>
      <c r="FK21" s="18">
        <v>180</v>
      </c>
      <c r="FL21" s="18">
        <v>1941</v>
      </c>
      <c r="FM21" s="18">
        <v>561</v>
      </c>
      <c r="FN21" s="18">
        <v>4904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/>
      <c r="FZ21" s="18">
        <f>SUM(C21:FY21)</f>
        <v>108752.5</v>
      </c>
      <c r="GA21" s="18"/>
      <c r="GB21" s="18"/>
      <c r="GC21" s="18"/>
      <c r="GD21" s="18"/>
      <c r="GE21" s="18"/>
      <c r="GF21" s="18"/>
      <c r="GG21" s="7"/>
      <c r="GH21" s="7"/>
      <c r="GI21" s="7"/>
      <c r="GJ21" s="7"/>
      <c r="GK21" s="7"/>
      <c r="GL21" s="7"/>
      <c r="GM21" s="7"/>
    </row>
    <row r="22" spans="1:256" x14ac:dyDescent="0.35">
      <c r="A22" s="29" t="s">
        <v>456</v>
      </c>
      <c r="B22" s="7" t="s">
        <v>457</v>
      </c>
      <c r="C22" s="30">
        <v>6522.7</v>
      </c>
      <c r="D22" s="30">
        <v>40240.9</v>
      </c>
      <c r="E22" s="30">
        <v>6143.6</v>
      </c>
      <c r="F22" s="30">
        <v>23125.3</v>
      </c>
      <c r="G22" s="30">
        <v>1573</v>
      </c>
      <c r="H22" s="30">
        <v>1113.5</v>
      </c>
      <c r="I22" s="30">
        <v>8699.7999999999993</v>
      </c>
      <c r="J22" s="30">
        <v>2159.4</v>
      </c>
      <c r="K22" s="30">
        <v>263</v>
      </c>
      <c r="L22" s="30">
        <v>2245.9</v>
      </c>
      <c r="M22" s="30">
        <v>1068.9000000000001</v>
      </c>
      <c r="N22" s="30">
        <v>51853</v>
      </c>
      <c r="O22" s="30">
        <v>13522.3</v>
      </c>
      <c r="P22" s="30">
        <v>330</v>
      </c>
      <c r="Q22" s="30">
        <v>37766.800000000003</v>
      </c>
      <c r="R22" s="30">
        <v>6066.5</v>
      </c>
      <c r="S22" s="30">
        <v>1631.5</v>
      </c>
      <c r="T22" s="30">
        <v>163.30000000000001</v>
      </c>
      <c r="U22" s="30">
        <v>52.3</v>
      </c>
      <c r="V22" s="30">
        <v>264</v>
      </c>
      <c r="W22" s="30">
        <v>210.4</v>
      </c>
      <c r="X22" s="30">
        <v>50</v>
      </c>
      <c r="Y22" s="30">
        <v>954</v>
      </c>
      <c r="Z22" s="30">
        <v>231.3</v>
      </c>
      <c r="AA22" s="30">
        <v>31107.200000000001</v>
      </c>
      <c r="AB22" s="30">
        <v>28046.7</v>
      </c>
      <c r="AC22" s="30">
        <v>940</v>
      </c>
      <c r="AD22" s="30">
        <v>1410.4</v>
      </c>
      <c r="AE22" s="30">
        <v>94.6</v>
      </c>
      <c r="AF22" s="30">
        <v>171</v>
      </c>
      <c r="AG22" s="30">
        <v>624.79999999999995</v>
      </c>
      <c r="AH22" s="30">
        <v>1004.3</v>
      </c>
      <c r="AI22" s="30">
        <v>385.5</v>
      </c>
      <c r="AJ22" s="30">
        <v>164</v>
      </c>
      <c r="AK22" s="30">
        <v>177.4</v>
      </c>
      <c r="AL22" s="30">
        <v>276</v>
      </c>
      <c r="AM22" s="30">
        <v>388.1</v>
      </c>
      <c r="AN22" s="30">
        <v>328.3</v>
      </c>
      <c r="AO22" s="30">
        <v>4477.2</v>
      </c>
      <c r="AP22" s="30">
        <v>84847.5</v>
      </c>
      <c r="AQ22" s="30">
        <v>240.2</v>
      </c>
      <c r="AR22" s="30">
        <v>64062.12</v>
      </c>
      <c r="AS22" s="30">
        <v>6706.5</v>
      </c>
      <c r="AT22" s="30">
        <v>2335.9</v>
      </c>
      <c r="AU22" s="30">
        <v>291</v>
      </c>
      <c r="AV22" s="30">
        <v>313.3</v>
      </c>
      <c r="AW22" s="30">
        <v>256</v>
      </c>
      <c r="AX22" s="30">
        <v>68</v>
      </c>
      <c r="AY22" s="30">
        <v>425.6</v>
      </c>
      <c r="AZ22" s="30">
        <v>12573.9</v>
      </c>
      <c r="BA22" s="30">
        <v>9256.2999999999993</v>
      </c>
      <c r="BB22" s="30">
        <v>7775.2</v>
      </c>
      <c r="BC22" s="30">
        <v>26548.7</v>
      </c>
      <c r="BD22" s="30">
        <v>3621</v>
      </c>
      <c r="BE22" s="30">
        <v>1298.8</v>
      </c>
      <c r="BF22" s="30">
        <v>25605.5</v>
      </c>
      <c r="BG22" s="30">
        <v>930</v>
      </c>
      <c r="BH22" s="30">
        <v>593.29999999999995</v>
      </c>
      <c r="BI22" s="30">
        <v>261.8</v>
      </c>
      <c r="BJ22" s="30">
        <v>6317.4</v>
      </c>
      <c r="BK22" s="30">
        <v>30388.400000000001</v>
      </c>
      <c r="BL22" s="30">
        <v>119.9</v>
      </c>
      <c r="BM22" s="30">
        <v>364.5</v>
      </c>
      <c r="BN22" s="30">
        <v>3293.1</v>
      </c>
      <c r="BO22" s="30">
        <v>1299.0999999999999</v>
      </c>
      <c r="BP22" s="30">
        <v>181.8</v>
      </c>
      <c r="BQ22" s="30">
        <v>5936.3</v>
      </c>
      <c r="BR22" s="30">
        <v>4505.2</v>
      </c>
      <c r="BS22" s="30">
        <v>1136.5</v>
      </c>
      <c r="BT22" s="30">
        <v>404.1</v>
      </c>
      <c r="BU22" s="30">
        <v>410</v>
      </c>
      <c r="BV22" s="30">
        <v>1248.2</v>
      </c>
      <c r="BW22" s="30">
        <v>2002.5</v>
      </c>
      <c r="BX22" s="30">
        <v>69.8</v>
      </c>
      <c r="BY22" s="30">
        <v>470.3</v>
      </c>
      <c r="BZ22" s="30">
        <v>206</v>
      </c>
      <c r="CA22" s="30">
        <v>153.30000000000001</v>
      </c>
      <c r="CB22" s="30">
        <v>76822.7</v>
      </c>
      <c r="CC22" s="30">
        <v>192</v>
      </c>
      <c r="CD22" s="30">
        <v>215.3</v>
      </c>
      <c r="CE22" s="30">
        <v>153.80000000000001</v>
      </c>
      <c r="CF22" s="30">
        <v>126.9</v>
      </c>
      <c r="CG22" s="30">
        <v>204.3</v>
      </c>
      <c r="CH22" s="30">
        <v>103.2</v>
      </c>
      <c r="CI22" s="30">
        <v>703.3</v>
      </c>
      <c r="CJ22" s="30">
        <v>927.4</v>
      </c>
      <c r="CK22" s="30">
        <v>5720.6</v>
      </c>
      <c r="CL22" s="30">
        <v>1310.0999999999999</v>
      </c>
      <c r="CM22" s="30">
        <v>744.5</v>
      </c>
      <c r="CN22" s="30">
        <v>32734.400000000001</v>
      </c>
      <c r="CO22" s="30">
        <v>14778.3</v>
      </c>
      <c r="CP22" s="30">
        <v>1005.2</v>
      </c>
      <c r="CQ22" s="30">
        <v>802.1</v>
      </c>
      <c r="CR22" s="30">
        <v>234.3</v>
      </c>
      <c r="CS22" s="30">
        <v>319.39999999999998</v>
      </c>
      <c r="CT22" s="30">
        <v>104.3</v>
      </c>
      <c r="CU22" s="30">
        <v>406</v>
      </c>
      <c r="CV22" s="30">
        <v>50</v>
      </c>
      <c r="CW22" s="30">
        <v>205</v>
      </c>
      <c r="CX22" s="30">
        <v>470.5</v>
      </c>
      <c r="CY22" s="30">
        <v>50</v>
      </c>
      <c r="CZ22" s="30">
        <v>1909.1</v>
      </c>
      <c r="DA22" s="30">
        <v>202.3</v>
      </c>
      <c r="DB22" s="30">
        <v>322.5</v>
      </c>
      <c r="DC22" s="30">
        <v>182</v>
      </c>
      <c r="DD22" s="30">
        <v>157</v>
      </c>
      <c r="DE22" s="30">
        <v>316.8</v>
      </c>
      <c r="DF22" s="30">
        <v>21475.9</v>
      </c>
      <c r="DG22" s="30">
        <v>95</v>
      </c>
      <c r="DH22" s="30">
        <v>1906.6</v>
      </c>
      <c r="DI22" s="30">
        <v>2539.1</v>
      </c>
      <c r="DJ22" s="30">
        <v>640</v>
      </c>
      <c r="DK22" s="30">
        <v>485.5</v>
      </c>
      <c r="DL22" s="30">
        <v>5728.7</v>
      </c>
      <c r="DM22" s="30">
        <v>234.8</v>
      </c>
      <c r="DN22" s="30">
        <v>1303.0999999999999</v>
      </c>
      <c r="DO22" s="30">
        <v>3231</v>
      </c>
      <c r="DP22" s="30">
        <v>201</v>
      </c>
      <c r="DQ22" s="30">
        <v>817</v>
      </c>
      <c r="DR22" s="30">
        <v>1367.8</v>
      </c>
      <c r="DS22" s="30">
        <v>671.2</v>
      </c>
      <c r="DT22" s="30">
        <v>180.5</v>
      </c>
      <c r="DU22" s="30">
        <v>359.7</v>
      </c>
      <c r="DV22" s="30">
        <v>213.8</v>
      </c>
      <c r="DW22" s="30">
        <v>311.89999999999998</v>
      </c>
      <c r="DX22" s="30">
        <v>166.8</v>
      </c>
      <c r="DY22" s="30">
        <v>312.7</v>
      </c>
      <c r="DZ22" s="30">
        <v>739</v>
      </c>
      <c r="EA22" s="30">
        <v>551.79999999999995</v>
      </c>
      <c r="EB22" s="30">
        <v>570.9</v>
      </c>
      <c r="EC22" s="30">
        <v>302.2</v>
      </c>
      <c r="ED22" s="30">
        <v>1586.6</v>
      </c>
      <c r="EE22" s="30">
        <v>193.5</v>
      </c>
      <c r="EF22" s="30">
        <v>1434.6</v>
      </c>
      <c r="EG22" s="30">
        <v>256.60000000000002</v>
      </c>
      <c r="EH22" s="30">
        <v>251</v>
      </c>
      <c r="EI22" s="30">
        <v>14492.9</v>
      </c>
      <c r="EJ22" s="30">
        <v>10327.200000000001</v>
      </c>
      <c r="EK22" s="30">
        <v>686</v>
      </c>
      <c r="EL22" s="30">
        <v>467.5</v>
      </c>
      <c r="EM22" s="30">
        <v>395.9</v>
      </c>
      <c r="EN22" s="30">
        <v>1001.6</v>
      </c>
      <c r="EO22" s="30">
        <v>327.5</v>
      </c>
      <c r="EP22" s="30">
        <v>421</v>
      </c>
      <c r="EQ22" s="30">
        <v>2695.5</v>
      </c>
      <c r="ER22" s="30">
        <v>313.5</v>
      </c>
      <c r="ES22" s="30">
        <v>175.4</v>
      </c>
      <c r="ET22" s="30">
        <v>196.4</v>
      </c>
      <c r="EU22" s="30">
        <v>577.5</v>
      </c>
      <c r="EV22" s="30">
        <v>76.5</v>
      </c>
      <c r="EW22" s="30">
        <v>863.6</v>
      </c>
      <c r="EX22" s="30">
        <v>170</v>
      </c>
      <c r="EY22" s="30">
        <v>789</v>
      </c>
      <c r="EZ22" s="30">
        <v>131</v>
      </c>
      <c r="FA22" s="30">
        <v>3470.3</v>
      </c>
      <c r="FB22" s="30">
        <v>308.60000000000002</v>
      </c>
      <c r="FC22" s="30">
        <v>2106.3000000000002</v>
      </c>
      <c r="FD22" s="30">
        <v>407</v>
      </c>
      <c r="FE22" s="30">
        <v>86.2</v>
      </c>
      <c r="FF22" s="30">
        <v>197</v>
      </c>
      <c r="FG22" s="30">
        <v>128</v>
      </c>
      <c r="FH22" s="30">
        <v>71</v>
      </c>
      <c r="FI22" s="30">
        <v>1772.9</v>
      </c>
      <c r="FJ22" s="30">
        <v>2017</v>
      </c>
      <c r="FK22" s="30">
        <v>2574.3000000000002</v>
      </c>
      <c r="FL22" s="30">
        <v>8182.1</v>
      </c>
      <c r="FM22" s="30">
        <v>3824.5</v>
      </c>
      <c r="FN22" s="30">
        <v>22015.9</v>
      </c>
      <c r="FO22" s="30">
        <v>1093</v>
      </c>
      <c r="FP22" s="30">
        <v>2293</v>
      </c>
      <c r="FQ22" s="30">
        <v>989.2</v>
      </c>
      <c r="FR22" s="30">
        <v>170.8</v>
      </c>
      <c r="FS22" s="30">
        <v>189.4</v>
      </c>
      <c r="FT22" s="30">
        <v>60.5</v>
      </c>
      <c r="FU22" s="30">
        <v>826.8</v>
      </c>
      <c r="FV22" s="30">
        <v>698.6</v>
      </c>
      <c r="FW22" s="30">
        <v>167.6</v>
      </c>
      <c r="FX22" s="30">
        <v>57.5</v>
      </c>
      <c r="FY22" s="21"/>
      <c r="FZ22" s="18">
        <f t="shared" ref="FZ22:FZ34" si="7">SUM(C22:FX22)</f>
        <v>859781.02000000037</v>
      </c>
      <c r="GA22" s="18"/>
      <c r="GB22" s="18"/>
      <c r="GC22" s="18"/>
      <c r="GD22" s="18"/>
      <c r="GE22" s="18"/>
      <c r="GF22" s="18"/>
      <c r="GG22" s="7"/>
      <c r="GH22" s="7"/>
      <c r="GI22" s="7"/>
      <c r="GJ22" s="7"/>
      <c r="GK22" s="7"/>
      <c r="GL22" s="7"/>
      <c r="GM22" s="7"/>
    </row>
    <row r="23" spans="1:256" x14ac:dyDescent="0.35">
      <c r="A23" s="6" t="s">
        <v>458</v>
      </c>
      <c r="B23" s="7" t="s">
        <v>459</v>
      </c>
      <c r="C23" s="18">
        <v>6332.5</v>
      </c>
      <c r="D23" s="18">
        <v>33220</v>
      </c>
      <c r="E23" s="18">
        <v>4999.5</v>
      </c>
      <c r="F23" s="18">
        <v>20597.5</v>
      </c>
      <c r="G23" s="18">
        <v>1573</v>
      </c>
      <c r="H23" s="18">
        <v>1094</v>
      </c>
      <c r="I23" s="18">
        <v>7057.5</v>
      </c>
      <c r="J23" s="18">
        <v>2039</v>
      </c>
      <c r="K23" s="18">
        <v>263</v>
      </c>
      <c r="L23" s="18">
        <v>2102</v>
      </c>
      <c r="M23" s="18">
        <v>933</v>
      </c>
      <c r="N23" s="18">
        <v>49949</v>
      </c>
      <c r="O23" s="18">
        <v>12783.5</v>
      </c>
      <c r="P23" s="18">
        <v>330</v>
      </c>
      <c r="Q23" s="18">
        <v>36546</v>
      </c>
      <c r="R23" s="18">
        <v>497</v>
      </c>
      <c r="S23" s="18">
        <v>1567.5</v>
      </c>
      <c r="T23" s="18">
        <v>160</v>
      </c>
      <c r="U23" s="18">
        <v>50</v>
      </c>
      <c r="V23" s="18">
        <v>261.5</v>
      </c>
      <c r="W23" s="18">
        <v>209.5</v>
      </c>
      <c r="X23" s="18">
        <v>27</v>
      </c>
      <c r="Y23" s="18">
        <v>428</v>
      </c>
      <c r="Z23" s="18">
        <v>227</v>
      </c>
      <c r="AA23" s="18">
        <v>30394.5</v>
      </c>
      <c r="AB23" s="18">
        <v>26932</v>
      </c>
      <c r="AC23" s="18">
        <v>909</v>
      </c>
      <c r="AD23" s="18">
        <v>1255</v>
      </c>
      <c r="AE23" s="18">
        <v>94</v>
      </c>
      <c r="AF23" s="18">
        <v>162.5</v>
      </c>
      <c r="AG23" s="18">
        <v>590</v>
      </c>
      <c r="AH23" s="18">
        <v>955</v>
      </c>
      <c r="AI23" s="18">
        <v>385.5</v>
      </c>
      <c r="AJ23" s="18">
        <v>164</v>
      </c>
      <c r="AK23" s="18">
        <v>159</v>
      </c>
      <c r="AL23" s="18">
        <v>276</v>
      </c>
      <c r="AM23" s="18">
        <v>343</v>
      </c>
      <c r="AN23" s="18">
        <v>309</v>
      </c>
      <c r="AO23" s="18">
        <v>4127.5</v>
      </c>
      <c r="AP23" s="18">
        <v>82476.5</v>
      </c>
      <c r="AQ23" s="18">
        <v>232</v>
      </c>
      <c r="AR23" s="18">
        <v>58489.5</v>
      </c>
      <c r="AS23" s="18">
        <v>6165</v>
      </c>
      <c r="AT23" s="18">
        <v>2332.5</v>
      </c>
      <c r="AU23" s="18">
        <v>291</v>
      </c>
      <c r="AV23" s="18">
        <v>297</v>
      </c>
      <c r="AW23" s="18">
        <v>256</v>
      </c>
      <c r="AX23" s="18">
        <v>63</v>
      </c>
      <c r="AY23" s="18">
        <v>415</v>
      </c>
      <c r="AZ23" s="18">
        <v>12050</v>
      </c>
      <c r="BA23" s="18">
        <v>8756</v>
      </c>
      <c r="BB23" s="18">
        <v>7341</v>
      </c>
      <c r="BC23" s="18">
        <v>20943.5</v>
      </c>
      <c r="BD23" s="18">
        <v>3609.5</v>
      </c>
      <c r="BE23" s="18">
        <v>1207</v>
      </c>
      <c r="BF23" s="18">
        <v>24346</v>
      </c>
      <c r="BG23" s="18">
        <v>884.5</v>
      </c>
      <c r="BH23" s="18">
        <v>542</v>
      </c>
      <c r="BI23" s="18">
        <v>253.5</v>
      </c>
      <c r="BJ23" s="18">
        <v>6224.5</v>
      </c>
      <c r="BK23" s="18">
        <v>19735</v>
      </c>
      <c r="BL23" s="18">
        <v>58</v>
      </c>
      <c r="BM23" s="18">
        <v>360.5</v>
      </c>
      <c r="BN23" s="18">
        <v>3019.5</v>
      </c>
      <c r="BO23" s="18">
        <v>1251</v>
      </c>
      <c r="BP23" s="18">
        <v>152</v>
      </c>
      <c r="BQ23" s="18">
        <v>5653</v>
      </c>
      <c r="BR23" s="18">
        <v>4483</v>
      </c>
      <c r="BS23" s="18">
        <v>1106</v>
      </c>
      <c r="BT23" s="18">
        <v>362</v>
      </c>
      <c r="BU23" s="18">
        <v>410</v>
      </c>
      <c r="BV23" s="18">
        <v>1223</v>
      </c>
      <c r="BW23" s="18">
        <v>1985.5</v>
      </c>
      <c r="BX23" s="18">
        <v>67</v>
      </c>
      <c r="BY23" s="18">
        <v>439.5</v>
      </c>
      <c r="BZ23" s="18">
        <v>195</v>
      </c>
      <c r="CA23" s="18">
        <v>139</v>
      </c>
      <c r="CB23" s="18">
        <v>71260.5</v>
      </c>
      <c r="CC23" s="18">
        <v>192</v>
      </c>
      <c r="CD23" s="18">
        <v>204</v>
      </c>
      <c r="CE23" s="18">
        <v>151</v>
      </c>
      <c r="CF23" s="18">
        <v>110</v>
      </c>
      <c r="CG23" s="18">
        <v>201.5</v>
      </c>
      <c r="CH23" s="18">
        <v>99</v>
      </c>
      <c r="CI23" s="18">
        <v>691</v>
      </c>
      <c r="CJ23" s="18">
        <v>873</v>
      </c>
      <c r="CK23" s="18">
        <v>4272.5</v>
      </c>
      <c r="CL23" s="18">
        <v>1244.5</v>
      </c>
      <c r="CM23" s="18">
        <v>701</v>
      </c>
      <c r="CN23" s="18">
        <v>28337.5</v>
      </c>
      <c r="CO23" s="18">
        <v>14308.5</v>
      </c>
      <c r="CP23" s="18">
        <v>937</v>
      </c>
      <c r="CQ23" s="18">
        <v>740</v>
      </c>
      <c r="CR23" s="18">
        <v>230.5</v>
      </c>
      <c r="CS23" s="18">
        <v>290</v>
      </c>
      <c r="CT23" s="18">
        <v>101</v>
      </c>
      <c r="CU23" s="18">
        <v>73</v>
      </c>
      <c r="CV23" s="18">
        <v>23.5</v>
      </c>
      <c r="CW23" s="18">
        <v>205</v>
      </c>
      <c r="CX23" s="18">
        <v>470.5</v>
      </c>
      <c r="CY23" s="18">
        <v>29.5</v>
      </c>
      <c r="CZ23" s="18">
        <v>1759</v>
      </c>
      <c r="DA23" s="18">
        <v>201</v>
      </c>
      <c r="DB23" s="18">
        <v>322.5</v>
      </c>
      <c r="DC23" s="18">
        <v>182</v>
      </c>
      <c r="DD23" s="18">
        <v>156</v>
      </c>
      <c r="DE23" s="18">
        <v>287.5</v>
      </c>
      <c r="DF23" s="18">
        <v>19273</v>
      </c>
      <c r="DG23" s="18">
        <v>95</v>
      </c>
      <c r="DH23" s="18">
        <v>1764</v>
      </c>
      <c r="DI23" s="18">
        <v>2394.5</v>
      </c>
      <c r="DJ23" s="18">
        <v>623</v>
      </c>
      <c r="DK23" s="18">
        <v>485.5</v>
      </c>
      <c r="DL23" s="18">
        <v>5690.5</v>
      </c>
      <c r="DM23" s="18">
        <v>228.5</v>
      </c>
      <c r="DN23" s="18">
        <v>1263.5</v>
      </c>
      <c r="DO23" s="18">
        <v>3230</v>
      </c>
      <c r="DP23" s="18">
        <v>191</v>
      </c>
      <c r="DQ23" s="18">
        <v>817</v>
      </c>
      <c r="DR23" s="18">
        <v>1318.5</v>
      </c>
      <c r="DS23" s="18">
        <v>589</v>
      </c>
      <c r="DT23" s="18">
        <v>180.5</v>
      </c>
      <c r="DU23" s="18">
        <v>355</v>
      </c>
      <c r="DV23" s="18">
        <v>206.5</v>
      </c>
      <c r="DW23" s="18">
        <v>301</v>
      </c>
      <c r="DX23" s="18">
        <v>159</v>
      </c>
      <c r="DY23" s="18">
        <v>296</v>
      </c>
      <c r="DZ23" s="18">
        <v>675</v>
      </c>
      <c r="EA23" s="18">
        <v>510.5</v>
      </c>
      <c r="EB23" s="18">
        <v>527</v>
      </c>
      <c r="EC23" s="18">
        <v>281.5</v>
      </c>
      <c r="ED23" s="18">
        <v>1523</v>
      </c>
      <c r="EE23" s="18">
        <v>189</v>
      </c>
      <c r="EF23" s="18">
        <v>1350</v>
      </c>
      <c r="EG23" s="18">
        <v>246</v>
      </c>
      <c r="EH23" s="18">
        <v>250</v>
      </c>
      <c r="EI23" s="18">
        <v>13862.5</v>
      </c>
      <c r="EJ23" s="18">
        <v>10059</v>
      </c>
      <c r="EK23" s="18">
        <v>686</v>
      </c>
      <c r="EL23" s="18">
        <v>467.5</v>
      </c>
      <c r="EM23" s="18">
        <v>373</v>
      </c>
      <c r="EN23" s="18">
        <v>899</v>
      </c>
      <c r="EO23" s="18">
        <v>296</v>
      </c>
      <c r="EP23" s="18">
        <v>417.5</v>
      </c>
      <c r="EQ23" s="18">
        <v>2509</v>
      </c>
      <c r="ER23" s="18">
        <v>310.5</v>
      </c>
      <c r="ES23" s="18">
        <v>174.5</v>
      </c>
      <c r="ET23" s="18">
        <v>182</v>
      </c>
      <c r="EU23" s="18">
        <v>569</v>
      </c>
      <c r="EV23" s="18">
        <v>71</v>
      </c>
      <c r="EW23" s="18">
        <v>801</v>
      </c>
      <c r="EX23" s="18">
        <v>170</v>
      </c>
      <c r="EY23" s="18">
        <v>216</v>
      </c>
      <c r="EZ23" s="18">
        <v>131</v>
      </c>
      <c r="FA23" s="18">
        <v>3409</v>
      </c>
      <c r="FB23" s="18">
        <v>266.5</v>
      </c>
      <c r="FC23" s="18">
        <v>1815</v>
      </c>
      <c r="FD23" s="18">
        <v>399</v>
      </c>
      <c r="FE23" s="18">
        <v>82</v>
      </c>
      <c r="FF23" s="18">
        <v>183</v>
      </c>
      <c r="FG23" s="18">
        <v>124</v>
      </c>
      <c r="FH23" s="18">
        <v>68</v>
      </c>
      <c r="FI23" s="18">
        <v>1691</v>
      </c>
      <c r="FJ23" s="18">
        <v>2017</v>
      </c>
      <c r="FK23" s="18">
        <v>2536</v>
      </c>
      <c r="FL23" s="18">
        <v>8175.5</v>
      </c>
      <c r="FM23" s="18">
        <v>3824.5</v>
      </c>
      <c r="FN23" s="18">
        <v>21727</v>
      </c>
      <c r="FO23" s="18">
        <v>1082</v>
      </c>
      <c r="FP23" s="18">
        <v>2224.5</v>
      </c>
      <c r="FQ23" s="18">
        <v>956.5</v>
      </c>
      <c r="FR23" s="18">
        <v>164</v>
      </c>
      <c r="FS23" s="18">
        <v>168</v>
      </c>
      <c r="FT23" s="18">
        <v>58</v>
      </c>
      <c r="FU23" s="18">
        <v>785</v>
      </c>
      <c r="FV23" s="18">
        <v>691.5</v>
      </c>
      <c r="FW23" s="18">
        <v>147</v>
      </c>
      <c r="FX23" s="18">
        <v>57.5</v>
      </c>
      <c r="FY23" s="18"/>
      <c r="FZ23" s="18">
        <f t="shared" si="7"/>
        <v>786630</v>
      </c>
      <c r="GA23" s="18"/>
      <c r="GB23" s="18"/>
      <c r="GC23" s="18"/>
      <c r="GD23" s="18"/>
      <c r="GE23" s="18"/>
      <c r="GF23" s="18"/>
      <c r="GG23" s="7"/>
      <c r="GH23" s="7"/>
      <c r="GI23" s="7"/>
      <c r="GJ23" s="7"/>
      <c r="GK23" s="7"/>
      <c r="GL23" s="7"/>
      <c r="GM23" s="7"/>
    </row>
    <row r="24" spans="1:256" x14ac:dyDescent="0.35">
      <c r="A24" s="6" t="s">
        <v>460</v>
      </c>
      <c r="B24" s="7" t="s">
        <v>461</v>
      </c>
      <c r="C24" s="18">
        <v>6372</v>
      </c>
      <c r="D24" s="18">
        <v>34363.5</v>
      </c>
      <c r="E24" s="18">
        <v>5274</v>
      </c>
      <c r="F24" s="18">
        <v>20215.5</v>
      </c>
      <c r="G24" s="18">
        <v>1234</v>
      </c>
      <c r="H24" s="18">
        <v>1129</v>
      </c>
      <c r="I24" s="18">
        <v>7427.5</v>
      </c>
      <c r="J24" s="18">
        <v>2111.5</v>
      </c>
      <c r="K24" s="18">
        <v>249</v>
      </c>
      <c r="L24" s="18">
        <v>2195</v>
      </c>
      <c r="M24" s="18">
        <v>998.5</v>
      </c>
      <c r="N24" s="18">
        <v>50787.5</v>
      </c>
      <c r="O24" s="18">
        <v>13067.5</v>
      </c>
      <c r="P24" s="18">
        <v>303.5</v>
      </c>
      <c r="Q24" s="18">
        <v>36575</v>
      </c>
      <c r="R24" s="18">
        <v>477.5</v>
      </c>
      <c r="S24" s="18">
        <v>1644</v>
      </c>
      <c r="T24" s="18">
        <v>166.5</v>
      </c>
      <c r="U24" s="18">
        <v>48.5</v>
      </c>
      <c r="V24" s="18">
        <v>265.5</v>
      </c>
      <c r="W24" s="18">
        <v>130.5</v>
      </c>
      <c r="X24" s="18">
        <v>30</v>
      </c>
      <c r="Y24" s="18">
        <v>456</v>
      </c>
      <c r="Z24" s="18">
        <v>235.5</v>
      </c>
      <c r="AA24" s="18">
        <v>30979.5</v>
      </c>
      <c r="AB24" s="18">
        <v>27171.5</v>
      </c>
      <c r="AC24" s="18">
        <v>951</v>
      </c>
      <c r="AD24" s="18">
        <v>1259.5</v>
      </c>
      <c r="AE24" s="18">
        <v>92</v>
      </c>
      <c r="AF24" s="18">
        <v>172</v>
      </c>
      <c r="AG24" s="18">
        <v>609</v>
      </c>
      <c r="AH24" s="18">
        <v>991.5</v>
      </c>
      <c r="AI24" s="18">
        <v>365.5</v>
      </c>
      <c r="AJ24" s="18">
        <v>153</v>
      </c>
      <c r="AK24" s="18">
        <v>166.5</v>
      </c>
      <c r="AL24" s="18">
        <v>259.5</v>
      </c>
      <c r="AM24" s="18">
        <v>380</v>
      </c>
      <c r="AN24" s="18">
        <v>318.5</v>
      </c>
      <c r="AO24" s="18">
        <v>4241</v>
      </c>
      <c r="AP24" s="18">
        <v>82330</v>
      </c>
      <c r="AQ24" s="18">
        <v>244.5</v>
      </c>
      <c r="AR24" s="18">
        <v>59455.5</v>
      </c>
      <c r="AS24" s="18">
        <v>6343.5</v>
      </c>
      <c r="AT24" s="18">
        <v>2293.5</v>
      </c>
      <c r="AU24" s="18">
        <v>275</v>
      </c>
      <c r="AV24" s="18">
        <v>329.5</v>
      </c>
      <c r="AW24" s="18">
        <v>248.5</v>
      </c>
      <c r="AX24" s="18">
        <v>69.5</v>
      </c>
      <c r="AY24" s="18">
        <v>409.5</v>
      </c>
      <c r="AZ24" s="18">
        <v>12298.5</v>
      </c>
      <c r="BA24" s="18">
        <v>9225.5</v>
      </c>
      <c r="BB24" s="18">
        <v>7727</v>
      </c>
      <c r="BC24" s="18">
        <v>21009</v>
      </c>
      <c r="BD24" s="18">
        <v>3622.5</v>
      </c>
      <c r="BE24" s="18">
        <v>1286</v>
      </c>
      <c r="BF24" s="18">
        <v>24490.5</v>
      </c>
      <c r="BG24" s="18">
        <v>894</v>
      </c>
      <c r="BH24" s="18">
        <v>566</v>
      </c>
      <c r="BI24" s="18">
        <v>270</v>
      </c>
      <c r="BJ24" s="18">
        <v>6299.5</v>
      </c>
      <c r="BK24" s="18">
        <v>18861.5</v>
      </c>
      <c r="BL24" s="18">
        <v>75.5</v>
      </c>
      <c r="BM24" s="18">
        <v>303</v>
      </c>
      <c r="BN24" s="18">
        <v>3219</v>
      </c>
      <c r="BO24" s="18">
        <v>1303.5</v>
      </c>
      <c r="BP24" s="18">
        <v>175</v>
      </c>
      <c r="BQ24" s="18">
        <v>5661.5</v>
      </c>
      <c r="BR24" s="18">
        <v>4525</v>
      </c>
      <c r="BS24" s="18">
        <v>1123.5</v>
      </c>
      <c r="BT24" s="18">
        <v>379.5</v>
      </c>
      <c r="BU24" s="18">
        <v>395.5</v>
      </c>
      <c r="BV24" s="18">
        <v>1232</v>
      </c>
      <c r="BW24" s="18">
        <v>1990</v>
      </c>
      <c r="BX24" s="18">
        <v>72.5</v>
      </c>
      <c r="BY24" s="18">
        <v>451</v>
      </c>
      <c r="BZ24" s="18">
        <v>217</v>
      </c>
      <c r="CA24" s="18">
        <v>167.5</v>
      </c>
      <c r="CB24" s="18">
        <v>72924.5</v>
      </c>
      <c r="CC24" s="18">
        <v>186</v>
      </c>
      <c r="CD24" s="18">
        <v>223</v>
      </c>
      <c r="CE24" s="18">
        <v>156.5</v>
      </c>
      <c r="CF24" s="18">
        <v>119</v>
      </c>
      <c r="CG24" s="18">
        <v>202.5</v>
      </c>
      <c r="CH24" s="18">
        <v>101.5</v>
      </c>
      <c r="CI24" s="18">
        <v>715.5</v>
      </c>
      <c r="CJ24" s="18">
        <v>900</v>
      </c>
      <c r="CK24" s="18">
        <v>4395</v>
      </c>
      <c r="CL24" s="18">
        <v>1269</v>
      </c>
      <c r="CM24" s="18">
        <v>698</v>
      </c>
      <c r="CN24" s="18">
        <v>28615</v>
      </c>
      <c r="CO24" s="18">
        <v>14617</v>
      </c>
      <c r="CP24" s="18">
        <v>983</v>
      </c>
      <c r="CQ24" s="18">
        <v>805</v>
      </c>
      <c r="CR24" s="18">
        <v>238</v>
      </c>
      <c r="CS24" s="18">
        <v>308</v>
      </c>
      <c r="CT24" s="18">
        <v>107.5</v>
      </c>
      <c r="CU24" s="18">
        <v>69</v>
      </c>
      <c r="CV24" s="18">
        <v>29.5</v>
      </c>
      <c r="CW24" s="18">
        <v>195.5</v>
      </c>
      <c r="CX24" s="18">
        <v>467.5</v>
      </c>
      <c r="CY24" s="18">
        <v>37</v>
      </c>
      <c r="CZ24" s="18">
        <v>1845</v>
      </c>
      <c r="DA24" s="18">
        <v>203.5</v>
      </c>
      <c r="DB24" s="18">
        <v>316</v>
      </c>
      <c r="DC24" s="18">
        <v>162</v>
      </c>
      <c r="DD24" s="18">
        <v>157</v>
      </c>
      <c r="DE24" s="18">
        <v>291.5</v>
      </c>
      <c r="DF24" s="18">
        <v>19957.5</v>
      </c>
      <c r="DG24" s="18">
        <v>85</v>
      </c>
      <c r="DH24" s="18">
        <v>1945</v>
      </c>
      <c r="DI24" s="18">
        <v>2362.5</v>
      </c>
      <c r="DJ24" s="18">
        <v>631.5</v>
      </c>
      <c r="DK24" s="18">
        <v>468</v>
      </c>
      <c r="DL24" s="18">
        <v>5726</v>
      </c>
      <c r="DM24" s="18">
        <v>236</v>
      </c>
      <c r="DN24" s="18">
        <v>1296.5</v>
      </c>
      <c r="DO24" s="18">
        <v>3203</v>
      </c>
      <c r="DP24" s="18">
        <v>208.5</v>
      </c>
      <c r="DQ24" s="18">
        <v>798</v>
      </c>
      <c r="DR24" s="18">
        <v>1356.5</v>
      </c>
      <c r="DS24" s="18">
        <v>632</v>
      </c>
      <c r="DT24" s="18">
        <v>163</v>
      </c>
      <c r="DU24" s="18">
        <v>346.5</v>
      </c>
      <c r="DV24" s="18">
        <v>218</v>
      </c>
      <c r="DW24" s="18">
        <v>314</v>
      </c>
      <c r="DX24" s="18">
        <v>160.5</v>
      </c>
      <c r="DY24" s="18">
        <v>309.5</v>
      </c>
      <c r="DZ24" s="18">
        <v>729.5</v>
      </c>
      <c r="EA24" s="18">
        <v>533.5</v>
      </c>
      <c r="EB24" s="18">
        <v>556.5</v>
      </c>
      <c r="EC24" s="18">
        <v>306.5</v>
      </c>
      <c r="ED24" s="18">
        <v>1552.5</v>
      </c>
      <c r="EE24" s="18">
        <v>198</v>
      </c>
      <c r="EF24" s="18">
        <v>1414</v>
      </c>
      <c r="EG24" s="18">
        <v>252.5</v>
      </c>
      <c r="EH24" s="18">
        <v>248.5</v>
      </c>
      <c r="EI24" s="18">
        <v>14340.5</v>
      </c>
      <c r="EJ24" s="18">
        <v>10073.5</v>
      </c>
      <c r="EK24" s="18">
        <v>673.5</v>
      </c>
      <c r="EL24" s="18">
        <v>457.5</v>
      </c>
      <c r="EM24" s="18">
        <v>391.5</v>
      </c>
      <c r="EN24" s="18">
        <v>896.5</v>
      </c>
      <c r="EO24" s="18">
        <v>322</v>
      </c>
      <c r="EP24" s="18">
        <v>424.5</v>
      </c>
      <c r="EQ24" s="18">
        <v>2592.5</v>
      </c>
      <c r="ER24" s="18">
        <v>316.5</v>
      </c>
      <c r="ES24" s="18">
        <v>168.5</v>
      </c>
      <c r="ET24" s="18">
        <v>166</v>
      </c>
      <c r="EU24" s="18">
        <v>581</v>
      </c>
      <c r="EV24" s="18">
        <v>80</v>
      </c>
      <c r="EW24" s="18">
        <v>871</v>
      </c>
      <c r="EX24" s="18">
        <v>165.5</v>
      </c>
      <c r="EY24" s="18">
        <v>208.5</v>
      </c>
      <c r="EZ24" s="18">
        <v>114</v>
      </c>
      <c r="FA24" s="18">
        <v>3486</v>
      </c>
      <c r="FB24" s="18">
        <v>286.5</v>
      </c>
      <c r="FC24" s="18">
        <v>1944</v>
      </c>
      <c r="FD24" s="18">
        <v>415</v>
      </c>
      <c r="FE24" s="18">
        <v>82</v>
      </c>
      <c r="FF24" s="18">
        <v>188</v>
      </c>
      <c r="FG24" s="18">
        <v>124</v>
      </c>
      <c r="FH24" s="18">
        <v>72</v>
      </c>
      <c r="FI24" s="18">
        <v>1752</v>
      </c>
      <c r="FJ24" s="18">
        <v>1998.5</v>
      </c>
      <c r="FK24" s="18">
        <v>2612.5</v>
      </c>
      <c r="FL24" s="18">
        <v>7995.5</v>
      </c>
      <c r="FM24" s="18">
        <v>3731.5</v>
      </c>
      <c r="FN24" s="18">
        <v>21573.5</v>
      </c>
      <c r="FO24" s="18">
        <v>1104</v>
      </c>
      <c r="FP24" s="18">
        <v>2342</v>
      </c>
      <c r="FQ24" s="18">
        <v>994.5</v>
      </c>
      <c r="FR24" s="18">
        <v>169.5</v>
      </c>
      <c r="FS24" s="18">
        <v>179</v>
      </c>
      <c r="FT24" s="18">
        <v>58</v>
      </c>
      <c r="FU24" s="18">
        <v>832.5</v>
      </c>
      <c r="FV24" s="18">
        <v>689</v>
      </c>
      <c r="FW24" s="18">
        <v>156</v>
      </c>
      <c r="FX24" s="18">
        <v>57.5</v>
      </c>
      <c r="FY24" s="18"/>
      <c r="FZ24" s="18">
        <f t="shared" si="7"/>
        <v>796939.5</v>
      </c>
      <c r="GA24" s="18"/>
      <c r="GB24" s="18"/>
      <c r="GC24" s="18"/>
      <c r="GD24" s="18"/>
      <c r="GE24" s="18"/>
      <c r="GF24" s="18"/>
      <c r="GG24" s="7"/>
      <c r="GH24" s="7"/>
      <c r="GI24" s="7"/>
      <c r="GJ24" s="7"/>
      <c r="GK24" s="7"/>
      <c r="GL24" s="7"/>
      <c r="GM24" s="7"/>
    </row>
    <row r="25" spans="1:256" x14ac:dyDescent="0.35">
      <c r="A25" s="6" t="s">
        <v>462</v>
      </c>
      <c r="B25" s="7" t="s">
        <v>463</v>
      </c>
      <c r="C25" s="18">
        <v>6356.5</v>
      </c>
      <c r="D25" s="18">
        <v>34775</v>
      </c>
      <c r="E25" s="18">
        <v>5544</v>
      </c>
      <c r="F25" s="18">
        <v>19613</v>
      </c>
      <c r="G25" s="18">
        <v>1207.5</v>
      </c>
      <c r="H25" s="18">
        <v>1096.5</v>
      </c>
      <c r="I25" s="18">
        <v>7781</v>
      </c>
      <c r="J25" s="18">
        <v>2171.5</v>
      </c>
      <c r="K25" s="18">
        <v>233.5</v>
      </c>
      <c r="L25" s="18">
        <v>2219.5</v>
      </c>
      <c r="M25" s="18">
        <v>1047</v>
      </c>
      <c r="N25" s="18">
        <v>51486.5</v>
      </c>
      <c r="O25" s="18">
        <v>13342.5</v>
      </c>
      <c r="P25" s="18">
        <v>270.5</v>
      </c>
      <c r="Q25" s="18">
        <v>36070.5</v>
      </c>
      <c r="R25" s="18">
        <v>474.5</v>
      </c>
      <c r="S25" s="18">
        <v>1662.5</v>
      </c>
      <c r="T25" s="18">
        <v>144.5</v>
      </c>
      <c r="U25" s="18">
        <v>54.5</v>
      </c>
      <c r="V25" s="18">
        <v>250</v>
      </c>
      <c r="W25" s="18">
        <v>142</v>
      </c>
      <c r="X25" s="18">
        <v>44</v>
      </c>
      <c r="Y25" s="18">
        <v>434</v>
      </c>
      <c r="Z25" s="18">
        <v>219</v>
      </c>
      <c r="AA25" s="18">
        <v>30848.5</v>
      </c>
      <c r="AB25" s="18">
        <v>27335.5</v>
      </c>
      <c r="AC25" s="18">
        <v>960</v>
      </c>
      <c r="AD25" s="18">
        <v>1252.5</v>
      </c>
      <c r="AE25" s="18">
        <v>92.5</v>
      </c>
      <c r="AF25" s="18">
        <v>174.5</v>
      </c>
      <c r="AG25" s="18">
        <v>632</v>
      </c>
      <c r="AH25" s="18">
        <v>1008</v>
      </c>
      <c r="AI25" s="18">
        <v>331.5</v>
      </c>
      <c r="AJ25" s="18">
        <v>140.5</v>
      </c>
      <c r="AK25" s="18">
        <v>177.5</v>
      </c>
      <c r="AL25" s="18">
        <v>237.5</v>
      </c>
      <c r="AM25" s="18">
        <v>403</v>
      </c>
      <c r="AN25" s="18">
        <v>331.5</v>
      </c>
      <c r="AO25" s="18">
        <v>4360.5</v>
      </c>
      <c r="AP25" s="18">
        <v>83793</v>
      </c>
      <c r="AQ25" s="18">
        <v>241</v>
      </c>
      <c r="AR25" s="18">
        <v>60239.5</v>
      </c>
      <c r="AS25" s="18">
        <v>6425.5</v>
      </c>
      <c r="AT25" s="18">
        <v>2232</v>
      </c>
      <c r="AU25" s="18">
        <v>255</v>
      </c>
      <c r="AV25" s="18">
        <v>304</v>
      </c>
      <c r="AW25" s="18">
        <v>254</v>
      </c>
      <c r="AX25" s="18">
        <v>71.5</v>
      </c>
      <c r="AY25" s="18">
        <v>426</v>
      </c>
      <c r="AZ25" s="18">
        <v>12587</v>
      </c>
      <c r="BA25" s="18">
        <v>8981</v>
      </c>
      <c r="BB25" s="18">
        <v>7862.5</v>
      </c>
      <c r="BC25" s="18">
        <v>21479.5</v>
      </c>
      <c r="BD25" s="18">
        <v>3545</v>
      </c>
      <c r="BE25" s="18">
        <v>1295.5</v>
      </c>
      <c r="BF25" s="18">
        <v>24154.5</v>
      </c>
      <c r="BG25" s="18">
        <v>891.5</v>
      </c>
      <c r="BH25" s="18">
        <v>546.5</v>
      </c>
      <c r="BI25" s="18">
        <v>258</v>
      </c>
      <c r="BJ25" s="18">
        <v>6328.5</v>
      </c>
      <c r="BK25" s="18">
        <v>18568.5</v>
      </c>
      <c r="BL25" s="18">
        <v>109.5</v>
      </c>
      <c r="BM25" s="18">
        <v>288</v>
      </c>
      <c r="BN25" s="18">
        <v>3258</v>
      </c>
      <c r="BO25" s="18">
        <v>1341</v>
      </c>
      <c r="BP25" s="18">
        <v>194</v>
      </c>
      <c r="BQ25" s="18">
        <v>5572.5</v>
      </c>
      <c r="BR25" s="18">
        <v>4487</v>
      </c>
      <c r="BS25" s="18">
        <v>1138.5</v>
      </c>
      <c r="BT25" s="18">
        <v>412.5</v>
      </c>
      <c r="BU25" s="18">
        <v>398</v>
      </c>
      <c r="BV25" s="18">
        <v>1248.5</v>
      </c>
      <c r="BW25" s="18">
        <v>2006.5</v>
      </c>
      <c r="BX25" s="18">
        <v>69</v>
      </c>
      <c r="BY25" s="18">
        <v>466</v>
      </c>
      <c r="BZ25" s="18">
        <v>199</v>
      </c>
      <c r="CA25" s="18">
        <v>153</v>
      </c>
      <c r="CB25" s="18">
        <v>73784</v>
      </c>
      <c r="CC25" s="18">
        <v>187</v>
      </c>
      <c r="CD25" s="18">
        <v>84</v>
      </c>
      <c r="CE25" s="18">
        <v>125.5</v>
      </c>
      <c r="CF25" s="18">
        <v>141.5</v>
      </c>
      <c r="CG25" s="18">
        <v>209</v>
      </c>
      <c r="CH25" s="18">
        <v>102</v>
      </c>
      <c r="CI25" s="18">
        <v>687.5</v>
      </c>
      <c r="CJ25" s="18">
        <v>925.5</v>
      </c>
      <c r="CK25" s="18">
        <v>4431.5</v>
      </c>
      <c r="CL25" s="18">
        <v>1311.5</v>
      </c>
      <c r="CM25" s="18">
        <v>688</v>
      </c>
      <c r="CN25" s="18">
        <v>28349</v>
      </c>
      <c r="CO25" s="18">
        <v>14746.5</v>
      </c>
      <c r="CP25" s="18">
        <v>997</v>
      </c>
      <c r="CQ25" s="18">
        <v>789.5</v>
      </c>
      <c r="CR25" s="18">
        <v>214.5</v>
      </c>
      <c r="CS25" s="18">
        <v>314</v>
      </c>
      <c r="CT25" s="18">
        <v>101.5</v>
      </c>
      <c r="CU25" s="18">
        <v>83</v>
      </c>
      <c r="CV25" s="18">
        <v>28</v>
      </c>
      <c r="CW25" s="18">
        <v>188.5</v>
      </c>
      <c r="CX25" s="18">
        <v>454</v>
      </c>
      <c r="CY25" s="18">
        <v>36.5</v>
      </c>
      <c r="CZ25" s="18">
        <v>1888</v>
      </c>
      <c r="DA25" s="18">
        <v>197</v>
      </c>
      <c r="DB25" s="18">
        <v>308.5</v>
      </c>
      <c r="DC25" s="18">
        <v>142</v>
      </c>
      <c r="DD25" s="18">
        <v>156</v>
      </c>
      <c r="DE25" s="18">
        <v>287.5</v>
      </c>
      <c r="DF25" s="18">
        <v>20440</v>
      </c>
      <c r="DG25" s="18">
        <v>79</v>
      </c>
      <c r="DH25" s="18">
        <v>1945</v>
      </c>
      <c r="DI25" s="18">
        <v>2491</v>
      </c>
      <c r="DJ25" s="18">
        <v>662.5</v>
      </c>
      <c r="DK25" s="18">
        <v>454</v>
      </c>
      <c r="DL25" s="18">
        <v>5766</v>
      </c>
      <c r="DM25" s="18">
        <v>238</v>
      </c>
      <c r="DN25" s="18">
        <v>1321</v>
      </c>
      <c r="DO25" s="18">
        <v>3212.5</v>
      </c>
      <c r="DP25" s="18">
        <v>203.5</v>
      </c>
      <c r="DQ25" s="18">
        <v>764</v>
      </c>
      <c r="DR25" s="18">
        <v>1354</v>
      </c>
      <c r="DS25" s="18">
        <v>679.5</v>
      </c>
      <c r="DT25" s="18">
        <v>150</v>
      </c>
      <c r="DU25" s="18">
        <v>367.5</v>
      </c>
      <c r="DV25" s="18">
        <v>217</v>
      </c>
      <c r="DW25" s="18">
        <v>311.5</v>
      </c>
      <c r="DX25" s="18">
        <v>174</v>
      </c>
      <c r="DY25" s="18">
        <v>310.5</v>
      </c>
      <c r="DZ25" s="18">
        <v>759</v>
      </c>
      <c r="EA25" s="18">
        <v>525.5</v>
      </c>
      <c r="EB25" s="18">
        <v>582</v>
      </c>
      <c r="EC25" s="18">
        <v>311</v>
      </c>
      <c r="ED25" s="18">
        <v>1635.5</v>
      </c>
      <c r="EE25" s="18">
        <v>181</v>
      </c>
      <c r="EF25" s="18">
        <v>1471</v>
      </c>
      <c r="EG25" s="18">
        <v>247</v>
      </c>
      <c r="EH25" s="18">
        <v>242.5</v>
      </c>
      <c r="EI25" s="18">
        <v>14421.5</v>
      </c>
      <c r="EJ25" s="18">
        <v>10062.5</v>
      </c>
      <c r="EK25" s="18">
        <v>681</v>
      </c>
      <c r="EL25" s="18">
        <v>468</v>
      </c>
      <c r="EM25" s="18">
        <v>406</v>
      </c>
      <c r="EN25" s="18">
        <v>930</v>
      </c>
      <c r="EO25" s="18">
        <v>329</v>
      </c>
      <c r="EP25" s="18">
        <v>398.5</v>
      </c>
      <c r="EQ25" s="18">
        <v>2589.5</v>
      </c>
      <c r="ER25" s="18">
        <v>302</v>
      </c>
      <c r="ES25" s="18">
        <v>145.5</v>
      </c>
      <c r="ET25" s="18">
        <v>202</v>
      </c>
      <c r="EU25" s="18">
        <v>582.5</v>
      </c>
      <c r="EV25" s="18">
        <v>74</v>
      </c>
      <c r="EW25" s="18">
        <v>879.5</v>
      </c>
      <c r="EX25" s="18">
        <v>174.5</v>
      </c>
      <c r="EY25" s="18">
        <v>210.5</v>
      </c>
      <c r="EZ25" s="18">
        <v>134.5</v>
      </c>
      <c r="FA25" s="18">
        <v>3492</v>
      </c>
      <c r="FB25" s="18">
        <v>336</v>
      </c>
      <c r="FC25" s="18">
        <v>2023.5</v>
      </c>
      <c r="FD25" s="18">
        <v>399.5</v>
      </c>
      <c r="FE25" s="18">
        <v>86</v>
      </c>
      <c r="FF25" s="18">
        <v>201</v>
      </c>
      <c r="FG25" s="18">
        <v>125</v>
      </c>
      <c r="FH25" s="18">
        <v>65</v>
      </c>
      <c r="FI25" s="18">
        <v>1785</v>
      </c>
      <c r="FJ25" s="18">
        <v>1999.5</v>
      </c>
      <c r="FK25" s="18">
        <v>2534</v>
      </c>
      <c r="FL25" s="18">
        <v>7895.5</v>
      </c>
      <c r="FM25" s="18">
        <v>3662</v>
      </c>
      <c r="FN25" s="18">
        <v>21110.5</v>
      </c>
      <c r="FO25" s="18">
        <v>1090.5</v>
      </c>
      <c r="FP25" s="18">
        <v>2312.5</v>
      </c>
      <c r="FQ25" s="18">
        <v>1016.5</v>
      </c>
      <c r="FR25" s="18">
        <v>179</v>
      </c>
      <c r="FS25" s="18">
        <v>183</v>
      </c>
      <c r="FT25" s="18">
        <v>59.5</v>
      </c>
      <c r="FU25" s="18">
        <v>818.5</v>
      </c>
      <c r="FV25" s="18">
        <v>700.5</v>
      </c>
      <c r="FW25" s="18">
        <v>172.5</v>
      </c>
      <c r="FX25" s="18">
        <v>53.5</v>
      </c>
      <c r="FY25" s="18"/>
      <c r="FZ25" s="18">
        <f t="shared" si="7"/>
        <v>801350.5</v>
      </c>
      <c r="GA25" s="18"/>
      <c r="GB25" s="18"/>
      <c r="GC25" s="18"/>
      <c r="GD25" s="18"/>
      <c r="GE25" s="18"/>
      <c r="GF25" s="18"/>
      <c r="GG25" s="7"/>
      <c r="GH25" s="7"/>
      <c r="GI25" s="7"/>
      <c r="GJ25" s="7"/>
      <c r="GK25" s="7"/>
      <c r="GL25" s="7"/>
      <c r="GM25" s="7"/>
    </row>
    <row r="26" spans="1:256" x14ac:dyDescent="0.35">
      <c r="A26" s="6" t="s">
        <v>464</v>
      </c>
      <c r="B26" s="7" t="s">
        <v>465</v>
      </c>
      <c r="C26" s="18">
        <v>6206.5</v>
      </c>
      <c r="D26" s="18">
        <v>35353</v>
      </c>
      <c r="E26" s="18">
        <v>5620</v>
      </c>
      <c r="F26" s="18">
        <v>18697</v>
      </c>
      <c r="G26" s="18">
        <v>1129</v>
      </c>
      <c r="H26" s="18">
        <v>1008.5</v>
      </c>
      <c r="I26" s="18">
        <v>7839.5</v>
      </c>
      <c r="J26" s="18">
        <v>2173</v>
      </c>
      <c r="K26" s="18">
        <v>227.5</v>
      </c>
      <c r="L26" s="18">
        <v>2253</v>
      </c>
      <c r="M26" s="18">
        <v>1130.5</v>
      </c>
      <c r="N26" s="18">
        <v>52424.5</v>
      </c>
      <c r="O26" s="18">
        <v>13743.5</v>
      </c>
      <c r="P26" s="18">
        <v>225.5</v>
      </c>
      <c r="Q26" s="18">
        <v>35788.5</v>
      </c>
      <c r="R26" s="18">
        <v>461</v>
      </c>
      <c r="S26" s="18">
        <v>1567</v>
      </c>
      <c r="T26" s="18">
        <v>134.5</v>
      </c>
      <c r="U26" s="18">
        <v>55.5</v>
      </c>
      <c r="V26" s="18">
        <v>265.5</v>
      </c>
      <c r="W26" s="18">
        <v>131.5</v>
      </c>
      <c r="X26" s="18">
        <v>46</v>
      </c>
      <c r="Y26" s="18">
        <v>410</v>
      </c>
      <c r="Z26" s="18">
        <v>202.5</v>
      </c>
      <c r="AA26" s="18">
        <v>30000.5</v>
      </c>
      <c r="AB26" s="18">
        <v>27543.5</v>
      </c>
      <c r="AC26" s="18">
        <v>891.5</v>
      </c>
      <c r="AD26" s="18">
        <v>1188.5</v>
      </c>
      <c r="AE26" s="18">
        <v>92</v>
      </c>
      <c r="AF26" s="18">
        <v>164.5</v>
      </c>
      <c r="AG26" s="18">
        <v>635.5</v>
      </c>
      <c r="AH26" s="18">
        <v>994</v>
      </c>
      <c r="AI26" s="18">
        <v>335.5</v>
      </c>
      <c r="AJ26" s="18">
        <v>145</v>
      </c>
      <c r="AK26" s="18">
        <v>193</v>
      </c>
      <c r="AL26" s="18">
        <v>242</v>
      </c>
      <c r="AM26" s="18">
        <v>393</v>
      </c>
      <c r="AN26" s="18">
        <v>316.5</v>
      </c>
      <c r="AO26" s="18">
        <v>4455</v>
      </c>
      <c r="AP26" s="18">
        <v>85068.5</v>
      </c>
      <c r="AQ26" s="18">
        <v>212.5</v>
      </c>
      <c r="AR26" s="18">
        <v>60561</v>
      </c>
      <c r="AS26" s="18">
        <v>6434</v>
      </c>
      <c r="AT26" s="18">
        <v>2065.5</v>
      </c>
      <c r="AU26" s="18">
        <v>229.5</v>
      </c>
      <c r="AV26" s="18">
        <v>281.5</v>
      </c>
      <c r="AW26" s="18">
        <v>250.5</v>
      </c>
      <c r="AX26" s="18">
        <v>64</v>
      </c>
      <c r="AY26" s="18">
        <v>433</v>
      </c>
      <c r="AZ26" s="18">
        <v>12480.5</v>
      </c>
      <c r="BA26" s="18">
        <v>8836.5</v>
      </c>
      <c r="BB26" s="18">
        <v>7811.5</v>
      </c>
      <c r="BC26" s="18">
        <v>22495.5</v>
      </c>
      <c r="BD26" s="18">
        <v>3592.5</v>
      </c>
      <c r="BE26" s="18">
        <v>1312.5</v>
      </c>
      <c r="BF26" s="18">
        <v>23847</v>
      </c>
      <c r="BG26" s="18">
        <v>941.5</v>
      </c>
      <c r="BH26" s="18">
        <v>554</v>
      </c>
      <c r="BI26" s="18">
        <v>236</v>
      </c>
      <c r="BJ26" s="18">
        <v>6205.5</v>
      </c>
      <c r="BK26" s="18">
        <v>17370</v>
      </c>
      <c r="BL26" s="18">
        <v>152</v>
      </c>
      <c r="BM26" s="18">
        <v>229</v>
      </c>
      <c r="BN26" s="18">
        <v>3248.5</v>
      </c>
      <c r="BO26" s="18">
        <v>1291.5</v>
      </c>
      <c r="BP26" s="18">
        <v>177</v>
      </c>
      <c r="BQ26" s="18">
        <v>5543.1</v>
      </c>
      <c r="BR26" s="18">
        <v>4380.5</v>
      </c>
      <c r="BS26" s="18">
        <v>1082</v>
      </c>
      <c r="BT26" s="18">
        <v>409</v>
      </c>
      <c r="BU26" s="18">
        <v>400.5</v>
      </c>
      <c r="BV26" s="18">
        <v>1232</v>
      </c>
      <c r="BW26" s="18">
        <v>2002.5</v>
      </c>
      <c r="BX26" s="18">
        <v>55.5</v>
      </c>
      <c r="BY26" s="18">
        <v>500</v>
      </c>
      <c r="BZ26" s="18">
        <v>196</v>
      </c>
      <c r="CA26" s="18">
        <v>135.5</v>
      </c>
      <c r="CB26" s="18">
        <v>76761</v>
      </c>
      <c r="CC26" s="18">
        <v>188</v>
      </c>
      <c r="CD26" s="18">
        <v>39</v>
      </c>
      <c r="CE26" s="18">
        <v>140.5</v>
      </c>
      <c r="CF26" s="18">
        <v>137</v>
      </c>
      <c r="CG26" s="18">
        <v>192</v>
      </c>
      <c r="CH26" s="18">
        <v>101</v>
      </c>
      <c r="CI26" s="18">
        <v>681</v>
      </c>
      <c r="CJ26" s="18">
        <v>932</v>
      </c>
      <c r="CK26" s="18">
        <v>4386</v>
      </c>
      <c r="CL26" s="18">
        <v>1306</v>
      </c>
      <c r="CM26" s="18">
        <v>712.5</v>
      </c>
      <c r="CN26" s="18">
        <v>28365.5</v>
      </c>
      <c r="CO26" s="18">
        <v>14463</v>
      </c>
      <c r="CP26" s="18">
        <v>992</v>
      </c>
      <c r="CQ26" s="18">
        <v>784.5</v>
      </c>
      <c r="CR26" s="18">
        <v>204</v>
      </c>
      <c r="CS26" s="18">
        <v>319</v>
      </c>
      <c r="CT26" s="18">
        <v>90</v>
      </c>
      <c r="CU26" s="18">
        <v>71</v>
      </c>
      <c r="CV26" s="18">
        <v>37</v>
      </c>
      <c r="CW26" s="18">
        <v>195.5</v>
      </c>
      <c r="CX26" s="18">
        <v>437</v>
      </c>
      <c r="CY26" s="18">
        <v>39</v>
      </c>
      <c r="CZ26" s="18">
        <v>1973.5</v>
      </c>
      <c r="DA26" s="18">
        <v>173.5</v>
      </c>
      <c r="DB26" s="18">
        <v>308.5</v>
      </c>
      <c r="DC26" s="18">
        <v>140.5</v>
      </c>
      <c r="DD26" s="18">
        <v>159</v>
      </c>
      <c r="DE26" s="18">
        <v>335.5</v>
      </c>
      <c r="DF26" s="18">
        <v>20321.5</v>
      </c>
      <c r="DG26" s="18">
        <v>81</v>
      </c>
      <c r="DH26" s="18">
        <v>1890</v>
      </c>
      <c r="DI26" s="18">
        <v>2497.5</v>
      </c>
      <c r="DJ26" s="18">
        <v>613</v>
      </c>
      <c r="DK26" s="18">
        <v>437.5</v>
      </c>
      <c r="DL26" s="18">
        <v>5575.5</v>
      </c>
      <c r="DM26" s="18">
        <v>234.5</v>
      </c>
      <c r="DN26" s="18">
        <v>1260.5</v>
      </c>
      <c r="DO26" s="18">
        <v>3148.5</v>
      </c>
      <c r="DP26" s="18">
        <v>198</v>
      </c>
      <c r="DQ26" s="18">
        <v>701.5</v>
      </c>
      <c r="DR26" s="18">
        <v>1384.5</v>
      </c>
      <c r="DS26" s="18">
        <v>715.5</v>
      </c>
      <c r="DT26" s="18">
        <v>165</v>
      </c>
      <c r="DU26" s="18">
        <v>369.5</v>
      </c>
      <c r="DV26" s="18">
        <v>205</v>
      </c>
      <c r="DW26" s="18">
        <v>312</v>
      </c>
      <c r="DX26" s="18">
        <v>173.5</v>
      </c>
      <c r="DY26" s="18">
        <v>317</v>
      </c>
      <c r="DZ26" s="18">
        <v>724.5</v>
      </c>
      <c r="EA26" s="18">
        <v>560</v>
      </c>
      <c r="EB26" s="18">
        <v>593</v>
      </c>
      <c r="EC26" s="18">
        <v>301</v>
      </c>
      <c r="ED26" s="18">
        <v>1584</v>
      </c>
      <c r="EE26" s="18">
        <v>171.5</v>
      </c>
      <c r="EF26" s="18">
        <v>1443.5</v>
      </c>
      <c r="EG26" s="18">
        <v>257</v>
      </c>
      <c r="EH26" s="18">
        <v>247.5</v>
      </c>
      <c r="EI26" s="18">
        <v>14573.5</v>
      </c>
      <c r="EJ26" s="18">
        <v>10050.5</v>
      </c>
      <c r="EK26" s="18">
        <v>643</v>
      </c>
      <c r="EL26" s="18">
        <v>458</v>
      </c>
      <c r="EM26" s="18">
        <v>382</v>
      </c>
      <c r="EN26" s="18">
        <v>1009.5</v>
      </c>
      <c r="EO26" s="18">
        <v>332</v>
      </c>
      <c r="EP26" s="18">
        <v>354</v>
      </c>
      <c r="EQ26" s="18">
        <v>2533</v>
      </c>
      <c r="ER26" s="18">
        <v>277</v>
      </c>
      <c r="ES26" s="18">
        <v>132.5</v>
      </c>
      <c r="ET26" s="18">
        <v>217</v>
      </c>
      <c r="EU26" s="18">
        <v>565</v>
      </c>
      <c r="EV26" s="18">
        <v>74</v>
      </c>
      <c r="EW26" s="18">
        <v>872.5</v>
      </c>
      <c r="EX26" s="18">
        <v>162</v>
      </c>
      <c r="EY26" s="18">
        <v>225</v>
      </c>
      <c r="EZ26" s="18">
        <v>126</v>
      </c>
      <c r="FA26" s="18">
        <v>3331</v>
      </c>
      <c r="FB26" s="18">
        <v>313.5</v>
      </c>
      <c r="FC26" s="18">
        <v>2271.5</v>
      </c>
      <c r="FD26" s="18">
        <v>381</v>
      </c>
      <c r="FE26" s="18">
        <v>87</v>
      </c>
      <c r="FF26" s="18">
        <v>210.5</v>
      </c>
      <c r="FG26" s="18">
        <v>139</v>
      </c>
      <c r="FH26" s="18">
        <v>70</v>
      </c>
      <c r="FI26" s="18">
        <v>1796.5</v>
      </c>
      <c r="FJ26" s="18">
        <v>1954.5</v>
      </c>
      <c r="FK26" s="18">
        <v>2442.5</v>
      </c>
      <c r="FL26" s="18">
        <v>7316</v>
      </c>
      <c r="FM26" s="18">
        <v>3616.5</v>
      </c>
      <c r="FN26" s="18">
        <v>21483</v>
      </c>
      <c r="FO26" s="18">
        <v>1044.5</v>
      </c>
      <c r="FP26" s="18">
        <v>2128.5</v>
      </c>
      <c r="FQ26" s="18">
        <v>898.5</v>
      </c>
      <c r="FR26" s="18">
        <v>165</v>
      </c>
      <c r="FS26" s="18">
        <v>206.5</v>
      </c>
      <c r="FT26" s="18">
        <v>54</v>
      </c>
      <c r="FU26" s="18">
        <v>849</v>
      </c>
      <c r="FV26" s="18">
        <v>698.5</v>
      </c>
      <c r="FW26" s="18">
        <v>178.5</v>
      </c>
      <c r="FX26" s="18">
        <v>56</v>
      </c>
      <c r="FY26" s="18"/>
      <c r="FZ26" s="18">
        <f t="shared" si="7"/>
        <v>802825.6</v>
      </c>
      <c r="GA26" s="18"/>
      <c r="GB26" s="18"/>
      <c r="GC26" s="18"/>
      <c r="GD26" s="18"/>
      <c r="GE26" s="18"/>
      <c r="GF26" s="18"/>
      <c r="GG26" s="7"/>
      <c r="GH26" s="7"/>
      <c r="GI26" s="7"/>
      <c r="GJ26" s="7"/>
      <c r="GK26" s="7"/>
      <c r="GL26" s="7"/>
      <c r="GM26" s="7"/>
    </row>
    <row r="27" spans="1:256" x14ac:dyDescent="0.35">
      <c r="A27" s="29" t="s">
        <v>466</v>
      </c>
      <c r="B27" s="7" t="s">
        <v>467</v>
      </c>
      <c r="C27" s="18">
        <v>0</v>
      </c>
      <c r="D27" s="18">
        <v>268</v>
      </c>
      <c r="E27" s="18">
        <v>49</v>
      </c>
      <c r="F27" s="18">
        <v>0</v>
      </c>
      <c r="G27" s="18">
        <v>0</v>
      </c>
      <c r="H27" s="18">
        <v>0</v>
      </c>
      <c r="I27" s="18">
        <v>0</v>
      </c>
      <c r="J27" s="18">
        <v>555</v>
      </c>
      <c r="K27" s="18">
        <v>0</v>
      </c>
      <c r="L27" s="18">
        <v>0</v>
      </c>
      <c r="M27" s="18">
        <v>0</v>
      </c>
      <c r="N27" s="18">
        <v>131</v>
      </c>
      <c r="O27" s="18">
        <v>37</v>
      </c>
      <c r="P27" s="18">
        <v>0</v>
      </c>
      <c r="Q27" s="18">
        <v>18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107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28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6</v>
      </c>
      <c r="AP27" s="18">
        <v>0</v>
      </c>
      <c r="AQ27" s="18">
        <v>0</v>
      </c>
      <c r="AR27" s="18">
        <v>84.5</v>
      </c>
      <c r="AS27" s="18">
        <v>71.5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7.5</v>
      </c>
      <c r="BB27" s="18">
        <v>0</v>
      </c>
      <c r="BC27" s="18">
        <v>22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590.5</v>
      </c>
      <c r="BK27" s="18">
        <v>0</v>
      </c>
      <c r="BL27" s="18">
        <v>0</v>
      </c>
      <c r="BM27" s="18">
        <v>0</v>
      </c>
      <c r="BN27" s="18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  <c r="BU27" s="18">
        <v>0</v>
      </c>
      <c r="BV27" s="18">
        <v>0</v>
      </c>
      <c r="BW27" s="18">
        <v>0</v>
      </c>
      <c r="BX27" s="18">
        <v>0</v>
      </c>
      <c r="BY27" s="18">
        <v>0</v>
      </c>
      <c r="BZ27" s="18">
        <v>0</v>
      </c>
      <c r="CA27" s="18">
        <v>0</v>
      </c>
      <c r="CB27" s="18">
        <v>34</v>
      </c>
      <c r="CC27" s="18">
        <v>0</v>
      </c>
      <c r="CD27" s="18">
        <v>0</v>
      </c>
      <c r="CE27" s="18">
        <v>0</v>
      </c>
      <c r="CF27" s="18">
        <v>0</v>
      </c>
      <c r="CG27" s="18">
        <v>0</v>
      </c>
      <c r="CH27" s="18">
        <v>0</v>
      </c>
      <c r="CI27" s="18">
        <v>0</v>
      </c>
      <c r="CJ27" s="18">
        <v>0</v>
      </c>
      <c r="CK27" s="18">
        <v>0</v>
      </c>
      <c r="CL27" s="18">
        <v>0</v>
      </c>
      <c r="CM27" s="18">
        <v>0</v>
      </c>
      <c r="CN27" s="18">
        <v>0</v>
      </c>
      <c r="CO27" s="18">
        <v>8</v>
      </c>
      <c r="CP27" s="18">
        <v>0</v>
      </c>
      <c r="CQ27" s="18">
        <v>0</v>
      </c>
      <c r="CR27" s="18">
        <v>0</v>
      </c>
      <c r="CS27" s="18">
        <v>0</v>
      </c>
      <c r="CT27" s="18">
        <v>0</v>
      </c>
      <c r="CU27" s="18">
        <v>0</v>
      </c>
      <c r="CV27" s="18">
        <v>0</v>
      </c>
      <c r="CW27" s="18">
        <v>0</v>
      </c>
      <c r="CX27" s="18">
        <v>0</v>
      </c>
      <c r="CY27" s="18">
        <v>0</v>
      </c>
      <c r="CZ27" s="18">
        <v>0</v>
      </c>
      <c r="DA27" s="18">
        <v>0</v>
      </c>
      <c r="DB27" s="18">
        <v>0</v>
      </c>
      <c r="DC27" s="18">
        <v>0</v>
      </c>
      <c r="DD27" s="18">
        <v>0</v>
      </c>
      <c r="DE27" s="18">
        <v>0</v>
      </c>
      <c r="DF27" s="18">
        <v>307</v>
      </c>
      <c r="DG27" s="18">
        <v>0</v>
      </c>
      <c r="DH27" s="18">
        <v>0</v>
      </c>
      <c r="DI27" s="18">
        <v>0</v>
      </c>
      <c r="DJ27" s="18">
        <v>0</v>
      </c>
      <c r="DK27" s="18">
        <v>0</v>
      </c>
      <c r="DL27" s="18">
        <v>192</v>
      </c>
      <c r="DM27" s="18">
        <v>0</v>
      </c>
      <c r="DN27" s="18">
        <v>0</v>
      </c>
      <c r="DO27" s="18">
        <v>0</v>
      </c>
      <c r="DP27" s="18">
        <v>0</v>
      </c>
      <c r="DQ27" s="18">
        <v>0</v>
      </c>
      <c r="DR27" s="18">
        <v>0</v>
      </c>
      <c r="DS27" s="18">
        <v>0</v>
      </c>
      <c r="DT27" s="18">
        <v>0</v>
      </c>
      <c r="DU27" s="18">
        <v>0</v>
      </c>
      <c r="DV27" s="18">
        <v>0</v>
      </c>
      <c r="DW27" s="18">
        <v>0</v>
      </c>
      <c r="DX27" s="18">
        <v>0</v>
      </c>
      <c r="DY27" s="18">
        <v>0</v>
      </c>
      <c r="DZ27" s="18">
        <v>0</v>
      </c>
      <c r="EA27" s="18">
        <v>0</v>
      </c>
      <c r="EB27" s="18">
        <v>32</v>
      </c>
      <c r="EC27" s="18">
        <v>0</v>
      </c>
      <c r="ED27" s="18">
        <v>0</v>
      </c>
      <c r="EE27" s="18">
        <v>0</v>
      </c>
      <c r="EF27" s="18">
        <v>0</v>
      </c>
      <c r="EG27" s="18">
        <v>0</v>
      </c>
      <c r="EH27" s="18">
        <v>0</v>
      </c>
      <c r="EI27" s="18">
        <v>272</v>
      </c>
      <c r="EJ27" s="18">
        <v>0</v>
      </c>
      <c r="EK27" s="18">
        <v>0</v>
      </c>
      <c r="EL27" s="18">
        <v>0</v>
      </c>
      <c r="EM27" s="18">
        <v>0</v>
      </c>
      <c r="EN27" s="18">
        <v>0</v>
      </c>
      <c r="EO27" s="18">
        <v>0</v>
      </c>
      <c r="EP27" s="18">
        <v>0</v>
      </c>
      <c r="EQ27" s="18">
        <v>0</v>
      </c>
      <c r="ER27" s="18">
        <v>0</v>
      </c>
      <c r="ES27" s="18">
        <v>0</v>
      </c>
      <c r="ET27" s="18">
        <v>0</v>
      </c>
      <c r="EU27" s="18">
        <v>13</v>
      </c>
      <c r="EV27" s="18">
        <v>0</v>
      </c>
      <c r="EW27" s="18">
        <v>0</v>
      </c>
      <c r="EX27" s="18">
        <v>0</v>
      </c>
      <c r="EY27" s="18">
        <v>0</v>
      </c>
      <c r="EZ27" s="18">
        <v>0</v>
      </c>
      <c r="FA27" s="18">
        <v>0</v>
      </c>
      <c r="FB27" s="18">
        <v>0</v>
      </c>
      <c r="FC27" s="18">
        <v>19</v>
      </c>
      <c r="FD27" s="18">
        <v>0</v>
      </c>
      <c r="FE27" s="18">
        <v>0</v>
      </c>
      <c r="FF27" s="18">
        <v>0</v>
      </c>
      <c r="FG27" s="18">
        <v>0</v>
      </c>
      <c r="FH27" s="18">
        <v>0</v>
      </c>
      <c r="FI27" s="18">
        <v>8</v>
      </c>
      <c r="FJ27" s="18">
        <v>0</v>
      </c>
      <c r="FK27" s="18">
        <v>0</v>
      </c>
      <c r="FL27" s="18">
        <v>600.5</v>
      </c>
      <c r="FM27" s="18">
        <v>88</v>
      </c>
      <c r="FN27" s="18">
        <v>0</v>
      </c>
      <c r="FO27" s="18">
        <v>0</v>
      </c>
      <c r="FP27" s="18">
        <v>0</v>
      </c>
      <c r="FQ27" s="18">
        <v>0</v>
      </c>
      <c r="FR27" s="18">
        <v>0</v>
      </c>
      <c r="FS27" s="18">
        <v>0</v>
      </c>
      <c r="FT27" s="18">
        <v>0</v>
      </c>
      <c r="FU27" s="18">
        <v>0</v>
      </c>
      <c r="FV27" s="18">
        <v>0</v>
      </c>
      <c r="FW27" s="18">
        <v>0</v>
      </c>
      <c r="FX27" s="18">
        <v>0</v>
      </c>
      <c r="FY27" s="18"/>
      <c r="FZ27" s="18">
        <f t="shared" si="7"/>
        <v>3548.5</v>
      </c>
      <c r="GA27" s="18"/>
      <c r="GB27" s="18"/>
      <c r="GC27" s="18"/>
      <c r="GD27" s="18"/>
      <c r="GE27" s="18"/>
      <c r="GF27" s="18"/>
      <c r="GG27" s="7"/>
      <c r="GH27" s="7"/>
      <c r="GI27" s="7"/>
      <c r="GJ27" s="7"/>
      <c r="GK27" s="7"/>
      <c r="GL27" s="7"/>
      <c r="GM27" s="7"/>
    </row>
    <row r="28" spans="1:256" x14ac:dyDescent="0.35">
      <c r="A28" s="6" t="s">
        <v>468</v>
      </c>
      <c r="B28" s="7" t="s">
        <v>469</v>
      </c>
      <c r="C28" s="36">
        <v>1242</v>
      </c>
      <c r="D28" s="36">
        <v>3941</v>
      </c>
      <c r="E28" s="36">
        <v>1460</v>
      </c>
      <c r="F28" s="36">
        <v>2255</v>
      </c>
      <c r="G28" s="36">
        <v>98</v>
      </c>
      <c r="H28" s="36">
        <v>62</v>
      </c>
      <c r="I28" s="36">
        <v>1471</v>
      </c>
      <c r="J28" s="36">
        <v>186</v>
      </c>
      <c r="K28" s="18">
        <v>0</v>
      </c>
      <c r="L28" s="36">
        <v>126</v>
      </c>
      <c r="M28" s="36">
        <v>159</v>
      </c>
      <c r="N28" s="36">
        <v>4459</v>
      </c>
      <c r="O28" s="36">
        <v>366</v>
      </c>
      <c r="P28" s="18">
        <v>17</v>
      </c>
      <c r="Q28" s="36">
        <v>10422</v>
      </c>
      <c r="R28" s="18">
        <v>64</v>
      </c>
      <c r="S28" s="36">
        <v>54</v>
      </c>
      <c r="T28" s="18">
        <v>1</v>
      </c>
      <c r="U28" s="18">
        <v>0</v>
      </c>
      <c r="V28" s="18">
        <v>0</v>
      </c>
      <c r="W28" s="18">
        <v>0</v>
      </c>
      <c r="X28" s="18">
        <v>0</v>
      </c>
      <c r="Y28" s="18">
        <v>3</v>
      </c>
      <c r="Z28" s="18">
        <v>5</v>
      </c>
      <c r="AA28" s="36">
        <v>1993</v>
      </c>
      <c r="AB28" s="36">
        <v>1343</v>
      </c>
      <c r="AC28" s="36">
        <v>22</v>
      </c>
      <c r="AD28" s="36">
        <v>27</v>
      </c>
      <c r="AE28" s="18">
        <v>3</v>
      </c>
      <c r="AF28" s="36">
        <v>5</v>
      </c>
      <c r="AG28" s="36">
        <v>13</v>
      </c>
      <c r="AH28" s="18">
        <v>0</v>
      </c>
      <c r="AI28" s="18">
        <v>2</v>
      </c>
      <c r="AJ28" s="36">
        <v>2</v>
      </c>
      <c r="AK28" s="36">
        <v>1</v>
      </c>
      <c r="AL28" s="18">
        <v>11</v>
      </c>
      <c r="AM28" s="18">
        <v>0</v>
      </c>
      <c r="AN28" s="18">
        <v>0</v>
      </c>
      <c r="AO28" s="36">
        <v>113</v>
      </c>
      <c r="AP28" s="36">
        <v>13775</v>
      </c>
      <c r="AQ28" s="18">
        <v>0</v>
      </c>
      <c r="AR28" s="36">
        <v>1709</v>
      </c>
      <c r="AS28" s="36">
        <v>1120</v>
      </c>
      <c r="AT28" s="36">
        <v>30</v>
      </c>
      <c r="AU28" s="18">
        <v>4</v>
      </c>
      <c r="AV28" s="18">
        <v>2</v>
      </c>
      <c r="AW28" s="18">
        <v>1</v>
      </c>
      <c r="AX28" s="18">
        <v>7</v>
      </c>
      <c r="AY28" s="18">
        <v>5</v>
      </c>
      <c r="AZ28" s="36">
        <v>939</v>
      </c>
      <c r="BA28" s="36">
        <v>175</v>
      </c>
      <c r="BB28" s="36">
        <v>196</v>
      </c>
      <c r="BC28" s="36">
        <v>1366</v>
      </c>
      <c r="BD28" s="36">
        <v>59</v>
      </c>
      <c r="BE28" s="36">
        <v>4</v>
      </c>
      <c r="BF28" s="36">
        <v>410</v>
      </c>
      <c r="BG28" s="36">
        <v>61</v>
      </c>
      <c r="BH28" s="18">
        <v>9</v>
      </c>
      <c r="BI28" s="36">
        <v>18</v>
      </c>
      <c r="BJ28" s="36">
        <v>63</v>
      </c>
      <c r="BK28" s="36">
        <v>555</v>
      </c>
      <c r="BL28" s="18">
        <v>2</v>
      </c>
      <c r="BM28" s="18">
        <v>13</v>
      </c>
      <c r="BN28" s="36">
        <v>13</v>
      </c>
      <c r="BO28" s="36">
        <v>9</v>
      </c>
      <c r="BP28" s="18">
        <v>1</v>
      </c>
      <c r="BQ28" s="36">
        <v>1170</v>
      </c>
      <c r="BR28" s="36">
        <v>698</v>
      </c>
      <c r="BS28" s="36">
        <v>178</v>
      </c>
      <c r="BT28" s="18">
        <v>2</v>
      </c>
      <c r="BU28" s="18">
        <v>42</v>
      </c>
      <c r="BV28" s="36">
        <v>76</v>
      </c>
      <c r="BW28" s="36">
        <v>146</v>
      </c>
      <c r="BX28" s="18">
        <v>0</v>
      </c>
      <c r="BY28" s="18">
        <v>0</v>
      </c>
      <c r="BZ28" s="18">
        <v>0</v>
      </c>
      <c r="CA28" s="36">
        <v>3</v>
      </c>
      <c r="CB28" s="36">
        <v>2562</v>
      </c>
      <c r="CC28" s="18">
        <v>0</v>
      </c>
      <c r="CD28" s="18">
        <v>1</v>
      </c>
      <c r="CE28" s="18">
        <v>1</v>
      </c>
      <c r="CF28" s="18">
        <v>0</v>
      </c>
      <c r="CG28" s="18">
        <v>16</v>
      </c>
      <c r="CH28" s="36">
        <v>9</v>
      </c>
      <c r="CI28" s="36">
        <v>77</v>
      </c>
      <c r="CJ28" s="36">
        <v>162</v>
      </c>
      <c r="CK28" s="36">
        <v>147</v>
      </c>
      <c r="CL28" s="18">
        <v>25</v>
      </c>
      <c r="CM28" s="36">
        <v>8</v>
      </c>
      <c r="CN28" s="36">
        <v>1172</v>
      </c>
      <c r="CO28" s="36">
        <v>377</v>
      </c>
      <c r="CP28" s="36">
        <v>142</v>
      </c>
      <c r="CQ28" s="36">
        <v>2</v>
      </c>
      <c r="CR28" s="36">
        <v>0</v>
      </c>
      <c r="CS28" s="18">
        <v>3</v>
      </c>
      <c r="CT28" s="36">
        <v>1</v>
      </c>
      <c r="CU28" s="18">
        <v>3</v>
      </c>
      <c r="CV28" s="18">
        <v>0</v>
      </c>
      <c r="CW28" s="18">
        <v>0</v>
      </c>
      <c r="CX28" s="36">
        <v>19</v>
      </c>
      <c r="CY28" s="18">
        <v>0</v>
      </c>
      <c r="CZ28" s="36">
        <v>31</v>
      </c>
      <c r="DA28" s="18">
        <v>0</v>
      </c>
      <c r="DB28" s="18">
        <v>6</v>
      </c>
      <c r="DC28" s="18">
        <v>0</v>
      </c>
      <c r="DD28" s="18">
        <v>4</v>
      </c>
      <c r="DE28" s="18">
        <v>1</v>
      </c>
      <c r="DF28" s="36">
        <v>558</v>
      </c>
      <c r="DG28" s="18">
        <v>0</v>
      </c>
      <c r="DH28" s="36">
        <v>109</v>
      </c>
      <c r="DI28" s="36">
        <v>55</v>
      </c>
      <c r="DJ28" s="36">
        <v>9</v>
      </c>
      <c r="DK28" s="18">
        <v>20</v>
      </c>
      <c r="DL28" s="36">
        <v>298</v>
      </c>
      <c r="DM28" s="18">
        <v>0</v>
      </c>
      <c r="DN28" s="36">
        <v>66</v>
      </c>
      <c r="DO28" s="36">
        <v>494</v>
      </c>
      <c r="DP28" s="18">
        <v>0</v>
      </c>
      <c r="DQ28" s="36">
        <v>57</v>
      </c>
      <c r="DR28" s="36">
        <v>25</v>
      </c>
      <c r="DS28" s="36">
        <v>28</v>
      </c>
      <c r="DT28" s="18">
        <v>4</v>
      </c>
      <c r="DU28" s="18">
        <v>0</v>
      </c>
      <c r="DV28" s="18">
        <v>3</v>
      </c>
      <c r="DW28" s="36">
        <v>0</v>
      </c>
      <c r="DX28" s="18">
        <v>4</v>
      </c>
      <c r="DY28" s="36">
        <v>3</v>
      </c>
      <c r="DZ28" s="18">
        <v>1</v>
      </c>
      <c r="EA28" s="18">
        <v>28</v>
      </c>
      <c r="EB28" s="36">
        <v>66</v>
      </c>
      <c r="EC28" s="18">
        <v>2</v>
      </c>
      <c r="ED28" s="36">
        <v>50</v>
      </c>
      <c r="EE28" s="18">
        <v>11</v>
      </c>
      <c r="EF28" s="36">
        <v>63</v>
      </c>
      <c r="EG28" s="36">
        <v>44</v>
      </c>
      <c r="EH28" s="18">
        <v>9</v>
      </c>
      <c r="EI28" s="36">
        <v>372</v>
      </c>
      <c r="EJ28" s="36">
        <v>211</v>
      </c>
      <c r="EK28" s="36">
        <v>15</v>
      </c>
      <c r="EL28" s="36">
        <v>1</v>
      </c>
      <c r="EM28" s="18">
        <v>2</v>
      </c>
      <c r="EN28" s="36">
        <v>11</v>
      </c>
      <c r="EO28" s="36">
        <v>3</v>
      </c>
      <c r="EP28" s="36">
        <v>15</v>
      </c>
      <c r="EQ28" s="36">
        <v>157</v>
      </c>
      <c r="ER28" s="36">
        <v>17</v>
      </c>
      <c r="ES28" s="18">
        <v>3</v>
      </c>
      <c r="ET28" s="18">
        <v>7</v>
      </c>
      <c r="EU28" s="18">
        <v>92</v>
      </c>
      <c r="EV28" s="18">
        <v>11</v>
      </c>
      <c r="EW28" s="36">
        <v>48</v>
      </c>
      <c r="EX28" s="18">
        <v>2</v>
      </c>
      <c r="EY28" s="18">
        <v>12</v>
      </c>
      <c r="EZ28" s="18">
        <v>0</v>
      </c>
      <c r="FA28" s="36">
        <v>624</v>
      </c>
      <c r="FB28" s="18">
        <v>0</v>
      </c>
      <c r="FC28" s="36">
        <v>24</v>
      </c>
      <c r="FD28" s="18">
        <v>4</v>
      </c>
      <c r="FE28" s="18">
        <v>14</v>
      </c>
      <c r="FF28" s="18">
        <v>0</v>
      </c>
      <c r="FG28" s="36">
        <v>5</v>
      </c>
      <c r="FH28" s="18">
        <v>0</v>
      </c>
      <c r="FI28" s="36">
        <v>145</v>
      </c>
      <c r="FJ28" s="36">
        <v>67</v>
      </c>
      <c r="FK28" s="36">
        <v>229</v>
      </c>
      <c r="FL28" s="36">
        <v>152</v>
      </c>
      <c r="FM28" s="36">
        <v>83</v>
      </c>
      <c r="FN28" s="36">
        <v>2952</v>
      </c>
      <c r="FO28" s="36">
        <v>43</v>
      </c>
      <c r="FP28" s="36">
        <v>287</v>
      </c>
      <c r="FQ28" s="36">
        <v>56</v>
      </c>
      <c r="FR28" s="18">
        <v>0</v>
      </c>
      <c r="FS28" s="18">
        <v>0</v>
      </c>
      <c r="FT28" s="18">
        <v>0</v>
      </c>
      <c r="FU28" s="36">
        <v>130</v>
      </c>
      <c r="FV28" s="36">
        <v>92</v>
      </c>
      <c r="FW28" s="36">
        <v>8</v>
      </c>
      <c r="FX28" s="18">
        <v>1</v>
      </c>
      <c r="FY28" s="18"/>
      <c r="FZ28" s="18">
        <f t="shared" si="7"/>
        <v>65458</v>
      </c>
      <c r="GA28" s="18"/>
      <c r="GB28" s="18"/>
      <c r="GC28" s="18"/>
      <c r="GD28" s="18"/>
      <c r="GE28" s="18"/>
      <c r="GF28" s="18"/>
      <c r="GG28" s="7"/>
      <c r="GH28" s="7"/>
      <c r="GI28" s="7"/>
      <c r="GJ28" s="7"/>
      <c r="GK28" s="7"/>
      <c r="GL28" s="7"/>
      <c r="GM28" s="7"/>
    </row>
    <row r="29" spans="1:256" x14ac:dyDescent="0.35">
      <c r="A29" s="6" t="s">
        <v>470</v>
      </c>
      <c r="B29" s="7" t="s">
        <v>471</v>
      </c>
      <c r="C29" s="37">
        <v>0</v>
      </c>
      <c r="D29" s="38">
        <v>4560.5</v>
      </c>
      <c r="E29" s="38">
        <v>775</v>
      </c>
      <c r="F29" s="38">
        <v>839</v>
      </c>
      <c r="G29" s="38">
        <v>0</v>
      </c>
      <c r="H29" s="38">
        <v>0</v>
      </c>
      <c r="I29" s="38">
        <v>896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1002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151</v>
      </c>
      <c r="AE29" s="38">
        <v>0</v>
      </c>
      <c r="AF29" s="38">
        <v>0</v>
      </c>
      <c r="AG29" s="38">
        <v>0</v>
      </c>
      <c r="AH29" s="38">
        <v>0</v>
      </c>
      <c r="AI29" s="38">
        <v>0</v>
      </c>
      <c r="AJ29" s="38">
        <v>0</v>
      </c>
      <c r="AK29" s="38">
        <v>0</v>
      </c>
      <c r="AL29" s="38">
        <v>0</v>
      </c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2204.5</v>
      </c>
      <c r="AS29" s="39">
        <v>299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3797.5</v>
      </c>
      <c r="BD29" s="38">
        <v>0</v>
      </c>
      <c r="BE29" s="38">
        <v>0</v>
      </c>
      <c r="BF29" s="38">
        <v>0</v>
      </c>
      <c r="BG29" s="38">
        <v>0</v>
      </c>
      <c r="BH29" s="38">
        <v>0</v>
      </c>
      <c r="BI29" s="38">
        <v>0</v>
      </c>
      <c r="BJ29" s="38">
        <v>0</v>
      </c>
      <c r="BK29" s="38">
        <v>0</v>
      </c>
      <c r="BL29" s="38">
        <v>0</v>
      </c>
      <c r="BM29" s="38">
        <v>0</v>
      </c>
      <c r="BN29" s="38">
        <v>0</v>
      </c>
      <c r="BO29" s="38">
        <v>0</v>
      </c>
      <c r="BP29" s="38">
        <v>0</v>
      </c>
      <c r="BQ29" s="38">
        <v>213</v>
      </c>
      <c r="BR29" s="38">
        <v>0</v>
      </c>
      <c r="BS29" s="38">
        <v>0</v>
      </c>
      <c r="BT29" s="38">
        <v>0</v>
      </c>
      <c r="BU29" s="38">
        <v>0</v>
      </c>
      <c r="BV29" s="38">
        <v>0</v>
      </c>
      <c r="BW29" s="38">
        <v>0</v>
      </c>
      <c r="BX29" s="38">
        <v>0</v>
      </c>
      <c r="BY29" s="38">
        <v>0</v>
      </c>
      <c r="BZ29" s="38">
        <v>0</v>
      </c>
      <c r="CA29" s="38">
        <v>0</v>
      </c>
      <c r="CB29" s="38">
        <v>819</v>
      </c>
      <c r="CC29" s="38">
        <v>0</v>
      </c>
      <c r="CD29" s="38">
        <v>0</v>
      </c>
      <c r="CE29" s="38">
        <v>0</v>
      </c>
      <c r="CF29" s="38">
        <v>0</v>
      </c>
      <c r="CG29" s="38">
        <v>0</v>
      </c>
      <c r="CH29" s="38">
        <v>0</v>
      </c>
      <c r="CI29" s="38">
        <v>0</v>
      </c>
      <c r="CJ29" s="38">
        <v>0</v>
      </c>
      <c r="CK29" s="38">
        <v>581</v>
      </c>
      <c r="CL29" s="38">
        <v>0</v>
      </c>
      <c r="CM29" s="38">
        <v>0</v>
      </c>
      <c r="CN29" s="38">
        <v>3132</v>
      </c>
      <c r="CO29" s="38">
        <v>0</v>
      </c>
      <c r="CP29" s="38">
        <v>0</v>
      </c>
      <c r="CQ29" s="38">
        <v>0</v>
      </c>
      <c r="CR29" s="38">
        <v>0</v>
      </c>
      <c r="CS29" s="38">
        <v>0</v>
      </c>
      <c r="CT29" s="38">
        <v>0</v>
      </c>
      <c r="CU29" s="38">
        <v>0</v>
      </c>
      <c r="CV29" s="38">
        <v>0</v>
      </c>
      <c r="CW29" s="38">
        <v>0</v>
      </c>
      <c r="CX29" s="38">
        <v>0</v>
      </c>
      <c r="CY29" s="38">
        <v>0</v>
      </c>
      <c r="CZ29" s="38">
        <v>0</v>
      </c>
      <c r="DA29" s="38">
        <v>0</v>
      </c>
      <c r="DB29" s="38">
        <v>0</v>
      </c>
      <c r="DC29" s="38">
        <v>0</v>
      </c>
      <c r="DD29" s="38">
        <v>0</v>
      </c>
      <c r="DE29" s="38">
        <v>0</v>
      </c>
      <c r="DF29" s="38">
        <v>1270</v>
      </c>
      <c r="DG29" s="38">
        <v>0</v>
      </c>
      <c r="DH29" s="38">
        <v>0</v>
      </c>
      <c r="DI29" s="38">
        <v>55</v>
      </c>
      <c r="DJ29" s="38">
        <v>0</v>
      </c>
      <c r="DK29" s="38">
        <v>0</v>
      </c>
      <c r="DL29" s="38">
        <v>0</v>
      </c>
      <c r="DM29" s="38">
        <v>0</v>
      </c>
      <c r="DN29" s="38">
        <v>0</v>
      </c>
      <c r="DO29" s="38">
        <v>0</v>
      </c>
      <c r="DP29" s="38">
        <v>0</v>
      </c>
      <c r="DQ29" s="38">
        <v>0</v>
      </c>
      <c r="DR29" s="38">
        <v>0</v>
      </c>
      <c r="DS29" s="38">
        <v>0</v>
      </c>
      <c r="DT29" s="38">
        <v>0</v>
      </c>
      <c r="DU29" s="38">
        <v>0</v>
      </c>
      <c r="DV29" s="38">
        <v>0</v>
      </c>
      <c r="DW29" s="38">
        <v>0</v>
      </c>
      <c r="DX29" s="38">
        <v>0</v>
      </c>
      <c r="DY29" s="38">
        <v>0</v>
      </c>
      <c r="DZ29" s="38">
        <v>0</v>
      </c>
      <c r="EA29" s="38">
        <v>0</v>
      </c>
      <c r="EB29" s="38">
        <v>0</v>
      </c>
      <c r="EC29" s="38">
        <v>0</v>
      </c>
      <c r="ED29" s="38">
        <v>0</v>
      </c>
      <c r="EE29" s="38">
        <v>0</v>
      </c>
      <c r="EF29" s="38">
        <v>0</v>
      </c>
      <c r="EG29" s="38">
        <v>0</v>
      </c>
      <c r="EH29" s="38">
        <v>0</v>
      </c>
      <c r="EI29" s="38">
        <v>0</v>
      </c>
      <c r="EJ29" s="38">
        <v>0</v>
      </c>
      <c r="EK29" s="38">
        <v>0</v>
      </c>
      <c r="EL29" s="38">
        <v>0</v>
      </c>
      <c r="EM29" s="38">
        <v>0</v>
      </c>
      <c r="EN29" s="38">
        <v>0</v>
      </c>
      <c r="EO29" s="38">
        <v>0</v>
      </c>
      <c r="EP29" s="38">
        <v>0</v>
      </c>
      <c r="EQ29" s="38">
        <v>122</v>
      </c>
      <c r="ER29" s="38">
        <v>0</v>
      </c>
      <c r="ES29" s="38">
        <v>0</v>
      </c>
      <c r="ET29" s="38">
        <v>0</v>
      </c>
      <c r="EU29" s="38">
        <v>0</v>
      </c>
      <c r="EV29" s="38">
        <v>0</v>
      </c>
      <c r="EW29" s="38">
        <v>0</v>
      </c>
      <c r="EX29" s="38">
        <v>0</v>
      </c>
      <c r="EY29" s="38">
        <v>0</v>
      </c>
      <c r="EZ29" s="38">
        <v>0</v>
      </c>
      <c r="FA29" s="38">
        <v>0</v>
      </c>
      <c r="FB29" s="38">
        <v>0</v>
      </c>
      <c r="FC29" s="38">
        <v>0</v>
      </c>
      <c r="FD29" s="38">
        <v>0</v>
      </c>
      <c r="FE29" s="38">
        <v>0</v>
      </c>
      <c r="FF29" s="38">
        <v>0</v>
      </c>
      <c r="FG29" s="38">
        <v>0</v>
      </c>
      <c r="FH29" s="38">
        <v>0</v>
      </c>
      <c r="FI29" s="38">
        <v>0</v>
      </c>
      <c r="FJ29" s="38">
        <v>0</v>
      </c>
      <c r="FK29" s="38">
        <v>0</v>
      </c>
      <c r="FL29" s="38">
        <v>0</v>
      </c>
      <c r="FM29" s="38">
        <v>0</v>
      </c>
      <c r="FN29" s="38">
        <v>0</v>
      </c>
      <c r="FO29" s="38">
        <v>0</v>
      </c>
      <c r="FP29" s="38">
        <v>0</v>
      </c>
      <c r="FQ29" s="38">
        <v>0</v>
      </c>
      <c r="FR29" s="38">
        <v>0</v>
      </c>
      <c r="FS29" s="38">
        <v>0</v>
      </c>
      <c r="FT29" s="38">
        <v>0</v>
      </c>
      <c r="FU29" s="38">
        <v>0</v>
      </c>
      <c r="FV29" s="38">
        <v>0</v>
      </c>
      <c r="FW29" s="38">
        <v>0</v>
      </c>
      <c r="FX29" s="38">
        <v>0</v>
      </c>
      <c r="FY29" s="18"/>
      <c r="FZ29" s="18">
        <f t="shared" si="7"/>
        <v>20716.5</v>
      </c>
      <c r="GA29" s="18"/>
      <c r="GB29" s="18"/>
      <c r="GC29" s="18"/>
      <c r="GD29" s="18"/>
      <c r="GE29" s="18"/>
      <c r="GF29" s="18"/>
      <c r="GG29" s="7"/>
      <c r="GH29" s="7"/>
      <c r="GI29" s="7"/>
      <c r="GJ29" s="7"/>
      <c r="GK29" s="7"/>
      <c r="GL29" s="7"/>
      <c r="GM29" s="7"/>
    </row>
    <row r="30" spans="1:256" x14ac:dyDescent="0.35">
      <c r="A30" s="6" t="s">
        <v>472</v>
      </c>
      <c r="B30" s="7" t="s">
        <v>473</v>
      </c>
      <c r="C30" s="40">
        <v>0</v>
      </c>
      <c r="D30" s="41">
        <v>364</v>
      </c>
      <c r="E30" s="41">
        <v>44</v>
      </c>
      <c r="F30" s="41">
        <v>61</v>
      </c>
      <c r="G30" s="41">
        <v>0</v>
      </c>
      <c r="H30" s="41">
        <v>0</v>
      </c>
      <c r="I30" s="41">
        <v>69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58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18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56</v>
      </c>
      <c r="AS30" s="41">
        <v>24</v>
      </c>
      <c r="AT30" s="41">
        <v>0</v>
      </c>
      <c r="AU30" s="41">
        <v>0</v>
      </c>
      <c r="AV30" s="41">
        <v>0</v>
      </c>
      <c r="AW30" s="41">
        <v>0</v>
      </c>
      <c r="AX30" s="41">
        <v>0</v>
      </c>
      <c r="AY30" s="41">
        <v>0</v>
      </c>
      <c r="AZ30" s="41">
        <v>0</v>
      </c>
      <c r="BA30" s="41">
        <v>0</v>
      </c>
      <c r="BB30" s="41">
        <v>0</v>
      </c>
      <c r="BC30" s="41">
        <v>340.5</v>
      </c>
      <c r="BD30" s="41">
        <v>0</v>
      </c>
      <c r="BE30" s="41">
        <v>0</v>
      </c>
      <c r="BF30" s="41">
        <v>0</v>
      </c>
      <c r="BG30" s="41">
        <v>0</v>
      </c>
      <c r="BH30" s="41">
        <v>0</v>
      </c>
      <c r="BI30" s="41">
        <v>0</v>
      </c>
      <c r="BJ30" s="41">
        <v>0</v>
      </c>
      <c r="BK30" s="41">
        <v>0</v>
      </c>
      <c r="BL30" s="41">
        <v>0</v>
      </c>
      <c r="BM30" s="41">
        <v>0</v>
      </c>
      <c r="BN30" s="41">
        <v>0</v>
      </c>
      <c r="BO30" s="41">
        <v>0</v>
      </c>
      <c r="BP30" s="41">
        <v>0</v>
      </c>
      <c r="BQ30" s="41">
        <v>18</v>
      </c>
      <c r="BR30" s="41">
        <v>0</v>
      </c>
      <c r="BS30" s="41">
        <v>0</v>
      </c>
      <c r="BT30" s="41">
        <v>0</v>
      </c>
      <c r="BU30" s="41">
        <v>0</v>
      </c>
      <c r="BV30" s="41">
        <v>0</v>
      </c>
      <c r="BW30" s="41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56.5</v>
      </c>
      <c r="CC30" s="41">
        <v>0</v>
      </c>
      <c r="CD30" s="41">
        <v>0</v>
      </c>
      <c r="CE30" s="41">
        <v>0</v>
      </c>
      <c r="CF30" s="41">
        <v>0</v>
      </c>
      <c r="CG30" s="41">
        <v>0</v>
      </c>
      <c r="CH30" s="41">
        <v>0</v>
      </c>
      <c r="CI30" s="41">
        <v>0</v>
      </c>
      <c r="CJ30" s="41">
        <v>0</v>
      </c>
      <c r="CK30" s="41">
        <v>3</v>
      </c>
      <c r="CL30" s="41">
        <v>0</v>
      </c>
      <c r="CM30" s="41">
        <v>0</v>
      </c>
      <c r="CN30" s="41">
        <v>207</v>
      </c>
      <c r="CO30" s="41">
        <v>0</v>
      </c>
      <c r="CP30" s="41">
        <v>0</v>
      </c>
      <c r="CQ30" s="41">
        <v>0</v>
      </c>
      <c r="CR30" s="41">
        <v>0</v>
      </c>
      <c r="CS30" s="41">
        <v>0</v>
      </c>
      <c r="CT30" s="41">
        <v>0</v>
      </c>
      <c r="CU30" s="41">
        <v>0</v>
      </c>
      <c r="CV30" s="41">
        <v>0</v>
      </c>
      <c r="CW30" s="41">
        <v>0</v>
      </c>
      <c r="CX30" s="41">
        <v>0</v>
      </c>
      <c r="CY30" s="41">
        <v>0</v>
      </c>
      <c r="CZ30" s="41">
        <v>0</v>
      </c>
      <c r="DA30" s="41">
        <v>0</v>
      </c>
      <c r="DB30" s="41">
        <v>0</v>
      </c>
      <c r="DC30" s="41">
        <v>0</v>
      </c>
      <c r="DD30" s="41">
        <v>0</v>
      </c>
      <c r="DE30" s="41">
        <v>0</v>
      </c>
      <c r="DF30" s="41">
        <v>78</v>
      </c>
      <c r="DG30" s="41">
        <v>0</v>
      </c>
      <c r="DH30" s="41">
        <v>0</v>
      </c>
      <c r="DI30" s="41">
        <v>12</v>
      </c>
      <c r="DJ30" s="41">
        <v>0</v>
      </c>
      <c r="DK30" s="41">
        <v>0</v>
      </c>
      <c r="DL30" s="41">
        <v>0</v>
      </c>
      <c r="DM30" s="41">
        <v>0</v>
      </c>
      <c r="DN30" s="41">
        <v>0</v>
      </c>
      <c r="DO30" s="41">
        <v>0</v>
      </c>
      <c r="DP30" s="41">
        <v>0</v>
      </c>
      <c r="DQ30" s="41">
        <v>0</v>
      </c>
      <c r="DR30" s="41">
        <v>0</v>
      </c>
      <c r="DS30" s="41">
        <v>0</v>
      </c>
      <c r="DT30" s="41">
        <v>0</v>
      </c>
      <c r="DU30" s="41">
        <v>0</v>
      </c>
      <c r="DV30" s="41">
        <v>0</v>
      </c>
      <c r="DW30" s="41">
        <v>0</v>
      </c>
      <c r="DX30" s="41">
        <v>0</v>
      </c>
      <c r="DY30" s="41">
        <v>0</v>
      </c>
      <c r="DZ30" s="41">
        <v>0</v>
      </c>
      <c r="EA30" s="41">
        <v>0</v>
      </c>
      <c r="EB30" s="41">
        <v>0</v>
      </c>
      <c r="EC30" s="41">
        <v>0</v>
      </c>
      <c r="ED30" s="41">
        <v>0</v>
      </c>
      <c r="EE30" s="41">
        <v>0</v>
      </c>
      <c r="EF30" s="41">
        <v>0</v>
      </c>
      <c r="EG30" s="41">
        <v>0</v>
      </c>
      <c r="EH30" s="41">
        <v>0</v>
      </c>
      <c r="EI30" s="41">
        <v>0</v>
      </c>
      <c r="EJ30" s="41">
        <v>0</v>
      </c>
      <c r="EK30" s="41">
        <v>0</v>
      </c>
      <c r="EL30" s="41">
        <v>0</v>
      </c>
      <c r="EM30" s="41">
        <v>0</v>
      </c>
      <c r="EN30" s="41">
        <v>0</v>
      </c>
      <c r="EO30" s="41">
        <v>0</v>
      </c>
      <c r="EP30" s="41">
        <v>0</v>
      </c>
      <c r="EQ30" s="41">
        <v>22</v>
      </c>
      <c r="ER30" s="41">
        <v>0</v>
      </c>
      <c r="ES30" s="41">
        <v>0</v>
      </c>
      <c r="ET30" s="41">
        <v>0</v>
      </c>
      <c r="EU30" s="41">
        <v>0</v>
      </c>
      <c r="EV30" s="41">
        <v>0</v>
      </c>
      <c r="EW30" s="41">
        <v>0</v>
      </c>
      <c r="EX30" s="41">
        <v>0</v>
      </c>
      <c r="EY30" s="41">
        <v>0</v>
      </c>
      <c r="EZ30" s="41">
        <v>0</v>
      </c>
      <c r="FA30" s="41">
        <v>0</v>
      </c>
      <c r="FB30" s="41">
        <v>0</v>
      </c>
      <c r="FC30" s="41">
        <v>0</v>
      </c>
      <c r="FD30" s="41">
        <v>0</v>
      </c>
      <c r="FE30" s="41">
        <v>0</v>
      </c>
      <c r="FF30" s="41">
        <v>0</v>
      </c>
      <c r="FG30" s="41">
        <v>0</v>
      </c>
      <c r="FH30" s="41">
        <v>0</v>
      </c>
      <c r="FI30" s="41">
        <v>0</v>
      </c>
      <c r="FJ30" s="41">
        <v>0</v>
      </c>
      <c r="FK30" s="41">
        <v>0</v>
      </c>
      <c r="FL30" s="41">
        <v>0</v>
      </c>
      <c r="FM30" s="41">
        <v>0</v>
      </c>
      <c r="FN30" s="41">
        <v>0</v>
      </c>
      <c r="FO30" s="41">
        <v>0</v>
      </c>
      <c r="FP30" s="41">
        <v>0</v>
      </c>
      <c r="FQ30" s="41">
        <v>0</v>
      </c>
      <c r="FR30" s="41">
        <v>0</v>
      </c>
      <c r="FS30" s="41">
        <v>0</v>
      </c>
      <c r="FT30" s="41">
        <v>0</v>
      </c>
      <c r="FU30" s="41">
        <v>0</v>
      </c>
      <c r="FV30" s="41">
        <v>0</v>
      </c>
      <c r="FW30" s="41">
        <v>0</v>
      </c>
      <c r="FX30" s="41">
        <v>0</v>
      </c>
      <c r="FY30" s="18"/>
      <c r="FZ30" s="18">
        <f t="shared" si="7"/>
        <v>1431</v>
      </c>
      <c r="GA30" s="18"/>
      <c r="GB30" s="18"/>
      <c r="GC30" s="18"/>
      <c r="GD30" s="18"/>
      <c r="GE30" s="18"/>
      <c r="GF30" s="18"/>
      <c r="GG30" s="7"/>
      <c r="GH30" s="7"/>
      <c r="GI30" s="7"/>
      <c r="GJ30" s="7"/>
      <c r="GK30" s="7"/>
      <c r="GL30" s="7"/>
      <c r="GM30" s="7"/>
    </row>
    <row r="31" spans="1:256" x14ac:dyDescent="0.35">
      <c r="A31" s="6" t="s">
        <v>474</v>
      </c>
      <c r="B31" s="7" t="s">
        <v>475</v>
      </c>
      <c r="C31" s="40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41"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>
        <v>0</v>
      </c>
      <c r="AP31" s="41">
        <v>0</v>
      </c>
      <c r="AQ31" s="41">
        <v>0</v>
      </c>
      <c r="AR31" s="41"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v>0</v>
      </c>
      <c r="AX31" s="41">
        <v>0</v>
      </c>
      <c r="AY31" s="41">
        <v>0</v>
      </c>
      <c r="AZ31" s="41">
        <v>0</v>
      </c>
      <c r="BA31" s="41">
        <v>0</v>
      </c>
      <c r="BB31" s="41">
        <v>0</v>
      </c>
      <c r="BC31" s="41">
        <v>0</v>
      </c>
      <c r="BD31" s="41">
        <v>0</v>
      </c>
      <c r="BE31" s="41">
        <v>0</v>
      </c>
      <c r="BF31" s="41">
        <v>0</v>
      </c>
      <c r="BG31" s="41">
        <v>0</v>
      </c>
      <c r="BH31" s="41">
        <v>0</v>
      </c>
      <c r="BI31" s="41">
        <v>0</v>
      </c>
      <c r="BJ31" s="41">
        <v>0</v>
      </c>
      <c r="BK31" s="41">
        <v>0</v>
      </c>
      <c r="BL31" s="41">
        <v>0</v>
      </c>
      <c r="BM31" s="41">
        <v>0</v>
      </c>
      <c r="BN31" s="41">
        <v>0</v>
      </c>
      <c r="BO31" s="41">
        <v>0</v>
      </c>
      <c r="BP31" s="41">
        <v>0</v>
      </c>
      <c r="BQ31" s="41">
        <v>0</v>
      </c>
      <c r="BR31" s="41">
        <v>0</v>
      </c>
      <c r="BS31" s="41">
        <v>0</v>
      </c>
      <c r="BT31" s="41">
        <v>0</v>
      </c>
      <c r="BU31" s="41">
        <v>0</v>
      </c>
      <c r="BV31" s="41">
        <v>0</v>
      </c>
      <c r="BW31" s="41">
        <v>0</v>
      </c>
      <c r="BX31" s="41">
        <v>0</v>
      </c>
      <c r="BY31" s="41">
        <v>0</v>
      </c>
      <c r="BZ31" s="41">
        <v>0</v>
      </c>
      <c r="CA31" s="41">
        <v>0</v>
      </c>
      <c r="CB31" s="41">
        <v>0</v>
      </c>
      <c r="CC31" s="41">
        <v>0</v>
      </c>
      <c r="CD31" s="41">
        <v>0</v>
      </c>
      <c r="CE31" s="41">
        <v>0</v>
      </c>
      <c r="CF31" s="41">
        <v>0</v>
      </c>
      <c r="CG31" s="41">
        <v>0</v>
      </c>
      <c r="CH31" s="41">
        <v>0</v>
      </c>
      <c r="CI31" s="41">
        <v>0</v>
      </c>
      <c r="CJ31" s="41">
        <v>0</v>
      </c>
      <c r="CK31" s="41">
        <v>0</v>
      </c>
      <c r="CL31" s="41">
        <v>0</v>
      </c>
      <c r="CM31" s="41">
        <v>0</v>
      </c>
      <c r="CN31" s="41">
        <v>0</v>
      </c>
      <c r="CO31" s="41">
        <v>0</v>
      </c>
      <c r="CP31" s="41">
        <v>0</v>
      </c>
      <c r="CQ31" s="41">
        <v>0</v>
      </c>
      <c r="CR31" s="41">
        <v>0</v>
      </c>
      <c r="CS31" s="41">
        <v>0</v>
      </c>
      <c r="CT31" s="41">
        <v>0</v>
      </c>
      <c r="CU31" s="41">
        <v>0</v>
      </c>
      <c r="CV31" s="41">
        <v>0</v>
      </c>
      <c r="CW31" s="41">
        <v>0</v>
      </c>
      <c r="CX31" s="41">
        <v>0</v>
      </c>
      <c r="CY31" s="41">
        <v>0</v>
      </c>
      <c r="CZ31" s="41">
        <v>0</v>
      </c>
      <c r="DA31" s="41">
        <v>0</v>
      </c>
      <c r="DB31" s="41">
        <v>0</v>
      </c>
      <c r="DC31" s="41">
        <v>0</v>
      </c>
      <c r="DD31" s="41">
        <v>0</v>
      </c>
      <c r="DE31" s="41">
        <v>0</v>
      </c>
      <c r="DF31" s="41">
        <v>0</v>
      </c>
      <c r="DG31" s="41">
        <v>0</v>
      </c>
      <c r="DH31" s="41">
        <v>0</v>
      </c>
      <c r="DI31" s="41">
        <v>0</v>
      </c>
      <c r="DJ31" s="41">
        <v>0</v>
      </c>
      <c r="DK31" s="41">
        <v>0</v>
      </c>
      <c r="DL31" s="41">
        <v>0</v>
      </c>
      <c r="DM31" s="41">
        <v>0</v>
      </c>
      <c r="DN31" s="41">
        <v>0</v>
      </c>
      <c r="DO31" s="41">
        <v>0</v>
      </c>
      <c r="DP31" s="41">
        <v>0</v>
      </c>
      <c r="DQ31" s="41">
        <v>0</v>
      </c>
      <c r="DR31" s="41">
        <v>0</v>
      </c>
      <c r="DS31" s="41">
        <v>0</v>
      </c>
      <c r="DT31" s="41">
        <v>0</v>
      </c>
      <c r="DU31" s="41">
        <v>0</v>
      </c>
      <c r="DV31" s="41">
        <v>0</v>
      </c>
      <c r="DW31" s="41">
        <v>0</v>
      </c>
      <c r="DX31" s="41">
        <v>0</v>
      </c>
      <c r="DY31" s="41">
        <v>0</v>
      </c>
      <c r="DZ31" s="41">
        <v>0</v>
      </c>
      <c r="EA31" s="41">
        <v>0</v>
      </c>
      <c r="EB31" s="41">
        <v>0</v>
      </c>
      <c r="EC31" s="41">
        <v>0</v>
      </c>
      <c r="ED31" s="41">
        <v>0</v>
      </c>
      <c r="EE31" s="41">
        <v>0</v>
      </c>
      <c r="EF31" s="41">
        <v>0</v>
      </c>
      <c r="EG31" s="41">
        <v>0</v>
      </c>
      <c r="EH31" s="41">
        <v>0</v>
      </c>
      <c r="EI31" s="41">
        <v>0</v>
      </c>
      <c r="EJ31" s="41">
        <v>0</v>
      </c>
      <c r="EK31" s="41">
        <v>0</v>
      </c>
      <c r="EL31" s="41">
        <v>0</v>
      </c>
      <c r="EM31" s="41">
        <v>0</v>
      </c>
      <c r="EN31" s="41">
        <v>0</v>
      </c>
      <c r="EO31" s="41">
        <v>0</v>
      </c>
      <c r="EP31" s="41">
        <v>0</v>
      </c>
      <c r="EQ31" s="41">
        <v>0</v>
      </c>
      <c r="ER31" s="41">
        <v>0</v>
      </c>
      <c r="ES31" s="41">
        <v>0</v>
      </c>
      <c r="ET31" s="41">
        <v>0</v>
      </c>
      <c r="EU31" s="41">
        <v>0</v>
      </c>
      <c r="EV31" s="41">
        <v>0</v>
      </c>
      <c r="EW31" s="41">
        <v>0</v>
      </c>
      <c r="EX31" s="41">
        <v>0</v>
      </c>
      <c r="EY31" s="41">
        <v>0</v>
      </c>
      <c r="EZ31" s="41">
        <v>0</v>
      </c>
      <c r="FA31" s="41">
        <v>0</v>
      </c>
      <c r="FB31" s="41">
        <v>0</v>
      </c>
      <c r="FC31" s="41">
        <v>0</v>
      </c>
      <c r="FD31" s="41">
        <v>0</v>
      </c>
      <c r="FE31" s="41">
        <v>0</v>
      </c>
      <c r="FF31" s="41">
        <v>0</v>
      </c>
      <c r="FG31" s="41">
        <v>0</v>
      </c>
      <c r="FH31" s="41">
        <v>0</v>
      </c>
      <c r="FI31" s="41">
        <v>0</v>
      </c>
      <c r="FJ31" s="41">
        <v>0</v>
      </c>
      <c r="FK31" s="41">
        <v>0</v>
      </c>
      <c r="FL31" s="41">
        <v>0</v>
      </c>
      <c r="FM31" s="41">
        <v>0</v>
      </c>
      <c r="FN31" s="41">
        <v>0</v>
      </c>
      <c r="FO31" s="41">
        <v>0</v>
      </c>
      <c r="FP31" s="41">
        <v>0</v>
      </c>
      <c r="FQ31" s="41">
        <v>0</v>
      </c>
      <c r="FR31" s="41">
        <v>0</v>
      </c>
      <c r="FS31" s="41">
        <v>0</v>
      </c>
      <c r="FT31" s="41">
        <v>0</v>
      </c>
      <c r="FU31" s="41">
        <v>0</v>
      </c>
      <c r="FV31" s="41">
        <v>0</v>
      </c>
      <c r="FW31" s="41">
        <v>0</v>
      </c>
      <c r="FX31" s="41">
        <v>0</v>
      </c>
      <c r="FY31" s="18"/>
      <c r="FZ31" s="18">
        <f t="shared" si="7"/>
        <v>0</v>
      </c>
      <c r="GA31" s="18"/>
      <c r="GB31" s="18"/>
      <c r="GC31" s="18"/>
      <c r="GD31" s="18"/>
      <c r="GE31" s="18"/>
      <c r="GF31" s="18"/>
      <c r="GG31" s="7"/>
      <c r="GH31" s="7"/>
      <c r="GI31" s="7"/>
      <c r="GJ31" s="7"/>
      <c r="GK31" s="7"/>
      <c r="GL31" s="7"/>
      <c r="GM31" s="7"/>
    </row>
    <row r="32" spans="1:256" x14ac:dyDescent="0.35">
      <c r="A32" s="6" t="s">
        <v>476</v>
      </c>
      <c r="B32" s="7" t="s">
        <v>477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0</v>
      </c>
      <c r="BR32" s="21">
        <v>0</v>
      </c>
      <c r="BS32" s="21">
        <v>0</v>
      </c>
      <c r="BT32" s="21">
        <v>0</v>
      </c>
      <c r="BU32" s="21">
        <v>0</v>
      </c>
      <c r="BV32" s="21">
        <v>0</v>
      </c>
      <c r="BW32" s="21">
        <v>0</v>
      </c>
      <c r="BX32" s="21">
        <v>0</v>
      </c>
      <c r="BY32" s="21">
        <v>0</v>
      </c>
      <c r="BZ32" s="21">
        <v>0</v>
      </c>
      <c r="CA32" s="21">
        <v>0</v>
      </c>
      <c r="CB32" s="21">
        <v>0</v>
      </c>
      <c r="CC32" s="21">
        <v>0</v>
      </c>
      <c r="CD32" s="21">
        <v>0</v>
      </c>
      <c r="CE32" s="21">
        <v>0</v>
      </c>
      <c r="CF32" s="21">
        <v>0</v>
      </c>
      <c r="CG32" s="21">
        <v>0</v>
      </c>
      <c r="CH32" s="21">
        <v>0</v>
      </c>
      <c r="CI32" s="21">
        <v>0</v>
      </c>
      <c r="CJ32" s="21">
        <v>0</v>
      </c>
      <c r="CK32" s="21">
        <v>0</v>
      </c>
      <c r="CL32" s="21">
        <v>0</v>
      </c>
      <c r="CM32" s="21">
        <v>0</v>
      </c>
      <c r="CN32" s="21">
        <v>318.5</v>
      </c>
      <c r="CO32" s="21">
        <v>0</v>
      </c>
      <c r="CP32" s="21">
        <v>0</v>
      </c>
      <c r="CQ32" s="21">
        <v>0</v>
      </c>
      <c r="CR32" s="21">
        <v>0</v>
      </c>
      <c r="CS32" s="21">
        <v>0</v>
      </c>
      <c r="CT32" s="21">
        <v>0</v>
      </c>
      <c r="CU32" s="21">
        <v>0</v>
      </c>
      <c r="CV32" s="21">
        <v>0</v>
      </c>
      <c r="CW32" s="21">
        <v>0</v>
      </c>
      <c r="CX32" s="21">
        <v>0</v>
      </c>
      <c r="CY32" s="21">
        <v>0</v>
      </c>
      <c r="CZ32" s="21">
        <v>0</v>
      </c>
      <c r="DA32" s="21">
        <v>0</v>
      </c>
      <c r="DB32" s="21">
        <v>0</v>
      </c>
      <c r="DC32" s="21">
        <v>0</v>
      </c>
      <c r="DD32" s="21">
        <v>0</v>
      </c>
      <c r="DE32" s="21">
        <v>0</v>
      </c>
      <c r="DF32" s="21">
        <v>0</v>
      </c>
      <c r="DG32" s="21">
        <v>0</v>
      </c>
      <c r="DH32" s="21">
        <v>0</v>
      </c>
      <c r="DI32" s="21">
        <v>0</v>
      </c>
      <c r="DJ32" s="21">
        <v>0</v>
      </c>
      <c r="DK32" s="21">
        <v>0</v>
      </c>
      <c r="DL32" s="21">
        <v>0</v>
      </c>
      <c r="DM32" s="21">
        <v>0</v>
      </c>
      <c r="DN32" s="21">
        <v>0</v>
      </c>
      <c r="DO32" s="21">
        <v>0</v>
      </c>
      <c r="DP32" s="21">
        <v>0</v>
      </c>
      <c r="DQ32" s="21">
        <v>0</v>
      </c>
      <c r="DR32" s="21">
        <v>0</v>
      </c>
      <c r="DS32" s="21">
        <v>0</v>
      </c>
      <c r="DT32" s="21">
        <v>0</v>
      </c>
      <c r="DU32" s="21">
        <v>0</v>
      </c>
      <c r="DV32" s="21">
        <v>0</v>
      </c>
      <c r="DW32" s="21">
        <v>0</v>
      </c>
      <c r="DX32" s="21">
        <v>0</v>
      </c>
      <c r="DY32" s="21">
        <v>0</v>
      </c>
      <c r="DZ32" s="21">
        <v>0</v>
      </c>
      <c r="EA32" s="21">
        <v>0</v>
      </c>
      <c r="EB32" s="21">
        <v>0</v>
      </c>
      <c r="EC32" s="21">
        <v>0</v>
      </c>
      <c r="ED32" s="21">
        <v>0</v>
      </c>
      <c r="EE32" s="21">
        <v>0</v>
      </c>
      <c r="EF32" s="21">
        <v>0</v>
      </c>
      <c r="EG32" s="21">
        <v>0</v>
      </c>
      <c r="EH32" s="21">
        <v>0</v>
      </c>
      <c r="EI32" s="21">
        <v>0</v>
      </c>
      <c r="EJ32" s="21">
        <v>0</v>
      </c>
      <c r="EK32" s="21">
        <v>0</v>
      </c>
      <c r="EL32" s="21">
        <v>0</v>
      </c>
      <c r="EM32" s="21">
        <v>0</v>
      </c>
      <c r="EN32" s="21">
        <v>0</v>
      </c>
      <c r="EO32" s="21">
        <v>0</v>
      </c>
      <c r="EP32" s="21">
        <v>0</v>
      </c>
      <c r="EQ32" s="21">
        <v>0</v>
      </c>
      <c r="ER32" s="21">
        <v>0</v>
      </c>
      <c r="ES32" s="21">
        <v>0</v>
      </c>
      <c r="ET32" s="21">
        <v>0</v>
      </c>
      <c r="EU32" s="21">
        <v>0</v>
      </c>
      <c r="EV32" s="21">
        <v>0</v>
      </c>
      <c r="EW32" s="21">
        <v>0</v>
      </c>
      <c r="EX32" s="21">
        <v>0</v>
      </c>
      <c r="EY32" s="21">
        <v>0</v>
      </c>
      <c r="EZ32" s="21">
        <v>0</v>
      </c>
      <c r="FA32" s="21">
        <v>0</v>
      </c>
      <c r="FB32" s="21">
        <v>0</v>
      </c>
      <c r="FC32" s="21">
        <v>0</v>
      </c>
      <c r="FD32" s="21">
        <v>0</v>
      </c>
      <c r="FE32" s="21">
        <v>0</v>
      </c>
      <c r="FF32" s="21">
        <v>0</v>
      </c>
      <c r="FG32" s="21">
        <v>0</v>
      </c>
      <c r="FH32" s="21">
        <v>0</v>
      </c>
      <c r="FI32" s="21">
        <v>0</v>
      </c>
      <c r="FJ32" s="21">
        <v>0</v>
      </c>
      <c r="FK32" s="21">
        <v>0</v>
      </c>
      <c r="FL32" s="21">
        <v>0</v>
      </c>
      <c r="FM32" s="21">
        <v>0</v>
      </c>
      <c r="FN32" s="21">
        <v>0</v>
      </c>
      <c r="FO32" s="21">
        <v>0</v>
      </c>
      <c r="FP32" s="21">
        <v>0</v>
      </c>
      <c r="FQ32" s="21">
        <v>0</v>
      </c>
      <c r="FR32" s="21">
        <v>0</v>
      </c>
      <c r="FS32" s="21">
        <v>0</v>
      </c>
      <c r="FT32" s="21">
        <v>0</v>
      </c>
      <c r="FU32" s="21">
        <v>0</v>
      </c>
      <c r="FV32" s="21">
        <v>0</v>
      </c>
      <c r="FW32" s="21">
        <v>0</v>
      </c>
      <c r="FX32" s="21">
        <v>0</v>
      </c>
      <c r="FY32" s="21">
        <v>0</v>
      </c>
      <c r="FZ32" s="18">
        <f t="shared" si="7"/>
        <v>318.5</v>
      </c>
      <c r="GA32" s="21"/>
      <c r="GB32" s="18"/>
      <c r="GC32" s="18"/>
      <c r="GD32" s="18"/>
      <c r="GE32" s="18"/>
      <c r="GF32" s="18"/>
      <c r="GG32" s="7"/>
      <c r="GH32" s="7"/>
      <c r="GI32" s="7"/>
      <c r="GJ32" s="7"/>
      <c r="GK32" s="7"/>
      <c r="GL32" s="7"/>
      <c r="GM32" s="7"/>
    </row>
    <row r="33" spans="1:256" x14ac:dyDescent="0.35">
      <c r="A33" s="6" t="s">
        <v>478</v>
      </c>
      <c r="B33" s="7" t="s">
        <v>479</v>
      </c>
      <c r="C33" s="18">
        <v>0</v>
      </c>
      <c r="D33" s="18">
        <v>10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0</v>
      </c>
      <c r="AQ33" s="18">
        <v>0</v>
      </c>
      <c r="AR33" s="18">
        <v>0</v>
      </c>
      <c r="AS33" s="18">
        <v>0</v>
      </c>
      <c r="AT33" s="18">
        <v>0</v>
      </c>
      <c r="AU33" s="18">
        <v>0</v>
      </c>
      <c r="AV33" s="18">
        <v>0</v>
      </c>
      <c r="AW33" s="18">
        <v>0</v>
      </c>
      <c r="AX33" s="18">
        <v>0</v>
      </c>
      <c r="AY33" s="18">
        <v>0</v>
      </c>
      <c r="AZ33" s="18">
        <v>0</v>
      </c>
      <c r="BA33" s="18">
        <v>0</v>
      </c>
      <c r="BB33" s="18">
        <v>0</v>
      </c>
      <c r="BC33" s="18">
        <v>0</v>
      </c>
      <c r="BD33" s="18">
        <v>0</v>
      </c>
      <c r="BE33" s="18">
        <v>0</v>
      </c>
      <c r="BF33" s="18">
        <v>0</v>
      </c>
      <c r="BG33" s="18">
        <v>0</v>
      </c>
      <c r="BH33" s="18">
        <v>0</v>
      </c>
      <c r="BI33" s="18">
        <v>0</v>
      </c>
      <c r="BJ33" s="18">
        <v>0</v>
      </c>
      <c r="BK33" s="18">
        <v>0</v>
      </c>
      <c r="BL33" s="18">
        <v>0</v>
      </c>
      <c r="BM33" s="18">
        <v>0</v>
      </c>
      <c r="BN33" s="18">
        <v>0</v>
      </c>
      <c r="BO33" s="18">
        <v>0</v>
      </c>
      <c r="BP33" s="18">
        <v>0</v>
      </c>
      <c r="BQ33" s="18">
        <v>0</v>
      </c>
      <c r="BR33" s="18">
        <v>0</v>
      </c>
      <c r="BS33" s="18">
        <v>0</v>
      </c>
      <c r="BT33" s="18">
        <v>0</v>
      </c>
      <c r="BU33" s="18">
        <v>0</v>
      </c>
      <c r="BV33" s="18">
        <v>0</v>
      </c>
      <c r="BW33" s="18">
        <v>0</v>
      </c>
      <c r="BX33" s="18">
        <v>0</v>
      </c>
      <c r="BY33" s="18">
        <v>0</v>
      </c>
      <c r="BZ33" s="18">
        <v>0</v>
      </c>
      <c r="CA33" s="18">
        <v>0</v>
      </c>
      <c r="CB33" s="18">
        <v>0</v>
      </c>
      <c r="CC33" s="18">
        <v>0</v>
      </c>
      <c r="CD33" s="18">
        <v>0</v>
      </c>
      <c r="CE33" s="18">
        <v>0</v>
      </c>
      <c r="CF33" s="18">
        <v>0</v>
      </c>
      <c r="CG33" s="18">
        <v>0</v>
      </c>
      <c r="CH33" s="18">
        <v>0</v>
      </c>
      <c r="CI33" s="18">
        <v>0</v>
      </c>
      <c r="CJ33" s="18">
        <v>0</v>
      </c>
      <c r="CK33" s="18">
        <v>0</v>
      </c>
      <c r="CL33" s="18">
        <v>0</v>
      </c>
      <c r="CM33" s="18">
        <v>0</v>
      </c>
      <c r="CN33" s="18">
        <v>0</v>
      </c>
      <c r="CO33" s="18">
        <v>0</v>
      </c>
      <c r="CP33" s="18">
        <v>0</v>
      </c>
      <c r="CQ33" s="18">
        <v>0</v>
      </c>
      <c r="CR33" s="18">
        <v>0</v>
      </c>
      <c r="CS33" s="18">
        <v>0</v>
      </c>
      <c r="CT33" s="18">
        <v>0</v>
      </c>
      <c r="CU33" s="18">
        <v>0</v>
      </c>
      <c r="CV33" s="18">
        <v>0</v>
      </c>
      <c r="CW33" s="18">
        <v>0</v>
      </c>
      <c r="CX33" s="18">
        <v>0</v>
      </c>
      <c r="CY33" s="18">
        <v>0</v>
      </c>
      <c r="CZ33" s="18">
        <v>0</v>
      </c>
      <c r="DA33" s="18">
        <v>0</v>
      </c>
      <c r="DB33" s="18">
        <v>0</v>
      </c>
      <c r="DC33" s="18">
        <v>0</v>
      </c>
      <c r="DD33" s="18">
        <v>0</v>
      </c>
      <c r="DE33" s="18">
        <v>0</v>
      </c>
      <c r="DF33" s="18">
        <v>0</v>
      </c>
      <c r="DG33" s="18">
        <v>0</v>
      </c>
      <c r="DH33" s="18">
        <v>0</v>
      </c>
      <c r="DI33" s="18">
        <v>0</v>
      </c>
      <c r="DJ33" s="18">
        <v>0</v>
      </c>
      <c r="DK33" s="18">
        <v>0</v>
      </c>
      <c r="DL33" s="18">
        <v>0</v>
      </c>
      <c r="DM33" s="18">
        <v>0</v>
      </c>
      <c r="DN33" s="18">
        <v>0</v>
      </c>
      <c r="DO33" s="18">
        <v>0</v>
      </c>
      <c r="DP33" s="18">
        <v>0</v>
      </c>
      <c r="DQ33" s="18">
        <v>0</v>
      </c>
      <c r="DR33" s="18">
        <v>0</v>
      </c>
      <c r="DS33" s="18">
        <v>0</v>
      </c>
      <c r="DT33" s="18">
        <v>0</v>
      </c>
      <c r="DU33" s="18">
        <v>0</v>
      </c>
      <c r="DV33" s="18">
        <v>0</v>
      </c>
      <c r="DW33" s="18">
        <v>0</v>
      </c>
      <c r="DX33" s="18">
        <v>0</v>
      </c>
      <c r="DY33" s="18">
        <v>0</v>
      </c>
      <c r="DZ33" s="18">
        <v>0</v>
      </c>
      <c r="EA33" s="18">
        <v>0</v>
      </c>
      <c r="EB33" s="18">
        <v>0</v>
      </c>
      <c r="EC33" s="18">
        <v>0</v>
      </c>
      <c r="ED33" s="18">
        <v>0</v>
      </c>
      <c r="EE33" s="18">
        <v>0</v>
      </c>
      <c r="EF33" s="18">
        <v>0</v>
      </c>
      <c r="EG33" s="18">
        <v>0</v>
      </c>
      <c r="EH33" s="18">
        <v>0</v>
      </c>
      <c r="EI33" s="18">
        <v>0</v>
      </c>
      <c r="EJ33" s="18">
        <v>0</v>
      </c>
      <c r="EK33" s="18">
        <v>0</v>
      </c>
      <c r="EL33" s="18">
        <v>0</v>
      </c>
      <c r="EM33" s="18">
        <v>0</v>
      </c>
      <c r="EN33" s="18">
        <v>0</v>
      </c>
      <c r="EO33" s="18">
        <v>0</v>
      </c>
      <c r="EP33" s="18">
        <v>0</v>
      </c>
      <c r="EQ33" s="18">
        <v>0</v>
      </c>
      <c r="ER33" s="18">
        <v>0</v>
      </c>
      <c r="ES33" s="18">
        <v>0</v>
      </c>
      <c r="ET33" s="18">
        <v>0</v>
      </c>
      <c r="EU33" s="18">
        <v>0</v>
      </c>
      <c r="EV33" s="18">
        <v>0</v>
      </c>
      <c r="EW33" s="18">
        <v>0</v>
      </c>
      <c r="EX33" s="18">
        <v>0</v>
      </c>
      <c r="EY33" s="18">
        <v>0</v>
      </c>
      <c r="EZ33" s="18">
        <v>0</v>
      </c>
      <c r="FA33" s="18">
        <v>0</v>
      </c>
      <c r="FB33" s="18">
        <v>0</v>
      </c>
      <c r="FC33" s="18">
        <v>0</v>
      </c>
      <c r="FD33" s="18">
        <v>0</v>
      </c>
      <c r="FE33" s="18">
        <v>0</v>
      </c>
      <c r="FF33" s="18">
        <v>0</v>
      </c>
      <c r="FG33" s="18">
        <v>0</v>
      </c>
      <c r="FH33" s="18">
        <v>0</v>
      </c>
      <c r="FI33" s="18">
        <v>0</v>
      </c>
      <c r="FJ33" s="18">
        <v>0</v>
      </c>
      <c r="FK33" s="18">
        <v>0</v>
      </c>
      <c r="FL33" s="18">
        <v>0</v>
      </c>
      <c r="FM33" s="18">
        <v>0</v>
      </c>
      <c r="FN33" s="18">
        <v>0</v>
      </c>
      <c r="FO33" s="18">
        <v>0</v>
      </c>
      <c r="FP33" s="18">
        <v>0</v>
      </c>
      <c r="FQ33" s="18">
        <v>0</v>
      </c>
      <c r="FR33" s="18">
        <v>0</v>
      </c>
      <c r="FS33" s="18">
        <v>0</v>
      </c>
      <c r="FT33" s="18">
        <v>0</v>
      </c>
      <c r="FU33" s="18">
        <v>0</v>
      </c>
      <c r="FV33" s="18">
        <v>0</v>
      </c>
      <c r="FW33" s="18">
        <v>0</v>
      </c>
      <c r="FX33" s="18">
        <v>0</v>
      </c>
      <c r="FY33" s="18">
        <v>0</v>
      </c>
      <c r="FZ33" s="18">
        <f t="shared" si="7"/>
        <v>10</v>
      </c>
      <c r="GA33" s="18"/>
      <c r="GB33" s="18"/>
      <c r="GC33" s="18"/>
      <c r="GD33" s="18"/>
      <c r="GE33" s="18"/>
      <c r="GF33" s="18"/>
      <c r="GG33" s="7"/>
      <c r="GH33" s="7"/>
      <c r="GI33" s="7"/>
      <c r="GJ33" s="7"/>
      <c r="GK33" s="7"/>
      <c r="GL33" s="7"/>
      <c r="GM33" s="7"/>
    </row>
    <row r="34" spans="1:256" x14ac:dyDescent="0.35">
      <c r="A34" s="6" t="s">
        <v>480</v>
      </c>
      <c r="B34" s="7" t="s">
        <v>481</v>
      </c>
      <c r="C34" s="18">
        <v>0</v>
      </c>
      <c r="D34" s="18">
        <v>4707.3</v>
      </c>
      <c r="E34" s="18">
        <v>815.8</v>
      </c>
      <c r="F34" s="18">
        <v>875.8</v>
      </c>
      <c r="G34" s="18">
        <v>0</v>
      </c>
      <c r="H34" s="18">
        <v>0</v>
      </c>
      <c r="I34" s="18">
        <v>969.1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1060.3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151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2205</v>
      </c>
      <c r="AS34" s="18">
        <v>307.60000000000002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3884.1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0</v>
      </c>
      <c r="BJ34" s="18">
        <v>0</v>
      </c>
      <c r="BK34" s="18">
        <v>0</v>
      </c>
      <c r="BL34" s="18">
        <v>0</v>
      </c>
      <c r="BM34" s="18">
        <v>0</v>
      </c>
      <c r="BN34" s="18">
        <v>0</v>
      </c>
      <c r="BO34" s="18">
        <v>0</v>
      </c>
      <c r="BP34" s="18">
        <v>0</v>
      </c>
      <c r="BQ34" s="18">
        <v>275.60000000000002</v>
      </c>
      <c r="BR34" s="18">
        <v>0</v>
      </c>
      <c r="BS34" s="18">
        <v>0</v>
      </c>
      <c r="BT34" s="18">
        <v>0</v>
      </c>
      <c r="BU34" s="18">
        <v>0</v>
      </c>
      <c r="BV34" s="18">
        <v>0</v>
      </c>
      <c r="BW34" s="18">
        <v>0</v>
      </c>
      <c r="BX34" s="18">
        <v>0</v>
      </c>
      <c r="BY34" s="18">
        <v>0</v>
      </c>
      <c r="BZ34" s="18">
        <v>0</v>
      </c>
      <c r="CA34" s="18">
        <v>0</v>
      </c>
      <c r="CB34" s="18">
        <v>825.8</v>
      </c>
      <c r="CC34" s="18">
        <v>0</v>
      </c>
      <c r="CD34" s="18">
        <v>0</v>
      </c>
      <c r="CE34" s="18">
        <v>0</v>
      </c>
      <c r="CF34" s="18">
        <v>0</v>
      </c>
      <c r="CG34" s="18">
        <v>0</v>
      </c>
      <c r="CH34" s="18">
        <v>0</v>
      </c>
      <c r="CI34" s="18">
        <v>0</v>
      </c>
      <c r="CJ34" s="18">
        <v>0</v>
      </c>
      <c r="CK34" s="18">
        <v>581</v>
      </c>
      <c r="CL34" s="18">
        <v>0</v>
      </c>
      <c r="CM34" s="18">
        <v>0</v>
      </c>
      <c r="CN34" s="18">
        <v>3313.3</v>
      </c>
      <c r="CO34" s="18">
        <v>0</v>
      </c>
      <c r="CP34" s="18">
        <v>0</v>
      </c>
      <c r="CQ34" s="18">
        <v>0</v>
      </c>
      <c r="CR34" s="18">
        <v>0</v>
      </c>
      <c r="CS34" s="18">
        <v>0</v>
      </c>
      <c r="CT34" s="18">
        <v>0</v>
      </c>
      <c r="CU34" s="18">
        <v>0</v>
      </c>
      <c r="CV34" s="18">
        <v>0</v>
      </c>
      <c r="CW34" s="18">
        <v>0</v>
      </c>
      <c r="CX34" s="18">
        <v>0</v>
      </c>
      <c r="CY34" s="18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8">
        <v>1275.3</v>
      </c>
      <c r="DG34" s="18">
        <v>0</v>
      </c>
      <c r="DH34" s="18">
        <v>0</v>
      </c>
      <c r="DI34" s="18">
        <v>55</v>
      </c>
      <c r="DJ34" s="18">
        <v>0</v>
      </c>
      <c r="DK34" s="18">
        <v>0</v>
      </c>
      <c r="DL34" s="18">
        <v>0</v>
      </c>
      <c r="DM34" s="18">
        <v>0</v>
      </c>
      <c r="DN34" s="18">
        <v>0</v>
      </c>
      <c r="DO34" s="18">
        <v>0</v>
      </c>
      <c r="DP34" s="18">
        <v>0</v>
      </c>
      <c r="DQ34" s="18">
        <v>0</v>
      </c>
      <c r="DR34" s="18">
        <v>0</v>
      </c>
      <c r="DS34" s="18">
        <v>0</v>
      </c>
      <c r="DT34" s="18">
        <v>0</v>
      </c>
      <c r="DU34" s="18">
        <v>0</v>
      </c>
      <c r="DV34" s="18">
        <v>0</v>
      </c>
      <c r="DW34" s="18">
        <v>0</v>
      </c>
      <c r="DX34" s="18">
        <v>0</v>
      </c>
      <c r="DY34" s="18">
        <v>0</v>
      </c>
      <c r="DZ34" s="18">
        <v>0</v>
      </c>
      <c r="EA34" s="18">
        <v>0</v>
      </c>
      <c r="EB34" s="18">
        <v>0</v>
      </c>
      <c r="EC34" s="18">
        <v>0</v>
      </c>
      <c r="ED34" s="18">
        <v>0</v>
      </c>
      <c r="EE34" s="18">
        <v>0</v>
      </c>
      <c r="EF34" s="18">
        <v>0</v>
      </c>
      <c r="EG34" s="18">
        <v>0</v>
      </c>
      <c r="EH34" s="18">
        <v>0</v>
      </c>
      <c r="EI34" s="18">
        <v>0</v>
      </c>
      <c r="EJ34" s="18">
        <v>0</v>
      </c>
      <c r="EK34" s="18">
        <v>0</v>
      </c>
      <c r="EL34" s="18">
        <v>0</v>
      </c>
      <c r="EM34" s="18">
        <v>0</v>
      </c>
      <c r="EN34" s="18">
        <v>0</v>
      </c>
      <c r="EO34" s="18">
        <v>0</v>
      </c>
      <c r="EP34" s="18">
        <v>0</v>
      </c>
      <c r="EQ34" s="18">
        <v>128</v>
      </c>
      <c r="ER34" s="18">
        <v>0</v>
      </c>
      <c r="ES34" s="18">
        <v>0</v>
      </c>
      <c r="ET34" s="18">
        <v>0</v>
      </c>
      <c r="EU34" s="18">
        <v>0</v>
      </c>
      <c r="EV34" s="18">
        <v>0</v>
      </c>
      <c r="EW34" s="18">
        <v>0</v>
      </c>
      <c r="EX34" s="18">
        <v>0</v>
      </c>
      <c r="EY34" s="18">
        <v>0</v>
      </c>
      <c r="EZ34" s="18">
        <v>0</v>
      </c>
      <c r="FA34" s="18">
        <v>0</v>
      </c>
      <c r="FB34" s="18">
        <v>0</v>
      </c>
      <c r="FC34" s="18">
        <v>0</v>
      </c>
      <c r="FD34" s="18">
        <v>0</v>
      </c>
      <c r="FE34" s="18">
        <v>0</v>
      </c>
      <c r="FF34" s="18">
        <v>0</v>
      </c>
      <c r="FG34" s="18">
        <v>0</v>
      </c>
      <c r="FH34" s="18">
        <v>0</v>
      </c>
      <c r="FI34" s="18">
        <v>0</v>
      </c>
      <c r="FJ34" s="18">
        <v>0</v>
      </c>
      <c r="FK34" s="18">
        <v>0</v>
      </c>
      <c r="FL34" s="18">
        <v>0</v>
      </c>
      <c r="FM34" s="18">
        <v>0</v>
      </c>
      <c r="FN34" s="18">
        <v>0</v>
      </c>
      <c r="FO34" s="18">
        <v>0</v>
      </c>
      <c r="FP34" s="18">
        <v>0</v>
      </c>
      <c r="FQ34" s="18">
        <v>0</v>
      </c>
      <c r="FR34" s="18">
        <v>0</v>
      </c>
      <c r="FS34" s="18">
        <v>0</v>
      </c>
      <c r="FT34" s="18">
        <v>0</v>
      </c>
      <c r="FU34" s="18">
        <v>0</v>
      </c>
      <c r="FV34" s="18">
        <v>0</v>
      </c>
      <c r="FW34" s="18">
        <v>0</v>
      </c>
      <c r="FX34" s="18">
        <v>0</v>
      </c>
      <c r="FY34" s="18"/>
      <c r="FZ34" s="18">
        <f t="shared" si="7"/>
        <v>21430</v>
      </c>
      <c r="GA34" s="18"/>
      <c r="GB34" s="18"/>
      <c r="GC34" s="18"/>
      <c r="GD34" s="18"/>
      <c r="GE34" s="18"/>
      <c r="GF34" s="18"/>
      <c r="GG34" s="7"/>
      <c r="GH34" s="7"/>
      <c r="GI34" s="7"/>
      <c r="GJ34" s="7"/>
      <c r="GK34" s="7"/>
      <c r="GL34" s="7"/>
      <c r="GM34" s="7"/>
    </row>
    <row r="35" spans="1:256" x14ac:dyDescent="0.35">
      <c r="A35" s="6"/>
      <c r="B35" s="7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18"/>
      <c r="FZ35" s="18"/>
      <c r="GA35" s="18"/>
      <c r="GB35" s="18"/>
      <c r="GC35" s="18"/>
      <c r="GD35" s="18"/>
      <c r="GE35" s="18"/>
      <c r="GF35" s="18"/>
      <c r="GG35" s="7"/>
      <c r="GH35" s="7"/>
      <c r="GI35" s="7"/>
      <c r="GJ35" s="7"/>
      <c r="GK35" s="7"/>
      <c r="GL35" s="7"/>
      <c r="GM35" s="7"/>
    </row>
    <row r="36" spans="1:256" x14ac:dyDescent="0.35">
      <c r="A36" s="42"/>
      <c r="B36" s="43" t="s">
        <v>482</v>
      </c>
      <c r="C36" s="44">
        <f>GA329</f>
        <v>10791.66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18"/>
      <c r="GA36" s="18"/>
      <c r="GB36" s="18"/>
      <c r="GC36" s="18"/>
      <c r="GD36" s="18"/>
      <c r="GE36" s="18"/>
      <c r="GF36" s="18"/>
      <c r="GG36" s="7"/>
      <c r="GH36" s="7"/>
      <c r="GI36" s="7"/>
      <c r="GJ36" s="7"/>
      <c r="GK36" s="7"/>
      <c r="GL36" s="7"/>
      <c r="GM36" s="7"/>
    </row>
    <row r="37" spans="1:256" x14ac:dyDescent="0.35">
      <c r="A37" s="6" t="s">
        <v>480</v>
      </c>
      <c r="B37" s="7" t="s">
        <v>483</v>
      </c>
      <c r="C37" s="7">
        <f>B4</f>
        <v>8496.3799999999992</v>
      </c>
      <c r="D37" s="7">
        <f t="shared" ref="D37:BO37" si="8">$C$37</f>
        <v>8496.3799999999992</v>
      </c>
      <c r="E37" s="7">
        <f t="shared" si="8"/>
        <v>8496.3799999999992</v>
      </c>
      <c r="F37" s="7">
        <f t="shared" si="8"/>
        <v>8496.3799999999992</v>
      </c>
      <c r="G37" s="7">
        <f t="shared" si="8"/>
        <v>8496.3799999999992</v>
      </c>
      <c r="H37" s="7">
        <f t="shared" si="8"/>
        <v>8496.3799999999992</v>
      </c>
      <c r="I37" s="7">
        <f t="shared" si="8"/>
        <v>8496.3799999999992</v>
      </c>
      <c r="J37" s="7">
        <f t="shared" si="8"/>
        <v>8496.3799999999992</v>
      </c>
      <c r="K37" s="7">
        <f t="shared" si="8"/>
        <v>8496.3799999999992</v>
      </c>
      <c r="L37" s="7">
        <f t="shared" si="8"/>
        <v>8496.3799999999992</v>
      </c>
      <c r="M37" s="7">
        <f t="shared" si="8"/>
        <v>8496.3799999999992</v>
      </c>
      <c r="N37" s="7">
        <f t="shared" si="8"/>
        <v>8496.3799999999992</v>
      </c>
      <c r="O37" s="7">
        <f t="shared" si="8"/>
        <v>8496.3799999999992</v>
      </c>
      <c r="P37" s="7">
        <f t="shared" si="8"/>
        <v>8496.3799999999992</v>
      </c>
      <c r="Q37" s="7">
        <f t="shared" si="8"/>
        <v>8496.3799999999992</v>
      </c>
      <c r="R37" s="7">
        <f t="shared" si="8"/>
        <v>8496.3799999999992</v>
      </c>
      <c r="S37" s="7">
        <f t="shared" si="8"/>
        <v>8496.3799999999992</v>
      </c>
      <c r="T37" s="7">
        <f t="shared" si="8"/>
        <v>8496.3799999999992</v>
      </c>
      <c r="U37" s="7">
        <f t="shared" si="8"/>
        <v>8496.3799999999992</v>
      </c>
      <c r="V37" s="7">
        <f t="shared" si="8"/>
        <v>8496.3799999999992</v>
      </c>
      <c r="W37" s="7">
        <f t="shared" si="8"/>
        <v>8496.3799999999992</v>
      </c>
      <c r="X37" s="7">
        <f t="shared" si="8"/>
        <v>8496.3799999999992</v>
      </c>
      <c r="Y37" s="7">
        <f t="shared" si="8"/>
        <v>8496.3799999999992</v>
      </c>
      <c r="Z37" s="7">
        <f t="shared" si="8"/>
        <v>8496.3799999999992</v>
      </c>
      <c r="AA37" s="7">
        <f t="shared" si="8"/>
        <v>8496.3799999999992</v>
      </c>
      <c r="AB37" s="7">
        <f t="shared" si="8"/>
        <v>8496.3799999999992</v>
      </c>
      <c r="AC37" s="7">
        <f t="shared" si="8"/>
        <v>8496.3799999999992</v>
      </c>
      <c r="AD37" s="7">
        <f t="shared" si="8"/>
        <v>8496.3799999999992</v>
      </c>
      <c r="AE37" s="7">
        <f t="shared" si="8"/>
        <v>8496.3799999999992</v>
      </c>
      <c r="AF37" s="7">
        <f t="shared" si="8"/>
        <v>8496.3799999999992</v>
      </c>
      <c r="AG37" s="7">
        <f t="shared" si="8"/>
        <v>8496.3799999999992</v>
      </c>
      <c r="AH37" s="7">
        <f t="shared" si="8"/>
        <v>8496.3799999999992</v>
      </c>
      <c r="AI37" s="7">
        <f t="shared" si="8"/>
        <v>8496.3799999999992</v>
      </c>
      <c r="AJ37" s="7">
        <f t="shared" si="8"/>
        <v>8496.3799999999992</v>
      </c>
      <c r="AK37" s="7">
        <f t="shared" si="8"/>
        <v>8496.3799999999992</v>
      </c>
      <c r="AL37" s="7">
        <f t="shared" si="8"/>
        <v>8496.3799999999992</v>
      </c>
      <c r="AM37" s="7">
        <f t="shared" si="8"/>
        <v>8496.3799999999992</v>
      </c>
      <c r="AN37" s="7">
        <f t="shared" si="8"/>
        <v>8496.3799999999992</v>
      </c>
      <c r="AO37" s="7">
        <f t="shared" si="8"/>
        <v>8496.3799999999992</v>
      </c>
      <c r="AP37" s="7">
        <f t="shared" si="8"/>
        <v>8496.3799999999992</v>
      </c>
      <c r="AQ37" s="7">
        <f t="shared" si="8"/>
        <v>8496.3799999999992</v>
      </c>
      <c r="AR37" s="7">
        <f t="shared" si="8"/>
        <v>8496.3799999999992</v>
      </c>
      <c r="AS37" s="7">
        <f t="shared" si="8"/>
        <v>8496.3799999999992</v>
      </c>
      <c r="AT37" s="7">
        <f t="shared" si="8"/>
        <v>8496.3799999999992</v>
      </c>
      <c r="AU37" s="7">
        <f t="shared" si="8"/>
        <v>8496.3799999999992</v>
      </c>
      <c r="AV37" s="7">
        <f t="shared" si="8"/>
        <v>8496.3799999999992</v>
      </c>
      <c r="AW37" s="7">
        <f t="shared" si="8"/>
        <v>8496.3799999999992</v>
      </c>
      <c r="AX37" s="7">
        <f t="shared" si="8"/>
        <v>8496.3799999999992</v>
      </c>
      <c r="AY37" s="7">
        <f t="shared" si="8"/>
        <v>8496.3799999999992</v>
      </c>
      <c r="AZ37" s="7">
        <f t="shared" si="8"/>
        <v>8496.3799999999992</v>
      </c>
      <c r="BA37" s="7">
        <f t="shared" si="8"/>
        <v>8496.3799999999992</v>
      </c>
      <c r="BB37" s="7">
        <f t="shared" si="8"/>
        <v>8496.3799999999992</v>
      </c>
      <c r="BC37" s="7">
        <f t="shared" si="8"/>
        <v>8496.3799999999992</v>
      </c>
      <c r="BD37" s="7">
        <f t="shared" si="8"/>
        <v>8496.3799999999992</v>
      </c>
      <c r="BE37" s="7">
        <f t="shared" si="8"/>
        <v>8496.3799999999992</v>
      </c>
      <c r="BF37" s="7">
        <f t="shared" si="8"/>
        <v>8496.3799999999992</v>
      </c>
      <c r="BG37" s="7">
        <f t="shared" si="8"/>
        <v>8496.3799999999992</v>
      </c>
      <c r="BH37" s="7">
        <f t="shared" si="8"/>
        <v>8496.3799999999992</v>
      </c>
      <c r="BI37" s="7">
        <f t="shared" si="8"/>
        <v>8496.3799999999992</v>
      </c>
      <c r="BJ37" s="7">
        <f t="shared" si="8"/>
        <v>8496.3799999999992</v>
      </c>
      <c r="BK37" s="7">
        <f t="shared" si="8"/>
        <v>8496.3799999999992</v>
      </c>
      <c r="BL37" s="7">
        <f t="shared" si="8"/>
        <v>8496.3799999999992</v>
      </c>
      <c r="BM37" s="7">
        <f t="shared" si="8"/>
        <v>8496.3799999999992</v>
      </c>
      <c r="BN37" s="7">
        <f t="shared" si="8"/>
        <v>8496.3799999999992</v>
      </c>
      <c r="BO37" s="7">
        <f t="shared" si="8"/>
        <v>8496.3799999999992</v>
      </c>
      <c r="BP37" s="7">
        <f t="shared" ref="BP37:EA37" si="9">$C$37</f>
        <v>8496.3799999999992</v>
      </c>
      <c r="BQ37" s="7">
        <f t="shared" si="9"/>
        <v>8496.3799999999992</v>
      </c>
      <c r="BR37" s="7">
        <f t="shared" si="9"/>
        <v>8496.3799999999992</v>
      </c>
      <c r="BS37" s="7">
        <f t="shared" si="9"/>
        <v>8496.3799999999992</v>
      </c>
      <c r="BT37" s="7">
        <f t="shared" si="9"/>
        <v>8496.3799999999992</v>
      </c>
      <c r="BU37" s="7">
        <f t="shared" si="9"/>
        <v>8496.3799999999992</v>
      </c>
      <c r="BV37" s="7">
        <f t="shared" si="9"/>
        <v>8496.3799999999992</v>
      </c>
      <c r="BW37" s="7">
        <f t="shared" si="9"/>
        <v>8496.3799999999992</v>
      </c>
      <c r="BX37" s="7">
        <f t="shared" si="9"/>
        <v>8496.3799999999992</v>
      </c>
      <c r="BY37" s="7">
        <f t="shared" si="9"/>
        <v>8496.3799999999992</v>
      </c>
      <c r="BZ37" s="7">
        <f t="shared" si="9"/>
        <v>8496.3799999999992</v>
      </c>
      <c r="CA37" s="7">
        <f t="shared" si="9"/>
        <v>8496.3799999999992</v>
      </c>
      <c r="CB37" s="7">
        <f t="shared" si="9"/>
        <v>8496.3799999999992</v>
      </c>
      <c r="CC37" s="7">
        <f t="shared" si="9"/>
        <v>8496.3799999999992</v>
      </c>
      <c r="CD37" s="7">
        <f t="shared" si="9"/>
        <v>8496.3799999999992</v>
      </c>
      <c r="CE37" s="7">
        <f t="shared" si="9"/>
        <v>8496.3799999999992</v>
      </c>
      <c r="CF37" s="7">
        <f t="shared" si="9"/>
        <v>8496.3799999999992</v>
      </c>
      <c r="CG37" s="7">
        <f t="shared" si="9"/>
        <v>8496.3799999999992</v>
      </c>
      <c r="CH37" s="7">
        <f t="shared" si="9"/>
        <v>8496.3799999999992</v>
      </c>
      <c r="CI37" s="7">
        <f t="shared" si="9"/>
        <v>8496.3799999999992</v>
      </c>
      <c r="CJ37" s="7">
        <f t="shared" si="9"/>
        <v>8496.3799999999992</v>
      </c>
      <c r="CK37" s="7">
        <f t="shared" si="9"/>
        <v>8496.3799999999992</v>
      </c>
      <c r="CL37" s="7">
        <f t="shared" si="9"/>
        <v>8496.3799999999992</v>
      </c>
      <c r="CM37" s="7">
        <f t="shared" si="9"/>
        <v>8496.3799999999992</v>
      </c>
      <c r="CN37" s="7">
        <f t="shared" si="9"/>
        <v>8496.3799999999992</v>
      </c>
      <c r="CO37" s="7">
        <f t="shared" si="9"/>
        <v>8496.3799999999992</v>
      </c>
      <c r="CP37" s="7">
        <f t="shared" si="9"/>
        <v>8496.3799999999992</v>
      </c>
      <c r="CQ37" s="7">
        <f t="shared" si="9"/>
        <v>8496.3799999999992</v>
      </c>
      <c r="CR37" s="7">
        <f t="shared" si="9"/>
        <v>8496.3799999999992</v>
      </c>
      <c r="CS37" s="7">
        <f t="shared" si="9"/>
        <v>8496.3799999999992</v>
      </c>
      <c r="CT37" s="7">
        <f t="shared" si="9"/>
        <v>8496.3799999999992</v>
      </c>
      <c r="CU37" s="7">
        <f t="shared" si="9"/>
        <v>8496.3799999999992</v>
      </c>
      <c r="CV37" s="7">
        <f t="shared" si="9"/>
        <v>8496.3799999999992</v>
      </c>
      <c r="CW37" s="7">
        <f t="shared" si="9"/>
        <v>8496.3799999999992</v>
      </c>
      <c r="CX37" s="7">
        <f t="shared" si="9"/>
        <v>8496.3799999999992</v>
      </c>
      <c r="CY37" s="7">
        <f t="shared" si="9"/>
        <v>8496.3799999999992</v>
      </c>
      <c r="CZ37" s="7">
        <f t="shared" si="9"/>
        <v>8496.3799999999992</v>
      </c>
      <c r="DA37" s="7">
        <f t="shared" si="9"/>
        <v>8496.3799999999992</v>
      </c>
      <c r="DB37" s="7">
        <f t="shared" si="9"/>
        <v>8496.3799999999992</v>
      </c>
      <c r="DC37" s="7">
        <f t="shared" si="9"/>
        <v>8496.3799999999992</v>
      </c>
      <c r="DD37" s="7">
        <f t="shared" si="9"/>
        <v>8496.3799999999992</v>
      </c>
      <c r="DE37" s="7">
        <f t="shared" si="9"/>
        <v>8496.3799999999992</v>
      </c>
      <c r="DF37" s="7">
        <f t="shared" si="9"/>
        <v>8496.3799999999992</v>
      </c>
      <c r="DG37" s="7">
        <f t="shared" si="9"/>
        <v>8496.3799999999992</v>
      </c>
      <c r="DH37" s="7">
        <f t="shared" si="9"/>
        <v>8496.3799999999992</v>
      </c>
      <c r="DI37" s="7">
        <f t="shared" si="9"/>
        <v>8496.3799999999992</v>
      </c>
      <c r="DJ37" s="7">
        <f t="shared" si="9"/>
        <v>8496.3799999999992</v>
      </c>
      <c r="DK37" s="7">
        <f t="shared" si="9"/>
        <v>8496.3799999999992</v>
      </c>
      <c r="DL37" s="7">
        <f t="shared" si="9"/>
        <v>8496.3799999999992</v>
      </c>
      <c r="DM37" s="7">
        <f t="shared" si="9"/>
        <v>8496.3799999999992</v>
      </c>
      <c r="DN37" s="7">
        <f t="shared" si="9"/>
        <v>8496.3799999999992</v>
      </c>
      <c r="DO37" s="7">
        <f t="shared" si="9"/>
        <v>8496.3799999999992</v>
      </c>
      <c r="DP37" s="7">
        <f t="shared" si="9"/>
        <v>8496.3799999999992</v>
      </c>
      <c r="DQ37" s="7">
        <f t="shared" si="9"/>
        <v>8496.3799999999992</v>
      </c>
      <c r="DR37" s="7">
        <f t="shared" si="9"/>
        <v>8496.3799999999992</v>
      </c>
      <c r="DS37" s="7">
        <f t="shared" si="9"/>
        <v>8496.3799999999992</v>
      </c>
      <c r="DT37" s="7">
        <f t="shared" si="9"/>
        <v>8496.3799999999992</v>
      </c>
      <c r="DU37" s="7">
        <f t="shared" si="9"/>
        <v>8496.3799999999992</v>
      </c>
      <c r="DV37" s="7">
        <f t="shared" si="9"/>
        <v>8496.3799999999992</v>
      </c>
      <c r="DW37" s="7">
        <f t="shared" si="9"/>
        <v>8496.3799999999992</v>
      </c>
      <c r="DX37" s="7">
        <f t="shared" si="9"/>
        <v>8496.3799999999992</v>
      </c>
      <c r="DY37" s="7">
        <f t="shared" si="9"/>
        <v>8496.3799999999992</v>
      </c>
      <c r="DZ37" s="7">
        <f t="shared" si="9"/>
        <v>8496.3799999999992</v>
      </c>
      <c r="EA37" s="7">
        <f t="shared" si="9"/>
        <v>8496.3799999999992</v>
      </c>
      <c r="EB37" s="7">
        <f t="shared" ref="EB37:FX37" si="10">$C$37</f>
        <v>8496.3799999999992</v>
      </c>
      <c r="EC37" s="7">
        <f t="shared" si="10"/>
        <v>8496.3799999999992</v>
      </c>
      <c r="ED37" s="7">
        <f t="shared" si="10"/>
        <v>8496.3799999999992</v>
      </c>
      <c r="EE37" s="7">
        <f t="shared" si="10"/>
        <v>8496.3799999999992</v>
      </c>
      <c r="EF37" s="7">
        <f t="shared" si="10"/>
        <v>8496.3799999999992</v>
      </c>
      <c r="EG37" s="7">
        <f t="shared" si="10"/>
        <v>8496.3799999999992</v>
      </c>
      <c r="EH37" s="7">
        <f t="shared" si="10"/>
        <v>8496.3799999999992</v>
      </c>
      <c r="EI37" s="7">
        <f t="shared" si="10"/>
        <v>8496.3799999999992</v>
      </c>
      <c r="EJ37" s="7">
        <f t="shared" si="10"/>
        <v>8496.3799999999992</v>
      </c>
      <c r="EK37" s="7">
        <f t="shared" si="10"/>
        <v>8496.3799999999992</v>
      </c>
      <c r="EL37" s="7">
        <f t="shared" si="10"/>
        <v>8496.3799999999992</v>
      </c>
      <c r="EM37" s="7">
        <f t="shared" si="10"/>
        <v>8496.3799999999992</v>
      </c>
      <c r="EN37" s="7">
        <f t="shared" si="10"/>
        <v>8496.3799999999992</v>
      </c>
      <c r="EO37" s="7">
        <f t="shared" si="10"/>
        <v>8496.3799999999992</v>
      </c>
      <c r="EP37" s="7">
        <f t="shared" si="10"/>
        <v>8496.3799999999992</v>
      </c>
      <c r="EQ37" s="7">
        <f t="shared" si="10"/>
        <v>8496.3799999999992</v>
      </c>
      <c r="ER37" s="7">
        <f t="shared" si="10"/>
        <v>8496.3799999999992</v>
      </c>
      <c r="ES37" s="7">
        <f t="shared" si="10"/>
        <v>8496.3799999999992</v>
      </c>
      <c r="ET37" s="7">
        <f t="shared" si="10"/>
        <v>8496.3799999999992</v>
      </c>
      <c r="EU37" s="7">
        <f t="shared" si="10"/>
        <v>8496.3799999999992</v>
      </c>
      <c r="EV37" s="7">
        <f t="shared" si="10"/>
        <v>8496.3799999999992</v>
      </c>
      <c r="EW37" s="7">
        <f t="shared" si="10"/>
        <v>8496.3799999999992</v>
      </c>
      <c r="EX37" s="7">
        <f t="shared" si="10"/>
        <v>8496.3799999999992</v>
      </c>
      <c r="EY37" s="7">
        <f t="shared" si="10"/>
        <v>8496.3799999999992</v>
      </c>
      <c r="EZ37" s="7">
        <f t="shared" si="10"/>
        <v>8496.3799999999992</v>
      </c>
      <c r="FA37" s="7">
        <f t="shared" si="10"/>
        <v>8496.3799999999992</v>
      </c>
      <c r="FB37" s="7">
        <f t="shared" si="10"/>
        <v>8496.3799999999992</v>
      </c>
      <c r="FC37" s="7">
        <f t="shared" si="10"/>
        <v>8496.3799999999992</v>
      </c>
      <c r="FD37" s="7">
        <f t="shared" si="10"/>
        <v>8496.3799999999992</v>
      </c>
      <c r="FE37" s="7">
        <f t="shared" si="10"/>
        <v>8496.3799999999992</v>
      </c>
      <c r="FF37" s="7">
        <f t="shared" si="10"/>
        <v>8496.3799999999992</v>
      </c>
      <c r="FG37" s="7">
        <f t="shared" si="10"/>
        <v>8496.3799999999992</v>
      </c>
      <c r="FH37" s="7">
        <f t="shared" si="10"/>
        <v>8496.3799999999992</v>
      </c>
      <c r="FI37" s="7">
        <f t="shared" si="10"/>
        <v>8496.3799999999992</v>
      </c>
      <c r="FJ37" s="7">
        <f t="shared" si="10"/>
        <v>8496.3799999999992</v>
      </c>
      <c r="FK37" s="7">
        <f t="shared" si="10"/>
        <v>8496.3799999999992</v>
      </c>
      <c r="FL37" s="7">
        <f t="shared" si="10"/>
        <v>8496.3799999999992</v>
      </c>
      <c r="FM37" s="7">
        <f t="shared" si="10"/>
        <v>8496.3799999999992</v>
      </c>
      <c r="FN37" s="7">
        <f t="shared" si="10"/>
        <v>8496.3799999999992</v>
      </c>
      <c r="FO37" s="7">
        <f t="shared" si="10"/>
        <v>8496.3799999999992</v>
      </c>
      <c r="FP37" s="7">
        <f t="shared" si="10"/>
        <v>8496.3799999999992</v>
      </c>
      <c r="FQ37" s="7">
        <f t="shared" si="10"/>
        <v>8496.3799999999992</v>
      </c>
      <c r="FR37" s="7">
        <f t="shared" si="10"/>
        <v>8496.3799999999992</v>
      </c>
      <c r="FS37" s="7">
        <f t="shared" si="10"/>
        <v>8496.3799999999992</v>
      </c>
      <c r="FT37" s="7">
        <f t="shared" si="10"/>
        <v>8496.3799999999992</v>
      </c>
      <c r="FU37" s="7">
        <f t="shared" si="10"/>
        <v>8496.3799999999992</v>
      </c>
      <c r="FV37" s="7">
        <f t="shared" si="10"/>
        <v>8496.3799999999992</v>
      </c>
      <c r="FW37" s="7">
        <f t="shared" si="10"/>
        <v>8496.3799999999992</v>
      </c>
      <c r="FX37" s="7">
        <f t="shared" si="10"/>
        <v>8496.3799999999992</v>
      </c>
      <c r="FY37" s="7"/>
      <c r="FZ37" s="18"/>
      <c r="GA37" s="18"/>
      <c r="GB37" s="18"/>
      <c r="GC37" s="18"/>
      <c r="GD37" s="18"/>
      <c r="GE37" s="18"/>
      <c r="GF37" s="18"/>
      <c r="GG37" s="7"/>
      <c r="GH37" s="7"/>
      <c r="GI37" s="7"/>
      <c r="GJ37" s="7"/>
      <c r="GK37" s="7"/>
      <c r="GL37" s="7"/>
      <c r="GM37" s="7"/>
    </row>
    <row r="38" spans="1:256" x14ac:dyDescent="0.35">
      <c r="A38" s="6" t="s">
        <v>484</v>
      </c>
      <c r="B38" s="7" t="s">
        <v>485</v>
      </c>
      <c r="C38" s="44">
        <v>10791.66</v>
      </c>
      <c r="D38" s="7">
        <f t="shared" ref="D38:BO38" si="11">$C$38</f>
        <v>10791.66</v>
      </c>
      <c r="E38" s="7">
        <f t="shared" si="11"/>
        <v>10791.66</v>
      </c>
      <c r="F38" s="7">
        <f t="shared" si="11"/>
        <v>10791.66</v>
      </c>
      <c r="G38" s="7">
        <f t="shared" si="11"/>
        <v>10791.66</v>
      </c>
      <c r="H38" s="7">
        <f t="shared" si="11"/>
        <v>10791.66</v>
      </c>
      <c r="I38" s="7">
        <f t="shared" si="11"/>
        <v>10791.66</v>
      </c>
      <c r="J38" s="7">
        <f t="shared" si="11"/>
        <v>10791.66</v>
      </c>
      <c r="K38" s="7">
        <f t="shared" si="11"/>
        <v>10791.66</v>
      </c>
      <c r="L38" s="7">
        <f t="shared" si="11"/>
        <v>10791.66</v>
      </c>
      <c r="M38" s="7">
        <f t="shared" si="11"/>
        <v>10791.66</v>
      </c>
      <c r="N38" s="7">
        <f t="shared" si="11"/>
        <v>10791.66</v>
      </c>
      <c r="O38" s="7">
        <f t="shared" si="11"/>
        <v>10791.66</v>
      </c>
      <c r="P38" s="7">
        <f t="shared" si="11"/>
        <v>10791.66</v>
      </c>
      <c r="Q38" s="7">
        <f t="shared" si="11"/>
        <v>10791.66</v>
      </c>
      <c r="R38" s="7">
        <f t="shared" si="11"/>
        <v>10791.66</v>
      </c>
      <c r="S38" s="7">
        <f t="shared" si="11"/>
        <v>10791.66</v>
      </c>
      <c r="T38" s="7">
        <f t="shared" si="11"/>
        <v>10791.66</v>
      </c>
      <c r="U38" s="7">
        <f t="shared" si="11"/>
        <v>10791.66</v>
      </c>
      <c r="V38" s="7">
        <f t="shared" si="11"/>
        <v>10791.66</v>
      </c>
      <c r="W38" s="7">
        <f t="shared" si="11"/>
        <v>10791.66</v>
      </c>
      <c r="X38" s="7">
        <f t="shared" si="11"/>
        <v>10791.66</v>
      </c>
      <c r="Y38" s="7">
        <f t="shared" si="11"/>
        <v>10791.66</v>
      </c>
      <c r="Z38" s="7">
        <f t="shared" si="11"/>
        <v>10791.66</v>
      </c>
      <c r="AA38" s="7">
        <f t="shared" si="11"/>
        <v>10791.66</v>
      </c>
      <c r="AB38" s="7">
        <f t="shared" si="11"/>
        <v>10791.66</v>
      </c>
      <c r="AC38" s="7">
        <f t="shared" si="11"/>
        <v>10791.66</v>
      </c>
      <c r="AD38" s="7">
        <f t="shared" si="11"/>
        <v>10791.66</v>
      </c>
      <c r="AE38" s="7">
        <f t="shared" si="11"/>
        <v>10791.66</v>
      </c>
      <c r="AF38" s="7">
        <f t="shared" si="11"/>
        <v>10791.66</v>
      </c>
      <c r="AG38" s="7">
        <f t="shared" si="11"/>
        <v>10791.66</v>
      </c>
      <c r="AH38" s="7">
        <f t="shared" si="11"/>
        <v>10791.66</v>
      </c>
      <c r="AI38" s="7">
        <f t="shared" si="11"/>
        <v>10791.66</v>
      </c>
      <c r="AJ38" s="7">
        <f t="shared" si="11"/>
        <v>10791.66</v>
      </c>
      <c r="AK38" s="7">
        <f t="shared" si="11"/>
        <v>10791.66</v>
      </c>
      <c r="AL38" s="7">
        <f t="shared" si="11"/>
        <v>10791.66</v>
      </c>
      <c r="AM38" s="7">
        <f t="shared" si="11"/>
        <v>10791.66</v>
      </c>
      <c r="AN38" s="7">
        <f t="shared" si="11"/>
        <v>10791.66</v>
      </c>
      <c r="AO38" s="7">
        <f t="shared" si="11"/>
        <v>10791.66</v>
      </c>
      <c r="AP38" s="7">
        <f t="shared" si="11"/>
        <v>10791.66</v>
      </c>
      <c r="AQ38" s="7">
        <f t="shared" si="11"/>
        <v>10791.66</v>
      </c>
      <c r="AR38" s="7">
        <f t="shared" si="11"/>
        <v>10791.66</v>
      </c>
      <c r="AS38" s="7">
        <f t="shared" si="11"/>
        <v>10791.66</v>
      </c>
      <c r="AT38" s="7">
        <f t="shared" si="11"/>
        <v>10791.66</v>
      </c>
      <c r="AU38" s="7">
        <f t="shared" si="11"/>
        <v>10791.66</v>
      </c>
      <c r="AV38" s="7">
        <f t="shared" si="11"/>
        <v>10791.66</v>
      </c>
      <c r="AW38" s="7">
        <f t="shared" si="11"/>
        <v>10791.66</v>
      </c>
      <c r="AX38" s="7">
        <f t="shared" si="11"/>
        <v>10791.66</v>
      </c>
      <c r="AY38" s="7">
        <f t="shared" si="11"/>
        <v>10791.66</v>
      </c>
      <c r="AZ38" s="7">
        <f t="shared" si="11"/>
        <v>10791.66</v>
      </c>
      <c r="BA38" s="7">
        <f t="shared" si="11"/>
        <v>10791.66</v>
      </c>
      <c r="BB38" s="7">
        <f t="shared" si="11"/>
        <v>10791.66</v>
      </c>
      <c r="BC38" s="7">
        <f t="shared" si="11"/>
        <v>10791.66</v>
      </c>
      <c r="BD38" s="7">
        <f t="shared" si="11"/>
        <v>10791.66</v>
      </c>
      <c r="BE38" s="7">
        <f t="shared" si="11"/>
        <v>10791.66</v>
      </c>
      <c r="BF38" s="7">
        <f t="shared" si="11"/>
        <v>10791.66</v>
      </c>
      <c r="BG38" s="7">
        <f t="shared" si="11"/>
        <v>10791.66</v>
      </c>
      <c r="BH38" s="7">
        <f t="shared" si="11"/>
        <v>10791.66</v>
      </c>
      <c r="BI38" s="7">
        <f t="shared" si="11"/>
        <v>10791.66</v>
      </c>
      <c r="BJ38" s="7">
        <f t="shared" si="11"/>
        <v>10791.66</v>
      </c>
      <c r="BK38" s="7">
        <f t="shared" si="11"/>
        <v>10791.66</v>
      </c>
      <c r="BL38" s="7">
        <f t="shared" si="11"/>
        <v>10791.66</v>
      </c>
      <c r="BM38" s="7">
        <f t="shared" si="11"/>
        <v>10791.66</v>
      </c>
      <c r="BN38" s="7">
        <f t="shared" si="11"/>
        <v>10791.66</v>
      </c>
      <c r="BO38" s="7">
        <f t="shared" si="11"/>
        <v>10791.66</v>
      </c>
      <c r="BP38" s="7">
        <f t="shared" ref="BP38:EA38" si="12">$C$38</f>
        <v>10791.66</v>
      </c>
      <c r="BQ38" s="7">
        <f t="shared" si="12"/>
        <v>10791.66</v>
      </c>
      <c r="BR38" s="7">
        <f t="shared" si="12"/>
        <v>10791.66</v>
      </c>
      <c r="BS38" s="7">
        <f t="shared" si="12"/>
        <v>10791.66</v>
      </c>
      <c r="BT38" s="7">
        <f t="shared" si="12"/>
        <v>10791.66</v>
      </c>
      <c r="BU38" s="7">
        <f t="shared" si="12"/>
        <v>10791.66</v>
      </c>
      <c r="BV38" s="7">
        <f t="shared" si="12"/>
        <v>10791.66</v>
      </c>
      <c r="BW38" s="7">
        <f t="shared" si="12"/>
        <v>10791.66</v>
      </c>
      <c r="BX38" s="7">
        <f t="shared" si="12"/>
        <v>10791.66</v>
      </c>
      <c r="BY38" s="7">
        <f t="shared" si="12"/>
        <v>10791.66</v>
      </c>
      <c r="BZ38" s="7">
        <f t="shared" si="12"/>
        <v>10791.66</v>
      </c>
      <c r="CA38" s="7">
        <f t="shared" si="12"/>
        <v>10791.66</v>
      </c>
      <c r="CB38" s="7">
        <f t="shared" si="12"/>
        <v>10791.66</v>
      </c>
      <c r="CC38" s="7">
        <f t="shared" si="12"/>
        <v>10791.66</v>
      </c>
      <c r="CD38" s="7">
        <f t="shared" si="12"/>
        <v>10791.66</v>
      </c>
      <c r="CE38" s="7">
        <f t="shared" si="12"/>
        <v>10791.66</v>
      </c>
      <c r="CF38" s="7">
        <f t="shared" si="12"/>
        <v>10791.66</v>
      </c>
      <c r="CG38" s="7">
        <f t="shared" si="12"/>
        <v>10791.66</v>
      </c>
      <c r="CH38" s="7">
        <f t="shared" si="12"/>
        <v>10791.66</v>
      </c>
      <c r="CI38" s="7">
        <f t="shared" si="12"/>
        <v>10791.66</v>
      </c>
      <c r="CJ38" s="7">
        <f t="shared" si="12"/>
        <v>10791.66</v>
      </c>
      <c r="CK38" s="7">
        <f t="shared" si="12"/>
        <v>10791.66</v>
      </c>
      <c r="CL38" s="7">
        <f t="shared" si="12"/>
        <v>10791.66</v>
      </c>
      <c r="CM38" s="7">
        <f t="shared" si="12"/>
        <v>10791.66</v>
      </c>
      <c r="CN38" s="7">
        <f t="shared" si="12"/>
        <v>10791.66</v>
      </c>
      <c r="CO38" s="7">
        <f t="shared" si="12"/>
        <v>10791.66</v>
      </c>
      <c r="CP38" s="7">
        <f t="shared" si="12"/>
        <v>10791.66</v>
      </c>
      <c r="CQ38" s="7">
        <f t="shared" si="12"/>
        <v>10791.66</v>
      </c>
      <c r="CR38" s="7">
        <f t="shared" si="12"/>
        <v>10791.66</v>
      </c>
      <c r="CS38" s="7">
        <f t="shared" si="12"/>
        <v>10791.66</v>
      </c>
      <c r="CT38" s="7">
        <f t="shared" si="12"/>
        <v>10791.66</v>
      </c>
      <c r="CU38" s="7">
        <f t="shared" si="12"/>
        <v>10791.66</v>
      </c>
      <c r="CV38" s="7">
        <f t="shared" si="12"/>
        <v>10791.66</v>
      </c>
      <c r="CW38" s="7">
        <f t="shared" si="12"/>
        <v>10791.66</v>
      </c>
      <c r="CX38" s="7">
        <f t="shared" si="12"/>
        <v>10791.66</v>
      </c>
      <c r="CY38" s="7">
        <f t="shared" si="12"/>
        <v>10791.66</v>
      </c>
      <c r="CZ38" s="7">
        <f t="shared" si="12"/>
        <v>10791.66</v>
      </c>
      <c r="DA38" s="7">
        <f t="shared" si="12"/>
        <v>10791.66</v>
      </c>
      <c r="DB38" s="7">
        <f t="shared" si="12"/>
        <v>10791.66</v>
      </c>
      <c r="DC38" s="7">
        <f t="shared" si="12"/>
        <v>10791.66</v>
      </c>
      <c r="DD38" s="7">
        <f t="shared" si="12"/>
        <v>10791.66</v>
      </c>
      <c r="DE38" s="7">
        <f t="shared" si="12"/>
        <v>10791.66</v>
      </c>
      <c r="DF38" s="7">
        <f t="shared" si="12"/>
        <v>10791.66</v>
      </c>
      <c r="DG38" s="7">
        <f t="shared" si="12"/>
        <v>10791.66</v>
      </c>
      <c r="DH38" s="7">
        <f t="shared" si="12"/>
        <v>10791.66</v>
      </c>
      <c r="DI38" s="7">
        <f t="shared" si="12"/>
        <v>10791.66</v>
      </c>
      <c r="DJ38" s="7">
        <f t="shared" si="12"/>
        <v>10791.66</v>
      </c>
      <c r="DK38" s="7">
        <f t="shared" si="12"/>
        <v>10791.66</v>
      </c>
      <c r="DL38" s="7">
        <f t="shared" si="12"/>
        <v>10791.66</v>
      </c>
      <c r="DM38" s="7">
        <f t="shared" si="12"/>
        <v>10791.66</v>
      </c>
      <c r="DN38" s="7">
        <f t="shared" si="12"/>
        <v>10791.66</v>
      </c>
      <c r="DO38" s="7">
        <f t="shared" si="12"/>
        <v>10791.66</v>
      </c>
      <c r="DP38" s="7">
        <f t="shared" si="12"/>
        <v>10791.66</v>
      </c>
      <c r="DQ38" s="7">
        <f t="shared" si="12"/>
        <v>10791.66</v>
      </c>
      <c r="DR38" s="7">
        <f t="shared" si="12"/>
        <v>10791.66</v>
      </c>
      <c r="DS38" s="7">
        <f t="shared" si="12"/>
        <v>10791.66</v>
      </c>
      <c r="DT38" s="7">
        <f t="shared" si="12"/>
        <v>10791.66</v>
      </c>
      <c r="DU38" s="7">
        <f t="shared" si="12"/>
        <v>10791.66</v>
      </c>
      <c r="DV38" s="7">
        <f t="shared" si="12"/>
        <v>10791.66</v>
      </c>
      <c r="DW38" s="7">
        <f t="shared" si="12"/>
        <v>10791.66</v>
      </c>
      <c r="DX38" s="7">
        <f t="shared" si="12"/>
        <v>10791.66</v>
      </c>
      <c r="DY38" s="7">
        <f t="shared" si="12"/>
        <v>10791.66</v>
      </c>
      <c r="DZ38" s="7">
        <f t="shared" si="12"/>
        <v>10791.66</v>
      </c>
      <c r="EA38" s="7">
        <f t="shared" si="12"/>
        <v>10791.66</v>
      </c>
      <c r="EB38" s="7">
        <f t="shared" ref="EB38:FX38" si="13">$C$38</f>
        <v>10791.66</v>
      </c>
      <c r="EC38" s="7">
        <f t="shared" si="13"/>
        <v>10791.66</v>
      </c>
      <c r="ED38" s="7">
        <f t="shared" si="13"/>
        <v>10791.66</v>
      </c>
      <c r="EE38" s="7">
        <f t="shared" si="13"/>
        <v>10791.66</v>
      </c>
      <c r="EF38" s="7">
        <f t="shared" si="13"/>
        <v>10791.66</v>
      </c>
      <c r="EG38" s="7">
        <f t="shared" si="13"/>
        <v>10791.66</v>
      </c>
      <c r="EH38" s="7">
        <f t="shared" si="13"/>
        <v>10791.66</v>
      </c>
      <c r="EI38" s="7">
        <f t="shared" si="13"/>
        <v>10791.66</v>
      </c>
      <c r="EJ38" s="7">
        <f t="shared" si="13"/>
        <v>10791.66</v>
      </c>
      <c r="EK38" s="7">
        <f t="shared" si="13"/>
        <v>10791.66</v>
      </c>
      <c r="EL38" s="7">
        <f t="shared" si="13"/>
        <v>10791.66</v>
      </c>
      <c r="EM38" s="7">
        <f t="shared" si="13"/>
        <v>10791.66</v>
      </c>
      <c r="EN38" s="7">
        <f t="shared" si="13"/>
        <v>10791.66</v>
      </c>
      <c r="EO38" s="7">
        <f t="shared" si="13"/>
        <v>10791.66</v>
      </c>
      <c r="EP38" s="7">
        <f t="shared" si="13"/>
        <v>10791.66</v>
      </c>
      <c r="EQ38" s="7">
        <f t="shared" si="13"/>
        <v>10791.66</v>
      </c>
      <c r="ER38" s="7">
        <f t="shared" si="13"/>
        <v>10791.66</v>
      </c>
      <c r="ES38" s="7">
        <f t="shared" si="13"/>
        <v>10791.66</v>
      </c>
      <c r="ET38" s="7">
        <f t="shared" si="13"/>
        <v>10791.66</v>
      </c>
      <c r="EU38" s="7">
        <f t="shared" si="13"/>
        <v>10791.66</v>
      </c>
      <c r="EV38" s="7">
        <f t="shared" si="13"/>
        <v>10791.66</v>
      </c>
      <c r="EW38" s="7">
        <f t="shared" si="13"/>
        <v>10791.66</v>
      </c>
      <c r="EX38" s="7">
        <f t="shared" si="13"/>
        <v>10791.66</v>
      </c>
      <c r="EY38" s="7">
        <f t="shared" si="13"/>
        <v>10791.66</v>
      </c>
      <c r="EZ38" s="7">
        <f t="shared" si="13"/>
        <v>10791.66</v>
      </c>
      <c r="FA38" s="7">
        <f t="shared" si="13"/>
        <v>10791.66</v>
      </c>
      <c r="FB38" s="7">
        <f t="shared" si="13"/>
        <v>10791.66</v>
      </c>
      <c r="FC38" s="7">
        <f t="shared" si="13"/>
        <v>10791.66</v>
      </c>
      <c r="FD38" s="7">
        <f t="shared" si="13"/>
        <v>10791.66</v>
      </c>
      <c r="FE38" s="7">
        <f t="shared" si="13"/>
        <v>10791.66</v>
      </c>
      <c r="FF38" s="7">
        <f t="shared" si="13"/>
        <v>10791.66</v>
      </c>
      <c r="FG38" s="7">
        <f t="shared" si="13"/>
        <v>10791.66</v>
      </c>
      <c r="FH38" s="7">
        <f t="shared" si="13"/>
        <v>10791.66</v>
      </c>
      <c r="FI38" s="7">
        <f t="shared" si="13"/>
        <v>10791.66</v>
      </c>
      <c r="FJ38" s="7">
        <f t="shared" si="13"/>
        <v>10791.66</v>
      </c>
      <c r="FK38" s="7">
        <f t="shared" si="13"/>
        <v>10791.66</v>
      </c>
      <c r="FL38" s="7">
        <f t="shared" si="13"/>
        <v>10791.66</v>
      </c>
      <c r="FM38" s="7">
        <f t="shared" si="13"/>
        <v>10791.66</v>
      </c>
      <c r="FN38" s="7">
        <f t="shared" si="13"/>
        <v>10791.66</v>
      </c>
      <c r="FO38" s="7">
        <f t="shared" si="13"/>
        <v>10791.66</v>
      </c>
      <c r="FP38" s="7">
        <f t="shared" si="13"/>
        <v>10791.66</v>
      </c>
      <c r="FQ38" s="7">
        <f t="shared" si="13"/>
        <v>10791.66</v>
      </c>
      <c r="FR38" s="7">
        <f t="shared" si="13"/>
        <v>10791.66</v>
      </c>
      <c r="FS38" s="7">
        <f t="shared" si="13"/>
        <v>10791.66</v>
      </c>
      <c r="FT38" s="7">
        <f t="shared" si="13"/>
        <v>10791.66</v>
      </c>
      <c r="FU38" s="7">
        <f t="shared" si="13"/>
        <v>10791.66</v>
      </c>
      <c r="FV38" s="7">
        <f t="shared" si="13"/>
        <v>10791.66</v>
      </c>
      <c r="FW38" s="7">
        <f t="shared" si="13"/>
        <v>10791.66</v>
      </c>
      <c r="FX38" s="7">
        <f t="shared" si="13"/>
        <v>10791.66</v>
      </c>
      <c r="FY38" s="7"/>
      <c r="FZ38" s="45">
        <f>AVERAGE(C38:FX38)</f>
        <v>10791.659999999969</v>
      </c>
      <c r="GA38" s="18"/>
      <c r="GB38" s="18"/>
      <c r="GC38" s="18"/>
      <c r="GD38" s="18"/>
      <c r="GE38" s="18"/>
      <c r="GF38" s="18"/>
      <c r="GG38" s="7"/>
      <c r="GH38" s="7"/>
      <c r="GI38" s="7"/>
      <c r="GJ38" s="7"/>
      <c r="GK38" s="7"/>
      <c r="GL38" s="7"/>
      <c r="GM38" s="7"/>
    </row>
    <row r="39" spans="1:256" x14ac:dyDescent="0.35">
      <c r="A39" s="6" t="s">
        <v>486</v>
      </c>
      <c r="B39" s="7" t="s">
        <v>487</v>
      </c>
      <c r="C39" s="44">
        <v>10244</v>
      </c>
      <c r="D39" s="7">
        <f t="shared" ref="D39:BO39" si="14">$C$39</f>
        <v>10244</v>
      </c>
      <c r="E39" s="7">
        <f t="shared" si="14"/>
        <v>10244</v>
      </c>
      <c r="F39" s="7">
        <f t="shared" si="14"/>
        <v>10244</v>
      </c>
      <c r="G39" s="7">
        <f t="shared" si="14"/>
        <v>10244</v>
      </c>
      <c r="H39" s="7">
        <f t="shared" si="14"/>
        <v>10244</v>
      </c>
      <c r="I39" s="7">
        <f t="shared" si="14"/>
        <v>10244</v>
      </c>
      <c r="J39" s="7">
        <f t="shared" si="14"/>
        <v>10244</v>
      </c>
      <c r="K39" s="7">
        <f t="shared" si="14"/>
        <v>10244</v>
      </c>
      <c r="L39" s="7">
        <f t="shared" si="14"/>
        <v>10244</v>
      </c>
      <c r="M39" s="7">
        <f t="shared" si="14"/>
        <v>10244</v>
      </c>
      <c r="N39" s="7">
        <f t="shared" si="14"/>
        <v>10244</v>
      </c>
      <c r="O39" s="7">
        <f t="shared" si="14"/>
        <v>10244</v>
      </c>
      <c r="P39" s="7">
        <f t="shared" si="14"/>
        <v>10244</v>
      </c>
      <c r="Q39" s="7">
        <f t="shared" si="14"/>
        <v>10244</v>
      </c>
      <c r="R39" s="7">
        <f t="shared" si="14"/>
        <v>10244</v>
      </c>
      <c r="S39" s="7">
        <f t="shared" si="14"/>
        <v>10244</v>
      </c>
      <c r="T39" s="7">
        <f t="shared" si="14"/>
        <v>10244</v>
      </c>
      <c r="U39" s="7">
        <f t="shared" si="14"/>
        <v>10244</v>
      </c>
      <c r="V39" s="7">
        <f t="shared" si="14"/>
        <v>10244</v>
      </c>
      <c r="W39" s="7">
        <f t="shared" si="14"/>
        <v>10244</v>
      </c>
      <c r="X39" s="7">
        <f t="shared" si="14"/>
        <v>10244</v>
      </c>
      <c r="Y39" s="7">
        <f t="shared" si="14"/>
        <v>10244</v>
      </c>
      <c r="Z39" s="7">
        <f t="shared" si="14"/>
        <v>10244</v>
      </c>
      <c r="AA39" s="7">
        <f t="shared" si="14"/>
        <v>10244</v>
      </c>
      <c r="AB39" s="7">
        <f t="shared" si="14"/>
        <v>10244</v>
      </c>
      <c r="AC39" s="7">
        <f t="shared" si="14"/>
        <v>10244</v>
      </c>
      <c r="AD39" s="7">
        <f t="shared" si="14"/>
        <v>10244</v>
      </c>
      <c r="AE39" s="7">
        <f t="shared" si="14"/>
        <v>10244</v>
      </c>
      <c r="AF39" s="7">
        <f t="shared" si="14"/>
        <v>10244</v>
      </c>
      <c r="AG39" s="7">
        <f t="shared" si="14"/>
        <v>10244</v>
      </c>
      <c r="AH39" s="7">
        <f t="shared" si="14"/>
        <v>10244</v>
      </c>
      <c r="AI39" s="7">
        <f t="shared" si="14"/>
        <v>10244</v>
      </c>
      <c r="AJ39" s="7">
        <f t="shared" si="14"/>
        <v>10244</v>
      </c>
      <c r="AK39" s="7">
        <f t="shared" si="14"/>
        <v>10244</v>
      </c>
      <c r="AL39" s="7">
        <f t="shared" si="14"/>
        <v>10244</v>
      </c>
      <c r="AM39" s="7">
        <f t="shared" si="14"/>
        <v>10244</v>
      </c>
      <c r="AN39" s="7">
        <f t="shared" si="14"/>
        <v>10244</v>
      </c>
      <c r="AO39" s="7">
        <f t="shared" si="14"/>
        <v>10244</v>
      </c>
      <c r="AP39" s="7">
        <f t="shared" si="14"/>
        <v>10244</v>
      </c>
      <c r="AQ39" s="7">
        <f t="shared" si="14"/>
        <v>10244</v>
      </c>
      <c r="AR39" s="7">
        <f t="shared" si="14"/>
        <v>10244</v>
      </c>
      <c r="AS39" s="7">
        <f t="shared" si="14"/>
        <v>10244</v>
      </c>
      <c r="AT39" s="7">
        <f t="shared" si="14"/>
        <v>10244</v>
      </c>
      <c r="AU39" s="7">
        <f t="shared" si="14"/>
        <v>10244</v>
      </c>
      <c r="AV39" s="7">
        <f t="shared" si="14"/>
        <v>10244</v>
      </c>
      <c r="AW39" s="7">
        <f t="shared" si="14"/>
        <v>10244</v>
      </c>
      <c r="AX39" s="7">
        <f t="shared" si="14"/>
        <v>10244</v>
      </c>
      <c r="AY39" s="7">
        <f t="shared" si="14"/>
        <v>10244</v>
      </c>
      <c r="AZ39" s="7">
        <f t="shared" si="14"/>
        <v>10244</v>
      </c>
      <c r="BA39" s="7">
        <f t="shared" si="14"/>
        <v>10244</v>
      </c>
      <c r="BB39" s="7">
        <f t="shared" si="14"/>
        <v>10244</v>
      </c>
      <c r="BC39" s="7">
        <f t="shared" si="14"/>
        <v>10244</v>
      </c>
      <c r="BD39" s="7">
        <f t="shared" si="14"/>
        <v>10244</v>
      </c>
      <c r="BE39" s="7">
        <f t="shared" si="14"/>
        <v>10244</v>
      </c>
      <c r="BF39" s="7">
        <f t="shared" si="14"/>
        <v>10244</v>
      </c>
      <c r="BG39" s="7">
        <f t="shared" si="14"/>
        <v>10244</v>
      </c>
      <c r="BH39" s="7">
        <f t="shared" si="14"/>
        <v>10244</v>
      </c>
      <c r="BI39" s="7">
        <f t="shared" si="14"/>
        <v>10244</v>
      </c>
      <c r="BJ39" s="7">
        <f t="shared" si="14"/>
        <v>10244</v>
      </c>
      <c r="BK39" s="7">
        <f t="shared" si="14"/>
        <v>10244</v>
      </c>
      <c r="BL39" s="7">
        <f t="shared" si="14"/>
        <v>10244</v>
      </c>
      <c r="BM39" s="7">
        <f t="shared" si="14"/>
        <v>10244</v>
      </c>
      <c r="BN39" s="7">
        <f t="shared" si="14"/>
        <v>10244</v>
      </c>
      <c r="BO39" s="7">
        <f t="shared" si="14"/>
        <v>10244</v>
      </c>
      <c r="BP39" s="7">
        <f t="shared" ref="BP39:EA39" si="15">$C$39</f>
        <v>10244</v>
      </c>
      <c r="BQ39" s="7">
        <f t="shared" si="15"/>
        <v>10244</v>
      </c>
      <c r="BR39" s="7">
        <f t="shared" si="15"/>
        <v>10244</v>
      </c>
      <c r="BS39" s="7">
        <f t="shared" si="15"/>
        <v>10244</v>
      </c>
      <c r="BT39" s="7">
        <f t="shared" si="15"/>
        <v>10244</v>
      </c>
      <c r="BU39" s="7">
        <f t="shared" si="15"/>
        <v>10244</v>
      </c>
      <c r="BV39" s="7">
        <f t="shared" si="15"/>
        <v>10244</v>
      </c>
      <c r="BW39" s="7">
        <f t="shared" si="15"/>
        <v>10244</v>
      </c>
      <c r="BX39" s="7">
        <f t="shared" si="15"/>
        <v>10244</v>
      </c>
      <c r="BY39" s="7">
        <f t="shared" si="15"/>
        <v>10244</v>
      </c>
      <c r="BZ39" s="7">
        <f t="shared" si="15"/>
        <v>10244</v>
      </c>
      <c r="CA39" s="7">
        <f t="shared" si="15"/>
        <v>10244</v>
      </c>
      <c r="CB39" s="7">
        <f t="shared" si="15"/>
        <v>10244</v>
      </c>
      <c r="CC39" s="7">
        <f t="shared" si="15"/>
        <v>10244</v>
      </c>
      <c r="CD39" s="7">
        <f t="shared" si="15"/>
        <v>10244</v>
      </c>
      <c r="CE39" s="7">
        <f t="shared" si="15"/>
        <v>10244</v>
      </c>
      <c r="CF39" s="7">
        <f t="shared" si="15"/>
        <v>10244</v>
      </c>
      <c r="CG39" s="7">
        <f t="shared" si="15"/>
        <v>10244</v>
      </c>
      <c r="CH39" s="7">
        <f t="shared" si="15"/>
        <v>10244</v>
      </c>
      <c r="CI39" s="7">
        <f t="shared" si="15"/>
        <v>10244</v>
      </c>
      <c r="CJ39" s="7">
        <f t="shared" si="15"/>
        <v>10244</v>
      </c>
      <c r="CK39" s="7">
        <f t="shared" si="15"/>
        <v>10244</v>
      </c>
      <c r="CL39" s="7">
        <f t="shared" si="15"/>
        <v>10244</v>
      </c>
      <c r="CM39" s="7">
        <f t="shared" si="15"/>
        <v>10244</v>
      </c>
      <c r="CN39" s="7">
        <f t="shared" si="15"/>
        <v>10244</v>
      </c>
      <c r="CO39" s="7">
        <f t="shared" si="15"/>
        <v>10244</v>
      </c>
      <c r="CP39" s="7">
        <f t="shared" si="15"/>
        <v>10244</v>
      </c>
      <c r="CQ39" s="7">
        <f t="shared" si="15"/>
        <v>10244</v>
      </c>
      <c r="CR39" s="7">
        <f t="shared" si="15"/>
        <v>10244</v>
      </c>
      <c r="CS39" s="7">
        <f t="shared" si="15"/>
        <v>10244</v>
      </c>
      <c r="CT39" s="7">
        <f t="shared" si="15"/>
        <v>10244</v>
      </c>
      <c r="CU39" s="7">
        <f t="shared" si="15"/>
        <v>10244</v>
      </c>
      <c r="CV39" s="7">
        <f t="shared" si="15"/>
        <v>10244</v>
      </c>
      <c r="CW39" s="7">
        <f t="shared" si="15"/>
        <v>10244</v>
      </c>
      <c r="CX39" s="7">
        <f t="shared" si="15"/>
        <v>10244</v>
      </c>
      <c r="CY39" s="7">
        <f t="shared" si="15"/>
        <v>10244</v>
      </c>
      <c r="CZ39" s="7">
        <f t="shared" si="15"/>
        <v>10244</v>
      </c>
      <c r="DA39" s="7">
        <f t="shared" si="15"/>
        <v>10244</v>
      </c>
      <c r="DB39" s="7">
        <f t="shared" si="15"/>
        <v>10244</v>
      </c>
      <c r="DC39" s="7">
        <f t="shared" si="15"/>
        <v>10244</v>
      </c>
      <c r="DD39" s="7">
        <f t="shared" si="15"/>
        <v>10244</v>
      </c>
      <c r="DE39" s="7">
        <f t="shared" si="15"/>
        <v>10244</v>
      </c>
      <c r="DF39" s="7">
        <f t="shared" si="15"/>
        <v>10244</v>
      </c>
      <c r="DG39" s="7">
        <f t="shared" si="15"/>
        <v>10244</v>
      </c>
      <c r="DH39" s="7">
        <f t="shared" si="15"/>
        <v>10244</v>
      </c>
      <c r="DI39" s="7">
        <f t="shared" si="15"/>
        <v>10244</v>
      </c>
      <c r="DJ39" s="7">
        <f t="shared" si="15"/>
        <v>10244</v>
      </c>
      <c r="DK39" s="7">
        <f t="shared" si="15"/>
        <v>10244</v>
      </c>
      <c r="DL39" s="7">
        <f t="shared" si="15"/>
        <v>10244</v>
      </c>
      <c r="DM39" s="7">
        <f t="shared" si="15"/>
        <v>10244</v>
      </c>
      <c r="DN39" s="7">
        <f t="shared" si="15"/>
        <v>10244</v>
      </c>
      <c r="DO39" s="7">
        <f t="shared" si="15"/>
        <v>10244</v>
      </c>
      <c r="DP39" s="7">
        <f t="shared" si="15"/>
        <v>10244</v>
      </c>
      <c r="DQ39" s="7">
        <f t="shared" si="15"/>
        <v>10244</v>
      </c>
      <c r="DR39" s="7">
        <f t="shared" si="15"/>
        <v>10244</v>
      </c>
      <c r="DS39" s="7">
        <f t="shared" si="15"/>
        <v>10244</v>
      </c>
      <c r="DT39" s="7">
        <f t="shared" si="15"/>
        <v>10244</v>
      </c>
      <c r="DU39" s="7">
        <f t="shared" si="15"/>
        <v>10244</v>
      </c>
      <c r="DV39" s="7">
        <f t="shared" si="15"/>
        <v>10244</v>
      </c>
      <c r="DW39" s="7">
        <f t="shared" si="15"/>
        <v>10244</v>
      </c>
      <c r="DX39" s="7">
        <f t="shared" si="15"/>
        <v>10244</v>
      </c>
      <c r="DY39" s="7">
        <f t="shared" si="15"/>
        <v>10244</v>
      </c>
      <c r="DZ39" s="7">
        <f t="shared" si="15"/>
        <v>10244</v>
      </c>
      <c r="EA39" s="7">
        <f t="shared" si="15"/>
        <v>10244</v>
      </c>
      <c r="EB39" s="7">
        <f t="shared" ref="EB39:FX39" si="16">$C$39</f>
        <v>10244</v>
      </c>
      <c r="EC39" s="7">
        <f t="shared" si="16"/>
        <v>10244</v>
      </c>
      <c r="ED39" s="7">
        <f t="shared" si="16"/>
        <v>10244</v>
      </c>
      <c r="EE39" s="7">
        <f t="shared" si="16"/>
        <v>10244</v>
      </c>
      <c r="EF39" s="7">
        <f t="shared" si="16"/>
        <v>10244</v>
      </c>
      <c r="EG39" s="7">
        <f t="shared" si="16"/>
        <v>10244</v>
      </c>
      <c r="EH39" s="7">
        <f t="shared" si="16"/>
        <v>10244</v>
      </c>
      <c r="EI39" s="7">
        <f t="shared" si="16"/>
        <v>10244</v>
      </c>
      <c r="EJ39" s="7">
        <f t="shared" si="16"/>
        <v>10244</v>
      </c>
      <c r="EK39" s="7">
        <f t="shared" si="16"/>
        <v>10244</v>
      </c>
      <c r="EL39" s="7">
        <f t="shared" si="16"/>
        <v>10244</v>
      </c>
      <c r="EM39" s="7">
        <f t="shared" si="16"/>
        <v>10244</v>
      </c>
      <c r="EN39" s="7">
        <f t="shared" si="16"/>
        <v>10244</v>
      </c>
      <c r="EO39" s="7">
        <f t="shared" si="16"/>
        <v>10244</v>
      </c>
      <c r="EP39" s="7">
        <f t="shared" si="16"/>
        <v>10244</v>
      </c>
      <c r="EQ39" s="7">
        <f t="shared" si="16"/>
        <v>10244</v>
      </c>
      <c r="ER39" s="7">
        <f t="shared" si="16"/>
        <v>10244</v>
      </c>
      <c r="ES39" s="7">
        <f t="shared" si="16"/>
        <v>10244</v>
      </c>
      <c r="ET39" s="7">
        <f t="shared" si="16"/>
        <v>10244</v>
      </c>
      <c r="EU39" s="7">
        <f t="shared" si="16"/>
        <v>10244</v>
      </c>
      <c r="EV39" s="7">
        <f t="shared" si="16"/>
        <v>10244</v>
      </c>
      <c r="EW39" s="7">
        <f t="shared" si="16"/>
        <v>10244</v>
      </c>
      <c r="EX39" s="7">
        <f t="shared" si="16"/>
        <v>10244</v>
      </c>
      <c r="EY39" s="7">
        <f t="shared" si="16"/>
        <v>10244</v>
      </c>
      <c r="EZ39" s="7">
        <f t="shared" si="16"/>
        <v>10244</v>
      </c>
      <c r="FA39" s="7">
        <f t="shared" si="16"/>
        <v>10244</v>
      </c>
      <c r="FB39" s="7">
        <f t="shared" si="16"/>
        <v>10244</v>
      </c>
      <c r="FC39" s="7">
        <f t="shared" si="16"/>
        <v>10244</v>
      </c>
      <c r="FD39" s="7">
        <f t="shared" si="16"/>
        <v>10244</v>
      </c>
      <c r="FE39" s="7">
        <f t="shared" si="16"/>
        <v>10244</v>
      </c>
      <c r="FF39" s="7">
        <f t="shared" si="16"/>
        <v>10244</v>
      </c>
      <c r="FG39" s="7">
        <f t="shared" si="16"/>
        <v>10244</v>
      </c>
      <c r="FH39" s="7">
        <f t="shared" si="16"/>
        <v>10244</v>
      </c>
      <c r="FI39" s="7">
        <f t="shared" si="16"/>
        <v>10244</v>
      </c>
      <c r="FJ39" s="7">
        <f t="shared" si="16"/>
        <v>10244</v>
      </c>
      <c r="FK39" s="7">
        <f t="shared" si="16"/>
        <v>10244</v>
      </c>
      <c r="FL39" s="7">
        <f t="shared" si="16"/>
        <v>10244</v>
      </c>
      <c r="FM39" s="7">
        <f t="shared" si="16"/>
        <v>10244</v>
      </c>
      <c r="FN39" s="7">
        <f t="shared" si="16"/>
        <v>10244</v>
      </c>
      <c r="FO39" s="7">
        <f t="shared" si="16"/>
        <v>10244</v>
      </c>
      <c r="FP39" s="7">
        <f t="shared" si="16"/>
        <v>10244</v>
      </c>
      <c r="FQ39" s="7">
        <f t="shared" si="16"/>
        <v>10244</v>
      </c>
      <c r="FR39" s="7">
        <f t="shared" si="16"/>
        <v>10244</v>
      </c>
      <c r="FS39" s="7">
        <f t="shared" si="16"/>
        <v>10244</v>
      </c>
      <c r="FT39" s="7">
        <f t="shared" si="16"/>
        <v>10244</v>
      </c>
      <c r="FU39" s="7">
        <f t="shared" si="16"/>
        <v>10244</v>
      </c>
      <c r="FV39" s="7">
        <f t="shared" si="16"/>
        <v>10244</v>
      </c>
      <c r="FW39" s="7">
        <f t="shared" si="16"/>
        <v>10244</v>
      </c>
      <c r="FX39" s="7">
        <f t="shared" si="16"/>
        <v>10244</v>
      </c>
      <c r="FY39" s="7"/>
      <c r="FZ39" s="45">
        <f>AVERAGE(C39:FX39)</f>
        <v>10244</v>
      </c>
      <c r="GA39" s="18"/>
      <c r="GB39" s="18"/>
      <c r="GC39" s="18"/>
      <c r="GD39" s="18"/>
      <c r="GE39" s="18"/>
      <c r="GF39" s="18"/>
      <c r="GG39" s="7"/>
      <c r="GH39" s="7"/>
      <c r="GI39" s="7"/>
      <c r="GJ39" s="7"/>
      <c r="GK39" s="7"/>
      <c r="GL39" s="7"/>
      <c r="GM39" s="7"/>
    </row>
    <row r="40" spans="1:256" x14ac:dyDescent="0.35">
      <c r="A40" s="6" t="s">
        <v>488</v>
      </c>
      <c r="B40" s="7" t="s">
        <v>489</v>
      </c>
      <c r="C40" s="46">
        <v>1.226</v>
      </c>
      <c r="D40" s="46">
        <v>1.226</v>
      </c>
      <c r="E40" s="46">
        <v>1.2150000000000001</v>
      </c>
      <c r="F40" s="46">
        <v>1.216</v>
      </c>
      <c r="G40" s="46">
        <v>1.2170000000000001</v>
      </c>
      <c r="H40" s="46">
        <v>1.208</v>
      </c>
      <c r="I40" s="46">
        <v>1.216</v>
      </c>
      <c r="J40" s="46">
        <v>1.1319999999999999</v>
      </c>
      <c r="K40" s="46">
        <v>1.111</v>
      </c>
      <c r="L40" s="46">
        <v>1.244</v>
      </c>
      <c r="M40" s="46">
        <v>1.244</v>
      </c>
      <c r="N40" s="46">
        <v>1.266</v>
      </c>
      <c r="O40" s="46">
        <v>1.236</v>
      </c>
      <c r="P40" s="46">
        <v>1.216</v>
      </c>
      <c r="Q40" s="46">
        <v>1.2450000000000001</v>
      </c>
      <c r="R40" s="46">
        <v>1.216</v>
      </c>
      <c r="S40" s="46">
        <v>1.1839999999999999</v>
      </c>
      <c r="T40" s="46">
        <v>1.0840000000000001</v>
      </c>
      <c r="U40" s="46">
        <v>1.075</v>
      </c>
      <c r="V40" s="46">
        <v>1.083</v>
      </c>
      <c r="W40" s="46">
        <v>1.075</v>
      </c>
      <c r="X40" s="46">
        <v>1.0740000000000001</v>
      </c>
      <c r="Y40" s="46">
        <v>1.073</v>
      </c>
      <c r="Z40" s="46">
        <v>1.054</v>
      </c>
      <c r="AA40" s="46">
        <v>1.2350000000000001</v>
      </c>
      <c r="AB40" s="46">
        <v>1.2649999999999999</v>
      </c>
      <c r="AC40" s="46">
        <v>1.177</v>
      </c>
      <c r="AD40" s="46">
        <v>1.157</v>
      </c>
      <c r="AE40" s="46">
        <v>1.0669999999999999</v>
      </c>
      <c r="AF40" s="46">
        <v>1.121</v>
      </c>
      <c r="AG40" s="46">
        <v>1.216</v>
      </c>
      <c r="AH40" s="46">
        <v>1.111</v>
      </c>
      <c r="AI40" s="46">
        <v>1.1020000000000001</v>
      </c>
      <c r="AJ40" s="46">
        <v>1.115</v>
      </c>
      <c r="AK40" s="46">
        <v>1.091</v>
      </c>
      <c r="AL40" s="46">
        <v>1.103</v>
      </c>
      <c r="AM40" s="46">
        <v>1.113</v>
      </c>
      <c r="AN40" s="46">
        <v>1.1459999999999999</v>
      </c>
      <c r="AO40" s="46">
        <v>1.194</v>
      </c>
      <c r="AP40" s="46">
        <v>1.246</v>
      </c>
      <c r="AQ40" s="46">
        <v>1.17</v>
      </c>
      <c r="AR40" s="46">
        <v>1.246</v>
      </c>
      <c r="AS40" s="46">
        <v>1.32</v>
      </c>
      <c r="AT40" s="46">
        <v>1.248</v>
      </c>
      <c r="AU40" s="46">
        <v>1.216</v>
      </c>
      <c r="AV40" s="46">
        <v>1.2030000000000001</v>
      </c>
      <c r="AW40" s="46">
        <v>1.2050000000000001</v>
      </c>
      <c r="AX40" s="46">
        <v>1.1739999999999999</v>
      </c>
      <c r="AY40" s="46">
        <v>1.2050000000000001</v>
      </c>
      <c r="AZ40" s="46">
        <v>1.2090000000000001</v>
      </c>
      <c r="BA40" s="46">
        <v>1.18</v>
      </c>
      <c r="BB40" s="46">
        <v>1.19</v>
      </c>
      <c r="BC40" s="46">
        <v>1.208</v>
      </c>
      <c r="BD40" s="46">
        <v>1.2110000000000001</v>
      </c>
      <c r="BE40" s="46">
        <v>1.2090000000000001</v>
      </c>
      <c r="BF40" s="46">
        <v>1.218</v>
      </c>
      <c r="BG40" s="46">
        <v>1.196</v>
      </c>
      <c r="BH40" s="46">
        <v>1.2070000000000001</v>
      </c>
      <c r="BI40" s="46">
        <v>1.18</v>
      </c>
      <c r="BJ40" s="46">
        <v>1.23</v>
      </c>
      <c r="BK40" s="46">
        <v>1.21</v>
      </c>
      <c r="BL40" s="46">
        <v>1.165</v>
      </c>
      <c r="BM40" s="46">
        <v>1.1679999999999999</v>
      </c>
      <c r="BN40" s="46">
        <v>1.155</v>
      </c>
      <c r="BO40" s="46">
        <v>1.139</v>
      </c>
      <c r="BP40" s="46">
        <v>1.1259999999999999</v>
      </c>
      <c r="BQ40" s="46">
        <v>1.3089999999999999</v>
      </c>
      <c r="BR40" s="46">
        <v>1.206</v>
      </c>
      <c r="BS40" s="46">
        <v>1.2150000000000001</v>
      </c>
      <c r="BT40" s="46">
        <v>1.236</v>
      </c>
      <c r="BU40" s="46">
        <v>1.238</v>
      </c>
      <c r="BV40" s="46">
        <v>1.19</v>
      </c>
      <c r="BW40" s="46">
        <v>1.2190000000000001</v>
      </c>
      <c r="BX40" s="46">
        <v>1.2170000000000001</v>
      </c>
      <c r="BY40" s="46">
        <v>1.085</v>
      </c>
      <c r="BZ40" s="46">
        <v>1.0669999999999999</v>
      </c>
      <c r="CA40" s="46">
        <v>1.165</v>
      </c>
      <c r="CB40" s="46">
        <v>1.234</v>
      </c>
      <c r="CC40" s="46">
        <v>1.0649999999999999</v>
      </c>
      <c r="CD40" s="46">
        <v>1.0449999999999999</v>
      </c>
      <c r="CE40" s="46">
        <v>1.0760000000000001</v>
      </c>
      <c r="CF40" s="46">
        <v>1.0369999999999999</v>
      </c>
      <c r="CG40" s="46">
        <v>1.077</v>
      </c>
      <c r="CH40" s="46">
        <v>1.077</v>
      </c>
      <c r="CI40" s="46">
        <v>1.0780000000000001</v>
      </c>
      <c r="CJ40" s="46">
        <v>1.1890000000000001</v>
      </c>
      <c r="CK40" s="46">
        <v>1.256</v>
      </c>
      <c r="CL40" s="46">
        <v>1.236</v>
      </c>
      <c r="CM40" s="46">
        <v>1.2250000000000001</v>
      </c>
      <c r="CN40" s="46">
        <v>1.1859999999999999</v>
      </c>
      <c r="CO40" s="46">
        <v>1.1870000000000001</v>
      </c>
      <c r="CP40" s="46">
        <v>1.224</v>
      </c>
      <c r="CQ40" s="46">
        <v>1.1619999999999999</v>
      </c>
      <c r="CR40" s="46">
        <v>1.113</v>
      </c>
      <c r="CS40" s="46">
        <v>1.1220000000000001</v>
      </c>
      <c r="CT40" s="46">
        <v>1.073</v>
      </c>
      <c r="CU40" s="46">
        <v>1.016</v>
      </c>
      <c r="CV40" s="46">
        <v>1.0149999999999999</v>
      </c>
      <c r="CW40" s="46">
        <v>1.1160000000000001</v>
      </c>
      <c r="CX40" s="46">
        <v>1.1459999999999999</v>
      </c>
      <c r="CY40" s="46">
        <v>1.0860000000000001</v>
      </c>
      <c r="CZ40" s="46">
        <v>1.161</v>
      </c>
      <c r="DA40" s="46">
        <v>1.1220000000000001</v>
      </c>
      <c r="DB40" s="46">
        <v>1.1519999999999999</v>
      </c>
      <c r="DC40" s="46">
        <v>1.133</v>
      </c>
      <c r="DD40" s="46">
        <v>1.1279999999999999</v>
      </c>
      <c r="DE40" s="46">
        <v>1.1459999999999999</v>
      </c>
      <c r="DF40" s="46">
        <v>1.1459999999999999</v>
      </c>
      <c r="DG40" s="46">
        <v>1.153</v>
      </c>
      <c r="DH40" s="46">
        <v>1.1359999999999999</v>
      </c>
      <c r="DI40" s="46">
        <v>1.1499999999999999</v>
      </c>
      <c r="DJ40" s="46">
        <v>1.1599999999999999</v>
      </c>
      <c r="DK40" s="46">
        <v>1.1479999999999999</v>
      </c>
      <c r="DL40" s="46">
        <v>1.2270000000000001</v>
      </c>
      <c r="DM40" s="46">
        <v>1.2030000000000001</v>
      </c>
      <c r="DN40" s="46">
        <v>1.1890000000000001</v>
      </c>
      <c r="DO40" s="46">
        <v>1.196</v>
      </c>
      <c r="DP40" s="46">
        <v>1.1759999999999999</v>
      </c>
      <c r="DQ40" s="46">
        <v>1.1719999999999999</v>
      </c>
      <c r="DR40" s="46">
        <v>1.145</v>
      </c>
      <c r="DS40" s="46">
        <v>1.1339999999999999</v>
      </c>
      <c r="DT40" s="46">
        <v>1.133</v>
      </c>
      <c r="DU40" s="46">
        <v>1.125</v>
      </c>
      <c r="DV40" s="46">
        <v>1.1220000000000001</v>
      </c>
      <c r="DW40" s="46">
        <v>1.133</v>
      </c>
      <c r="DX40" s="46">
        <v>1.3109999999999999</v>
      </c>
      <c r="DY40" s="46">
        <v>1.2869999999999999</v>
      </c>
      <c r="DZ40" s="46">
        <v>1.2390000000000001</v>
      </c>
      <c r="EA40" s="46">
        <v>1.2150000000000001</v>
      </c>
      <c r="EB40" s="46">
        <v>1.1180000000000001</v>
      </c>
      <c r="EC40" s="46">
        <v>1.075</v>
      </c>
      <c r="ED40" s="46">
        <v>1.6519999999999999</v>
      </c>
      <c r="EE40" s="46">
        <v>1.0740000000000001</v>
      </c>
      <c r="EF40" s="46">
        <v>1.133</v>
      </c>
      <c r="EG40" s="46">
        <v>1.0429999999999999</v>
      </c>
      <c r="EH40" s="46">
        <v>1.073</v>
      </c>
      <c r="EI40" s="46">
        <v>1.1779999999999999</v>
      </c>
      <c r="EJ40" s="46">
        <v>1.1659999999999999</v>
      </c>
      <c r="EK40" s="46">
        <v>1.1279999999999999</v>
      </c>
      <c r="EL40" s="46">
        <v>1.105</v>
      </c>
      <c r="EM40" s="46">
        <v>1.1220000000000001</v>
      </c>
      <c r="EN40" s="46">
        <v>1.123</v>
      </c>
      <c r="EO40" s="46">
        <v>1.113</v>
      </c>
      <c r="EP40" s="46">
        <v>1.2490000000000001</v>
      </c>
      <c r="EQ40" s="46">
        <v>1.272</v>
      </c>
      <c r="ER40" s="46">
        <v>1.248</v>
      </c>
      <c r="ES40" s="46">
        <v>1.0820000000000001</v>
      </c>
      <c r="ET40" s="46">
        <v>1.1060000000000001</v>
      </c>
      <c r="EU40" s="46">
        <v>1.0920000000000001</v>
      </c>
      <c r="EV40" s="46">
        <v>1.18</v>
      </c>
      <c r="EW40" s="46">
        <v>1.5960000000000001</v>
      </c>
      <c r="EX40" s="46">
        <v>1.232</v>
      </c>
      <c r="EY40" s="46">
        <v>1.117</v>
      </c>
      <c r="EZ40" s="46">
        <v>1.1040000000000001</v>
      </c>
      <c r="FA40" s="46">
        <v>1.321</v>
      </c>
      <c r="FB40" s="46">
        <v>1.1459999999999999</v>
      </c>
      <c r="FC40" s="46">
        <v>1.1950000000000001</v>
      </c>
      <c r="FD40" s="46">
        <v>1.145</v>
      </c>
      <c r="FE40" s="46">
        <v>1.1160000000000001</v>
      </c>
      <c r="FF40" s="46">
        <v>1.1339999999999999</v>
      </c>
      <c r="FG40" s="46">
        <v>1.1439999999999999</v>
      </c>
      <c r="FH40" s="46">
        <v>1.1080000000000001</v>
      </c>
      <c r="FI40" s="46">
        <v>1.1759999999999999</v>
      </c>
      <c r="FJ40" s="46">
        <v>1.167</v>
      </c>
      <c r="FK40" s="46">
        <v>1.1870000000000001</v>
      </c>
      <c r="FL40" s="46">
        <v>1.175</v>
      </c>
      <c r="FM40" s="46">
        <v>1.177</v>
      </c>
      <c r="FN40" s="46">
        <v>1.1850000000000001</v>
      </c>
      <c r="FO40" s="46">
        <v>1.177</v>
      </c>
      <c r="FP40" s="46">
        <v>1.206</v>
      </c>
      <c r="FQ40" s="46">
        <v>1.167</v>
      </c>
      <c r="FR40" s="46">
        <v>1.149</v>
      </c>
      <c r="FS40" s="46">
        <v>1.145</v>
      </c>
      <c r="FT40" s="46">
        <v>1.1459999999999999</v>
      </c>
      <c r="FU40" s="46">
        <v>1.1950000000000001</v>
      </c>
      <c r="FV40" s="46">
        <v>1.147</v>
      </c>
      <c r="FW40" s="46">
        <v>1.147</v>
      </c>
      <c r="FX40" s="46">
        <v>1.196</v>
      </c>
      <c r="FY40" s="47"/>
      <c r="FZ40" s="18"/>
      <c r="GA40" s="18"/>
      <c r="GB40" s="18"/>
      <c r="GC40" s="18"/>
      <c r="GD40" s="18"/>
      <c r="GE40" s="18"/>
      <c r="GF40" s="18"/>
      <c r="GG40" s="7"/>
      <c r="GH40" s="7"/>
      <c r="GI40" s="7"/>
      <c r="GJ40" s="7"/>
      <c r="GK40" s="7"/>
      <c r="GL40" s="7"/>
      <c r="GM40" s="7"/>
    </row>
    <row r="41" spans="1:256" x14ac:dyDescent="0.35">
      <c r="A41" s="6" t="s">
        <v>490</v>
      </c>
      <c r="B41" s="7" t="s">
        <v>491</v>
      </c>
      <c r="C41" s="48">
        <v>0.12</v>
      </c>
      <c r="D41" s="48">
        <v>0.12</v>
      </c>
      <c r="E41" s="48">
        <v>0.12</v>
      </c>
      <c r="F41" s="48">
        <v>0.12</v>
      </c>
      <c r="G41" s="48">
        <v>0.12</v>
      </c>
      <c r="H41" s="48">
        <v>0.12</v>
      </c>
      <c r="I41" s="48">
        <v>0.12</v>
      </c>
      <c r="J41" s="48">
        <v>0.12</v>
      </c>
      <c r="K41" s="48">
        <v>0.12</v>
      </c>
      <c r="L41" s="48">
        <v>0.12</v>
      </c>
      <c r="M41" s="48">
        <v>0.12</v>
      </c>
      <c r="N41" s="48">
        <v>0.12</v>
      </c>
      <c r="O41" s="48">
        <v>0.12</v>
      </c>
      <c r="P41" s="48">
        <v>0.12</v>
      </c>
      <c r="Q41" s="48">
        <v>0.12</v>
      </c>
      <c r="R41" s="48">
        <v>0.12</v>
      </c>
      <c r="S41" s="48">
        <v>0.12</v>
      </c>
      <c r="T41" s="48">
        <v>0.12</v>
      </c>
      <c r="U41" s="48">
        <v>0.12</v>
      </c>
      <c r="V41" s="48">
        <v>0.12</v>
      </c>
      <c r="W41" s="48">
        <v>0.12</v>
      </c>
      <c r="X41" s="48">
        <v>0.12</v>
      </c>
      <c r="Y41" s="48">
        <v>0.12</v>
      </c>
      <c r="Z41" s="48">
        <v>0.12</v>
      </c>
      <c r="AA41" s="48">
        <v>0.12</v>
      </c>
      <c r="AB41" s="48">
        <v>0.12</v>
      </c>
      <c r="AC41" s="48">
        <v>0.12</v>
      </c>
      <c r="AD41" s="48">
        <v>0.12</v>
      </c>
      <c r="AE41" s="48">
        <v>0.12</v>
      </c>
      <c r="AF41" s="48">
        <v>0.12</v>
      </c>
      <c r="AG41" s="48">
        <v>0.12</v>
      </c>
      <c r="AH41" s="48">
        <v>0.12</v>
      </c>
      <c r="AI41" s="48">
        <v>0.12</v>
      </c>
      <c r="AJ41" s="48">
        <v>0.12</v>
      </c>
      <c r="AK41" s="48">
        <v>0.12</v>
      </c>
      <c r="AL41" s="48">
        <v>0.12</v>
      </c>
      <c r="AM41" s="48">
        <v>0.12</v>
      </c>
      <c r="AN41" s="48">
        <v>0.12</v>
      </c>
      <c r="AO41" s="48">
        <v>0.12</v>
      </c>
      <c r="AP41" s="48">
        <v>0.12</v>
      </c>
      <c r="AQ41" s="48">
        <v>0.12</v>
      </c>
      <c r="AR41" s="48">
        <v>0.12</v>
      </c>
      <c r="AS41" s="48">
        <v>0.12</v>
      </c>
      <c r="AT41" s="48">
        <v>0.12</v>
      </c>
      <c r="AU41" s="48">
        <v>0.12</v>
      </c>
      <c r="AV41" s="48">
        <v>0.12</v>
      </c>
      <c r="AW41" s="48">
        <v>0.12</v>
      </c>
      <c r="AX41" s="48">
        <v>0.12</v>
      </c>
      <c r="AY41" s="48">
        <v>0.12</v>
      </c>
      <c r="AZ41" s="48">
        <v>0.12</v>
      </c>
      <c r="BA41" s="48">
        <v>0.12</v>
      </c>
      <c r="BB41" s="48">
        <v>0.12</v>
      </c>
      <c r="BC41" s="48">
        <v>0.12</v>
      </c>
      <c r="BD41" s="48">
        <v>0.12</v>
      </c>
      <c r="BE41" s="48">
        <v>0.12</v>
      </c>
      <c r="BF41" s="48">
        <v>0.12</v>
      </c>
      <c r="BG41" s="48">
        <v>0.12</v>
      </c>
      <c r="BH41" s="48">
        <v>0.12</v>
      </c>
      <c r="BI41" s="48">
        <v>0.12</v>
      </c>
      <c r="BJ41" s="48">
        <v>0.12</v>
      </c>
      <c r="BK41" s="48">
        <v>0.12</v>
      </c>
      <c r="BL41" s="48">
        <v>0.12</v>
      </c>
      <c r="BM41" s="48">
        <v>0.12</v>
      </c>
      <c r="BN41" s="48">
        <v>0.12</v>
      </c>
      <c r="BO41" s="48">
        <v>0.12</v>
      </c>
      <c r="BP41" s="48">
        <v>0.12</v>
      </c>
      <c r="BQ41" s="48">
        <v>0.12</v>
      </c>
      <c r="BR41" s="48">
        <v>0.12</v>
      </c>
      <c r="BS41" s="48">
        <v>0.12</v>
      </c>
      <c r="BT41" s="48">
        <v>0.12</v>
      </c>
      <c r="BU41" s="48">
        <v>0.12</v>
      </c>
      <c r="BV41" s="48">
        <v>0.12</v>
      </c>
      <c r="BW41" s="48">
        <v>0.12</v>
      </c>
      <c r="BX41" s="48">
        <v>0.12</v>
      </c>
      <c r="BY41" s="48">
        <v>0.12</v>
      </c>
      <c r="BZ41" s="48">
        <v>0.12</v>
      </c>
      <c r="CA41" s="48">
        <v>0.12</v>
      </c>
      <c r="CB41" s="48">
        <v>0.12</v>
      </c>
      <c r="CC41" s="48">
        <v>0.12</v>
      </c>
      <c r="CD41" s="48">
        <v>0.12</v>
      </c>
      <c r="CE41" s="48">
        <v>0.12</v>
      </c>
      <c r="CF41" s="48">
        <v>0.12</v>
      </c>
      <c r="CG41" s="48">
        <v>0.12</v>
      </c>
      <c r="CH41" s="48">
        <v>0.12</v>
      </c>
      <c r="CI41" s="48">
        <v>0.12</v>
      </c>
      <c r="CJ41" s="48">
        <v>0.12</v>
      </c>
      <c r="CK41" s="48">
        <v>0.12</v>
      </c>
      <c r="CL41" s="48">
        <v>0.12</v>
      </c>
      <c r="CM41" s="48">
        <v>0.12</v>
      </c>
      <c r="CN41" s="48">
        <v>0.12</v>
      </c>
      <c r="CO41" s="48">
        <v>0.12</v>
      </c>
      <c r="CP41" s="48">
        <v>0.12</v>
      </c>
      <c r="CQ41" s="48">
        <v>0.12</v>
      </c>
      <c r="CR41" s="48">
        <v>0.12</v>
      </c>
      <c r="CS41" s="48">
        <v>0.12</v>
      </c>
      <c r="CT41" s="48">
        <v>0.12</v>
      </c>
      <c r="CU41" s="48">
        <v>0.12</v>
      </c>
      <c r="CV41" s="48">
        <v>0.12</v>
      </c>
      <c r="CW41" s="48">
        <v>0.12</v>
      </c>
      <c r="CX41" s="48">
        <v>0.12</v>
      </c>
      <c r="CY41" s="48">
        <v>0.12</v>
      </c>
      <c r="CZ41" s="48">
        <v>0.12</v>
      </c>
      <c r="DA41" s="48">
        <v>0.12</v>
      </c>
      <c r="DB41" s="48">
        <v>0.12</v>
      </c>
      <c r="DC41" s="48">
        <v>0.12</v>
      </c>
      <c r="DD41" s="48">
        <v>0.12</v>
      </c>
      <c r="DE41" s="48">
        <v>0.12</v>
      </c>
      <c r="DF41" s="48">
        <v>0.12</v>
      </c>
      <c r="DG41" s="48">
        <v>0.12</v>
      </c>
      <c r="DH41" s="48">
        <v>0.12</v>
      </c>
      <c r="DI41" s="48">
        <v>0.12</v>
      </c>
      <c r="DJ41" s="48">
        <v>0.12</v>
      </c>
      <c r="DK41" s="48">
        <v>0.12</v>
      </c>
      <c r="DL41" s="48">
        <v>0.12</v>
      </c>
      <c r="DM41" s="48">
        <v>0.12</v>
      </c>
      <c r="DN41" s="48">
        <v>0.12</v>
      </c>
      <c r="DO41" s="48">
        <v>0.12</v>
      </c>
      <c r="DP41" s="48">
        <v>0.12</v>
      </c>
      <c r="DQ41" s="48">
        <v>0.12</v>
      </c>
      <c r="DR41" s="48">
        <v>0.12</v>
      </c>
      <c r="DS41" s="48">
        <v>0.12</v>
      </c>
      <c r="DT41" s="48">
        <v>0.12</v>
      </c>
      <c r="DU41" s="48">
        <v>0.12</v>
      </c>
      <c r="DV41" s="48">
        <v>0.12</v>
      </c>
      <c r="DW41" s="48">
        <v>0.12</v>
      </c>
      <c r="DX41" s="48">
        <v>0.12</v>
      </c>
      <c r="DY41" s="48">
        <v>0.12</v>
      </c>
      <c r="DZ41" s="48">
        <v>0.12</v>
      </c>
      <c r="EA41" s="48">
        <v>0.12</v>
      </c>
      <c r="EB41" s="48">
        <v>0.12</v>
      </c>
      <c r="EC41" s="48">
        <v>0.12</v>
      </c>
      <c r="ED41" s="48">
        <v>0.12</v>
      </c>
      <c r="EE41" s="48">
        <v>0.12</v>
      </c>
      <c r="EF41" s="48">
        <v>0.12</v>
      </c>
      <c r="EG41" s="48">
        <v>0.12</v>
      </c>
      <c r="EH41" s="48">
        <v>0.12</v>
      </c>
      <c r="EI41" s="48">
        <v>0.12</v>
      </c>
      <c r="EJ41" s="48">
        <v>0.12</v>
      </c>
      <c r="EK41" s="48">
        <v>0.12</v>
      </c>
      <c r="EL41" s="48">
        <v>0.12</v>
      </c>
      <c r="EM41" s="48">
        <v>0.12</v>
      </c>
      <c r="EN41" s="48">
        <v>0.12</v>
      </c>
      <c r="EO41" s="48">
        <v>0.12</v>
      </c>
      <c r="EP41" s="48">
        <v>0.12</v>
      </c>
      <c r="EQ41" s="48">
        <v>0.12</v>
      </c>
      <c r="ER41" s="48">
        <v>0.12</v>
      </c>
      <c r="ES41" s="48">
        <v>0.12</v>
      </c>
      <c r="ET41" s="48">
        <v>0.12</v>
      </c>
      <c r="EU41" s="48">
        <v>0.12</v>
      </c>
      <c r="EV41" s="48">
        <v>0.12</v>
      </c>
      <c r="EW41" s="48">
        <v>0.12</v>
      </c>
      <c r="EX41" s="48">
        <v>0.12</v>
      </c>
      <c r="EY41" s="48">
        <v>0.12</v>
      </c>
      <c r="EZ41" s="48">
        <v>0.12</v>
      </c>
      <c r="FA41" s="48">
        <v>0.12</v>
      </c>
      <c r="FB41" s="48">
        <v>0.12</v>
      </c>
      <c r="FC41" s="48">
        <v>0.12</v>
      </c>
      <c r="FD41" s="48">
        <v>0.12</v>
      </c>
      <c r="FE41" s="48">
        <v>0.12</v>
      </c>
      <c r="FF41" s="48">
        <v>0.12</v>
      </c>
      <c r="FG41" s="48">
        <v>0.12</v>
      </c>
      <c r="FH41" s="48">
        <v>0.12</v>
      </c>
      <c r="FI41" s="48">
        <v>0.12</v>
      </c>
      <c r="FJ41" s="48">
        <v>0.12</v>
      </c>
      <c r="FK41" s="48">
        <v>0.12</v>
      </c>
      <c r="FL41" s="48">
        <v>0.12</v>
      </c>
      <c r="FM41" s="48">
        <v>0.12</v>
      </c>
      <c r="FN41" s="48">
        <v>0.12</v>
      </c>
      <c r="FO41" s="48">
        <v>0.12</v>
      </c>
      <c r="FP41" s="48">
        <v>0.12</v>
      </c>
      <c r="FQ41" s="48">
        <v>0.12</v>
      </c>
      <c r="FR41" s="48">
        <v>0.12</v>
      </c>
      <c r="FS41" s="48">
        <v>0.12</v>
      </c>
      <c r="FT41" s="48">
        <v>0.12</v>
      </c>
      <c r="FU41" s="48">
        <v>0.12</v>
      </c>
      <c r="FV41" s="48">
        <v>0.12</v>
      </c>
      <c r="FW41" s="48">
        <v>0.12</v>
      </c>
      <c r="FX41" s="48">
        <v>0.12</v>
      </c>
      <c r="FY41" s="48"/>
      <c r="FZ41" s="18"/>
      <c r="GA41" s="18"/>
      <c r="GB41" s="18"/>
      <c r="GC41" s="18"/>
      <c r="GD41" s="18"/>
      <c r="GE41" s="18"/>
      <c r="GF41" s="18"/>
      <c r="GG41" s="7"/>
      <c r="GH41" s="7"/>
      <c r="GI41" s="7"/>
      <c r="GJ41" s="7"/>
      <c r="GK41" s="7"/>
      <c r="GL41" s="7"/>
      <c r="GM41" s="7"/>
    </row>
    <row r="42" spans="1:256" x14ac:dyDescent="0.35">
      <c r="A42" s="6" t="s">
        <v>492</v>
      </c>
      <c r="B42" s="7" t="s">
        <v>493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7">
        <v>0</v>
      </c>
      <c r="EC42" s="7">
        <v>0</v>
      </c>
      <c r="ED42" s="7">
        <v>0</v>
      </c>
      <c r="EE42" s="7">
        <v>0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/>
      <c r="FZ42" s="18"/>
      <c r="GA42" s="18"/>
      <c r="GB42" s="18"/>
      <c r="GC42" s="18"/>
      <c r="GD42" s="18"/>
      <c r="GE42" s="18"/>
      <c r="GF42" s="18"/>
      <c r="GG42" s="7"/>
      <c r="GH42" s="7"/>
      <c r="GI42" s="7"/>
      <c r="GJ42" s="7"/>
      <c r="GK42" s="7"/>
      <c r="GL42" s="7"/>
      <c r="GM42" s="7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  <c r="IV42" s="49"/>
    </row>
    <row r="43" spans="1:256" x14ac:dyDescent="0.35">
      <c r="A43" s="7"/>
      <c r="B43" s="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50"/>
      <c r="GA43" s="50"/>
      <c r="GB43" s="18"/>
      <c r="GC43" s="18"/>
      <c r="GD43" s="18"/>
      <c r="GE43" s="18"/>
      <c r="GF43" s="18"/>
      <c r="GG43" s="7"/>
      <c r="GH43" s="7"/>
      <c r="GI43" s="7"/>
      <c r="GJ43" s="7"/>
      <c r="GK43" s="7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4" spans="1:256" s="53" customFormat="1" x14ac:dyDescent="0.35">
      <c r="A44" s="7"/>
      <c r="B44" s="43" t="s">
        <v>494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50"/>
      <c r="GA44" s="51"/>
      <c r="GB44" s="18"/>
      <c r="GC44" s="18"/>
      <c r="GD44" s="18"/>
      <c r="GE44" s="18"/>
      <c r="GF44" s="18"/>
      <c r="GG44" s="7"/>
      <c r="GH44" s="7"/>
      <c r="GI44" s="7"/>
      <c r="GJ44" s="7"/>
      <c r="GK44" s="7"/>
      <c r="GL44" s="7"/>
      <c r="GM44" s="7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x14ac:dyDescent="0.35">
      <c r="A45" s="54" t="s">
        <v>495</v>
      </c>
      <c r="B45" s="51" t="s">
        <v>496</v>
      </c>
      <c r="C45" s="55">
        <v>1571551.38</v>
      </c>
      <c r="D45" s="56">
        <v>5891825.6799999997</v>
      </c>
      <c r="E45" s="56">
        <v>1402059.47</v>
      </c>
      <c r="F45" s="56">
        <v>2122414.0099999998</v>
      </c>
      <c r="G45" s="56">
        <v>416370.91</v>
      </c>
      <c r="H45" s="56">
        <v>179594.77</v>
      </c>
      <c r="I45" s="56">
        <v>1756720.2</v>
      </c>
      <c r="J45" s="56">
        <v>582873.21</v>
      </c>
      <c r="K45" s="56">
        <v>145057.79</v>
      </c>
      <c r="L45" s="56">
        <v>1248477.73</v>
      </c>
      <c r="M45" s="56">
        <v>481296.04</v>
      </c>
      <c r="N45" s="56">
        <v>12518003.27</v>
      </c>
      <c r="O45" s="56">
        <v>5033894.09</v>
      </c>
      <c r="P45" s="56">
        <v>95177.919999999998</v>
      </c>
      <c r="Q45" s="56">
        <v>6780650.7199999997</v>
      </c>
      <c r="R45" s="56">
        <v>113968.89</v>
      </c>
      <c r="S45" s="56">
        <v>913618.61</v>
      </c>
      <c r="T45" s="56">
        <v>49295.81</v>
      </c>
      <c r="U45" s="56">
        <v>50012.93</v>
      </c>
      <c r="V45" s="56">
        <v>88788.87</v>
      </c>
      <c r="W45" s="56">
        <v>19888.419999999998</v>
      </c>
      <c r="X45" s="56">
        <v>22818.9</v>
      </c>
      <c r="Y45" s="56">
        <v>141119.24</v>
      </c>
      <c r="Z45" s="56">
        <v>61875.24</v>
      </c>
      <c r="AA45" s="56">
        <v>6604117.9199999999</v>
      </c>
      <c r="AB45" s="56">
        <v>11894214.49</v>
      </c>
      <c r="AC45" s="56">
        <v>561458.46</v>
      </c>
      <c r="AD45" s="56">
        <v>682715.08</v>
      </c>
      <c r="AE45" s="56">
        <v>47201.09</v>
      </c>
      <c r="AF45" s="56">
        <v>84283.1</v>
      </c>
      <c r="AG45" s="57">
        <v>313551.83</v>
      </c>
      <c r="AH45" s="56">
        <v>167628.9</v>
      </c>
      <c r="AI45" s="56">
        <v>51575.21</v>
      </c>
      <c r="AJ45" s="56">
        <v>124430.11</v>
      </c>
      <c r="AK45" s="56">
        <v>72430.179999999993</v>
      </c>
      <c r="AL45" s="56">
        <v>95522.73</v>
      </c>
      <c r="AM45" s="56">
        <v>112017.04</v>
      </c>
      <c r="AN45" s="56">
        <v>401932.11</v>
      </c>
      <c r="AO45" s="56">
        <v>1628093.62</v>
      </c>
      <c r="AP45" s="56">
        <v>36602070.200000003</v>
      </c>
      <c r="AQ45" s="56">
        <v>94590.83</v>
      </c>
      <c r="AR45" s="56">
        <v>21243656.5</v>
      </c>
      <c r="AS45" s="56">
        <v>2440060.58</v>
      </c>
      <c r="AT45" s="56">
        <v>1133113.94</v>
      </c>
      <c r="AU45" s="56">
        <v>173594.73</v>
      </c>
      <c r="AV45" s="56">
        <v>173821.12</v>
      </c>
      <c r="AW45" s="56">
        <v>99601.88</v>
      </c>
      <c r="AX45" s="56">
        <v>76112.820000000007</v>
      </c>
      <c r="AY45" s="56">
        <v>123539.77</v>
      </c>
      <c r="AZ45" s="56">
        <v>1468336.63</v>
      </c>
      <c r="BA45" s="56">
        <v>2124211.2200000002</v>
      </c>
      <c r="BB45" s="56">
        <v>471622.86</v>
      </c>
      <c r="BC45" s="56">
        <v>8290955.8700000001</v>
      </c>
      <c r="BD45" s="56">
        <v>1368268.68</v>
      </c>
      <c r="BE45" s="56">
        <v>412716.85</v>
      </c>
      <c r="BF45" s="56">
        <v>6776142.7800000003</v>
      </c>
      <c r="BG45" s="56">
        <v>112213.16</v>
      </c>
      <c r="BH45" s="56">
        <v>143362.25</v>
      </c>
      <c r="BI45" s="56">
        <v>54240.93</v>
      </c>
      <c r="BJ45" s="56">
        <v>1877850.74</v>
      </c>
      <c r="BK45" s="56">
        <v>1001138.86</v>
      </c>
      <c r="BL45" s="56">
        <v>17665.37</v>
      </c>
      <c r="BM45" s="56">
        <v>89316.4</v>
      </c>
      <c r="BN45" s="56">
        <v>1106659</v>
      </c>
      <c r="BO45" s="56">
        <v>384843.3</v>
      </c>
      <c r="BP45" s="56">
        <v>238832.28</v>
      </c>
      <c r="BQ45" s="56">
        <v>1683219.75</v>
      </c>
      <c r="BR45" s="56">
        <v>445647.79</v>
      </c>
      <c r="BS45" s="56">
        <v>251402.09</v>
      </c>
      <c r="BT45" s="56">
        <v>145040.91</v>
      </c>
      <c r="BU45" s="56">
        <v>106177.51</v>
      </c>
      <c r="BV45" s="56">
        <v>793787.58</v>
      </c>
      <c r="BW45" s="56">
        <v>690926.44</v>
      </c>
      <c r="BX45" s="56">
        <v>97032.79</v>
      </c>
      <c r="BY45" s="56">
        <v>187763.57</v>
      </c>
      <c r="BZ45" s="56">
        <v>96958.43</v>
      </c>
      <c r="CA45" s="56">
        <v>383123.12</v>
      </c>
      <c r="CB45" s="56">
        <v>24047453.739999998</v>
      </c>
      <c r="CC45" s="56">
        <v>88410.42</v>
      </c>
      <c r="CD45" s="56">
        <v>70795.820000000007</v>
      </c>
      <c r="CE45" s="56">
        <v>101444.46</v>
      </c>
      <c r="CF45" s="56">
        <v>83737.119999999995</v>
      </c>
      <c r="CG45" s="56">
        <v>72258.929999999993</v>
      </c>
      <c r="CH45" s="56">
        <v>32470</v>
      </c>
      <c r="CI45" s="56">
        <v>311447.21999999997</v>
      </c>
      <c r="CJ45" s="56">
        <v>304717.32</v>
      </c>
      <c r="CK45" s="56">
        <v>1475639.43</v>
      </c>
      <c r="CL45" s="56">
        <v>226813.62</v>
      </c>
      <c r="CM45" s="56">
        <v>110576.29</v>
      </c>
      <c r="CN45" s="56">
        <v>8354450.8799999999</v>
      </c>
      <c r="CO45" s="56">
        <v>5003295.2300000004</v>
      </c>
      <c r="CP45" s="56">
        <v>712804.91</v>
      </c>
      <c r="CQ45" s="56">
        <v>375171.52</v>
      </c>
      <c r="CR45" s="56">
        <v>78141.490000000005</v>
      </c>
      <c r="CS45" s="56">
        <v>240994.83</v>
      </c>
      <c r="CT45" s="56">
        <v>83455.19</v>
      </c>
      <c r="CU45" s="56">
        <v>56659.8</v>
      </c>
      <c r="CV45" s="56">
        <v>46464.75</v>
      </c>
      <c r="CW45" s="7">
        <v>130209.35</v>
      </c>
      <c r="CX45" s="56">
        <v>236614.89</v>
      </c>
      <c r="CY45" s="56">
        <v>18418.2</v>
      </c>
      <c r="CZ45" s="56">
        <v>611552.81000000006</v>
      </c>
      <c r="DA45" s="56">
        <v>119902.84</v>
      </c>
      <c r="DB45" s="56">
        <v>98442.17</v>
      </c>
      <c r="DC45" s="56">
        <v>108815.98</v>
      </c>
      <c r="DD45" s="56">
        <v>95092.160000000003</v>
      </c>
      <c r="DE45" s="56">
        <v>280000.14</v>
      </c>
      <c r="DF45" s="56">
        <v>7589856.1399999997</v>
      </c>
      <c r="DG45" s="56">
        <v>114732.09</v>
      </c>
      <c r="DH45" s="56">
        <v>973344.63</v>
      </c>
      <c r="DI45" s="56">
        <v>1135354.81</v>
      </c>
      <c r="DJ45" s="56">
        <v>164899.51</v>
      </c>
      <c r="DK45" s="56">
        <v>85577.18</v>
      </c>
      <c r="DL45" s="56">
        <v>2349569.46</v>
      </c>
      <c r="DM45" s="56">
        <v>75524.81</v>
      </c>
      <c r="DN45" s="56">
        <v>610111.31999999995</v>
      </c>
      <c r="DO45" s="56">
        <v>739086.14</v>
      </c>
      <c r="DP45" s="56">
        <v>75167.67</v>
      </c>
      <c r="DQ45" s="56">
        <v>397780.74</v>
      </c>
      <c r="DR45" s="56">
        <v>461879.11</v>
      </c>
      <c r="DS45" s="56">
        <v>192707.77</v>
      </c>
      <c r="DT45" s="56">
        <v>51538.85</v>
      </c>
      <c r="DU45" s="56">
        <v>124519.54</v>
      </c>
      <c r="DV45" s="56">
        <v>47613.23</v>
      </c>
      <c r="DW45" s="56">
        <v>102737.64</v>
      </c>
      <c r="DX45" s="56">
        <v>160703.32</v>
      </c>
      <c r="DY45" s="56">
        <v>205678.91</v>
      </c>
      <c r="DZ45" s="56">
        <v>427511.79</v>
      </c>
      <c r="EA45" s="56">
        <v>589008.71</v>
      </c>
      <c r="EB45" s="56">
        <v>257265.85</v>
      </c>
      <c r="EC45" s="56">
        <v>108928.44</v>
      </c>
      <c r="ED45" s="56">
        <v>588825.92000000004</v>
      </c>
      <c r="EE45" s="56">
        <v>67348.02</v>
      </c>
      <c r="EF45" s="56">
        <v>318091.12</v>
      </c>
      <c r="EG45" s="56">
        <v>117163.07</v>
      </c>
      <c r="EH45" s="56">
        <v>49716.29</v>
      </c>
      <c r="EI45" s="56">
        <v>3226427.96</v>
      </c>
      <c r="EJ45" s="56">
        <v>1996504.21</v>
      </c>
      <c r="EK45" s="56">
        <v>133124.13</v>
      </c>
      <c r="EL45" s="56">
        <v>35644.22</v>
      </c>
      <c r="EM45" s="56">
        <v>240421.89</v>
      </c>
      <c r="EN45" s="56">
        <v>276884.05</v>
      </c>
      <c r="EO45" s="56">
        <v>140715.45000000001</v>
      </c>
      <c r="EP45" s="56">
        <v>216670.19</v>
      </c>
      <c r="EQ45" s="56">
        <v>994434.47</v>
      </c>
      <c r="ER45" s="56">
        <v>203079.47</v>
      </c>
      <c r="ES45" s="56">
        <v>103570.89</v>
      </c>
      <c r="ET45" s="56">
        <v>130038.67</v>
      </c>
      <c r="EU45" s="56">
        <v>183859.64</v>
      </c>
      <c r="EV45" s="56">
        <v>42198.99</v>
      </c>
      <c r="EW45" s="56">
        <v>331889.78000000003</v>
      </c>
      <c r="EX45" s="56">
        <v>19212.05</v>
      </c>
      <c r="EY45" s="56">
        <v>103092.08</v>
      </c>
      <c r="EZ45" s="56">
        <v>89563.44</v>
      </c>
      <c r="FA45" s="56">
        <v>1522315.17</v>
      </c>
      <c r="FB45" s="57">
        <v>455931.68</v>
      </c>
      <c r="FC45" s="56">
        <v>899627.18</v>
      </c>
      <c r="FD45" s="56">
        <v>153118.03</v>
      </c>
      <c r="FE45" s="56">
        <v>62925.33</v>
      </c>
      <c r="FF45" s="56">
        <v>68487.77</v>
      </c>
      <c r="FG45" s="56">
        <v>69406.48</v>
      </c>
      <c r="FH45" s="56">
        <v>108930.72</v>
      </c>
      <c r="FI45" s="56">
        <v>542348.28</v>
      </c>
      <c r="FJ45" s="56">
        <v>836381.7</v>
      </c>
      <c r="FK45" s="56">
        <v>900117.46</v>
      </c>
      <c r="FL45" s="56">
        <v>1775900.84</v>
      </c>
      <c r="FM45" s="56">
        <v>516897.45</v>
      </c>
      <c r="FN45" s="56">
        <v>3429327.89</v>
      </c>
      <c r="FO45" s="57">
        <v>610850.93000000005</v>
      </c>
      <c r="FP45" s="56">
        <v>730138.31</v>
      </c>
      <c r="FQ45" s="56">
        <v>397901.97</v>
      </c>
      <c r="FR45" s="56">
        <v>171983.93</v>
      </c>
      <c r="FS45" s="56">
        <v>70738.2</v>
      </c>
      <c r="FT45" s="57">
        <v>106268.9</v>
      </c>
      <c r="FU45" s="56">
        <v>288766.2</v>
      </c>
      <c r="FV45" s="56">
        <v>189342.5</v>
      </c>
      <c r="FW45" s="56">
        <v>47020.12</v>
      </c>
      <c r="FX45" s="56">
        <v>37968.07</v>
      </c>
      <c r="FY45" s="51"/>
      <c r="FZ45" s="50">
        <f>SUM(C45:FX45)</f>
        <v>241726665.77999988</v>
      </c>
      <c r="GA45" s="7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</row>
    <row r="46" spans="1:256" x14ac:dyDescent="0.35">
      <c r="A46" s="6" t="s">
        <v>497</v>
      </c>
      <c r="B46" s="7" t="s">
        <v>498</v>
      </c>
      <c r="C46" s="58">
        <v>1305696242.2427468</v>
      </c>
      <c r="D46" s="57">
        <v>4749246592.1562948</v>
      </c>
      <c r="E46" s="57">
        <v>1331992797.1862855</v>
      </c>
      <c r="F46" s="57">
        <v>3402267321.1184626</v>
      </c>
      <c r="G46" s="57">
        <v>555784895.11785531</v>
      </c>
      <c r="H46" s="57">
        <v>148550621.2759946</v>
      </c>
      <c r="I46" s="57">
        <v>1245146311.9055588</v>
      </c>
      <c r="J46" s="57">
        <v>194746510.17371976</v>
      </c>
      <c r="K46" s="57">
        <v>50867415.739144564</v>
      </c>
      <c r="L46" s="57">
        <v>919225410.28851771</v>
      </c>
      <c r="M46" s="57">
        <v>355636151.3090564</v>
      </c>
      <c r="N46" s="57">
        <v>9766329172.9921207</v>
      </c>
      <c r="O46" s="57">
        <v>2744410626.9114199</v>
      </c>
      <c r="P46" s="57">
        <v>57702722.69708696</v>
      </c>
      <c r="Q46" s="57">
        <v>5898301677.3230247</v>
      </c>
      <c r="R46" s="57">
        <v>75780226.290557757</v>
      </c>
      <c r="S46" s="57">
        <v>644427465.68477583</v>
      </c>
      <c r="T46" s="57">
        <v>27818055.016905263</v>
      </c>
      <c r="U46" s="57">
        <v>32323343.986766737</v>
      </c>
      <c r="V46" s="57">
        <v>39170384.513574667</v>
      </c>
      <c r="W46" s="57">
        <v>6964027.4445535513</v>
      </c>
      <c r="X46" s="57">
        <v>19529501.640535355</v>
      </c>
      <c r="Y46" s="57">
        <v>81116131.59723413</v>
      </c>
      <c r="Z46" s="57">
        <v>27891146.521534938</v>
      </c>
      <c r="AA46" s="57">
        <v>6733655973.2102833</v>
      </c>
      <c r="AB46" s="57">
        <v>10448329381.157505</v>
      </c>
      <c r="AC46" s="57">
        <v>464806019.09294927</v>
      </c>
      <c r="AD46" s="57">
        <v>514436106.09493911</v>
      </c>
      <c r="AE46" s="57">
        <v>51340500.690148465</v>
      </c>
      <c r="AF46" s="57">
        <v>96964988.395523056</v>
      </c>
      <c r="AG46" s="57">
        <v>366310097.98204201</v>
      </c>
      <c r="AH46" s="57">
        <v>47395638.527162485</v>
      </c>
      <c r="AI46" s="57">
        <v>12211862.153320959</v>
      </c>
      <c r="AJ46" s="57">
        <v>41903683.24641744</v>
      </c>
      <c r="AK46" s="57">
        <v>71549298.460295141</v>
      </c>
      <c r="AL46" s="57">
        <v>97309435.831785798</v>
      </c>
      <c r="AM46" s="57">
        <v>65819298.744276747</v>
      </c>
      <c r="AN46" s="57">
        <v>175217942.5474422</v>
      </c>
      <c r="AO46" s="57">
        <v>594903267.55319929</v>
      </c>
      <c r="AP46" s="57">
        <v>27523524872.632004</v>
      </c>
      <c r="AQ46" s="57">
        <v>96863650.130052358</v>
      </c>
      <c r="AR46" s="57">
        <v>11491557535.919291</v>
      </c>
      <c r="AS46" s="57">
        <v>4960033125.2252598</v>
      </c>
      <c r="AT46" s="57">
        <v>427384113.09022039</v>
      </c>
      <c r="AU46" s="57">
        <v>75802807.536785275</v>
      </c>
      <c r="AV46" s="57">
        <v>48011586.096291631</v>
      </c>
      <c r="AW46" s="57">
        <v>41520450.671934739</v>
      </c>
      <c r="AX46" s="57">
        <v>31692484.512095779</v>
      </c>
      <c r="AY46" s="57">
        <v>63507935.623850554</v>
      </c>
      <c r="AZ46" s="57">
        <v>1119658685.9759097</v>
      </c>
      <c r="BA46" s="57">
        <v>991778135.27021503</v>
      </c>
      <c r="BB46" s="57">
        <v>281722811.24729842</v>
      </c>
      <c r="BC46" s="57">
        <v>4691509797.8142319</v>
      </c>
      <c r="BD46" s="57">
        <v>608860361.88228142</v>
      </c>
      <c r="BE46" s="57">
        <v>210554376.98845774</v>
      </c>
      <c r="BF46" s="57">
        <v>3116170462.284029</v>
      </c>
      <c r="BG46" s="57">
        <v>68561031.874541849</v>
      </c>
      <c r="BH46" s="57">
        <v>85642596.049342602</v>
      </c>
      <c r="BI46" s="57">
        <v>57612529.97480078</v>
      </c>
      <c r="BJ46" s="57">
        <v>1038472642.2219651</v>
      </c>
      <c r="BK46" s="57">
        <v>2028375751.238703</v>
      </c>
      <c r="BL46" s="57">
        <v>8355102.6213154057</v>
      </c>
      <c r="BM46" s="57">
        <v>45361622.652051538</v>
      </c>
      <c r="BN46" s="57">
        <v>392970477.19344628</v>
      </c>
      <c r="BO46" s="57">
        <v>212962505.22446871</v>
      </c>
      <c r="BP46" s="57">
        <v>103667909.78711733</v>
      </c>
      <c r="BQ46" s="57">
        <v>2005943277.9821601</v>
      </c>
      <c r="BR46" s="57">
        <v>1185273569.4379902</v>
      </c>
      <c r="BS46" s="57">
        <v>929295602.51156425</v>
      </c>
      <c r="BT46" s="57">
        <v>493150404.3192243</v>
      </c>
      <c r="BU46" s="57">
        <v>176957520.42751509</v>
      </c>
      <c r="BV46" s="57">
        <v>1459224510.8405385</v>
      </c>
      <c r="BW46" s="57">
        <v>1184444644.2734756</v>
      </c>
      <c r="BX46" s="57">
        <v>65016576.532272905</v>
      </c>
      <c r="BY46" s="57">
        <v>141870770.03879368</v>
      </c>
      <c r="BZ46" s="57">
        <v>44665898.306306504</v>
      </c>
      <c r="CA46" s="57">
        <v>105111272.04433526</v>
      </c>
      <c r="CB46" s="57">
        <v>15092021294.711319</v>
      </c>
      <c r="CC46" s="57">
        <v>21861774.468732774</v>
      </c>
      <c r="CD46" s="57">
        <v>19801893.321522899</v>
      </c>
      <c r="CE46" s="57">
        <v>45308174.521622777</v>
      </c>
      <c r="CF46" s="57">
        <v>32181478.431827374</v>
      </c>
      <c r="CG46" s="57">
        <v>26424741.505534254</v>
      </c>
      <c r="CH46" s="57">
        <v>19116741.800740961</v>
      </c>
      <c r="CI46" s="57">
        <v>128048097.29582798</v>
      </c>
      <c r="CJ46" s="57">
        <v>415512423.79379725</v>
      </c>
      <c r="CK46" s="57">
        <v>1725308874.9277658</v>
      </c>
      <c r="CL46" s="57">
        <v>270120361.6300571</v>
      </c>
      <c r="CM46" s="57">
        <v>288759483.33213609</v>
      </c>
      <c r="CN46" s="57">
        <v>5498495168.5969486</v>
      </c>
      <c r="CO46" s="57">
        <v>3651359944.9349132</v>
      </c>
      <c r="CP46" s="57">
        <v>697897401.7661463</v>
      </c>
      <c r="CQ46" s="57">
        <v>184373785.9757604</v>
      </c>
      <c r="CR46" s="57">
        <v>166957956.90627494</v>
      </c>
      <c r="CS46" s="57">
        <v>60230541.489599749</v>
      </c>
      <c r="CT46" s="57">
        <v>66580088.168759875</v>
      </c>
      <c r="CU46" s="57">
        <v>20378446.43876164</v>
      </c>
      <c r="CV46" s="57">
        <v>25923512.197646029</v>
      </c>
      <c r="CW46" s="57">
        <v>76714122.079782531</v>
      </c>
      <c r="CX46" s="57">
        <v>92191729.505956948</v>
      </c>
      <c r="CY46" s="57">
        <v>6807622.5438689161</v>
      </c>
      <c r="CZ46" s="57">
        <v>267473876.08879709</v>
      </c>
      <c r="DA46" s="57">
        <v>50490845.670407586</v>
      </c>
      <c r="DB46" s="57">
        <v>44921559.313993469</v>
      </c>
      <c r="DC46" s="57">
        <v>63307509.867744319</v>
      </c>
      <c r="DD46" s="57">
        <v>299727192.16343522</v>
      </c>
      <c r="DE46" s="57">
        <v>177059047.94147083</v>
      </c>
      <c r="DF46" s="57">
        <v>2863542515.7302022</v>
      </c>
      <c r="DG46" s="57">
        <v>64394404.988104716</v>
      </c>
      <c r="DH46" s="57">
        <v>434408941.63278478</v>
      </c>
      <c r="DI46" s="57">
        <v>616435527.55161119</v>
      </c>
      <c r="DJ46" s="57">
        <v>70775346.163543805</v>
      </c>
      <c r="DK46" s="57">
        <v>66163893.049311966</v>
      </c>
      <c r="DL46" s="57">
        <v>923223783.22732472</v>
      </c>
      <c r="DM46" s="57">
        <v>28393965.509779416</v>
      </c>
      <c r="DN46" s="57">
        <v>288294144.25408137</v>
      </c>
      <c r="DO46" s="57">
        <v>389135023.99152112</v>
      </c>
      <c r="DP46" s="57">
        <v>34437042.722959042</v>
      </c>
      <c r="DQ46" s="57">
        <v>462248893.77707297</v>
      </c>
      <c r="DR46" s="57">
        <v>99679019.954838797</v>
      </c>
      <c r="DS46" s="57">
        <v>46216548.803725906</v>
      </c>
      <c r="DT46" s="57">
        <v>12468350.693886755</v>
      </c>
      <c r="DU46" s="57">
        <v>32723512.750193141</v>
      </c>
      <c r="DV46" s="57">
        <v>9880645.5173161086</v>
      </c>
      <c r="DW46" s="57">
        <v>24391256.871393256</v>
      </c>
      <c r="DX46" s="57">
        <v>113326696.33260198</v>
      </c>
      <c r="DY46" s="57">
        <v>213812067.78435436</v>
      </c>
      <c r="DZ46" s="57">
        <v>266319583.63619977</v>
      </c>
      <c r="EA46" s="57">
        <v>679947797.81768417</v>
      </c>
      <c r="EB46" s="57">
        <v>91484879.811492026</v>
      </c>
      <c r="EC46" s="57">
        <v>38896033.106009975</v>
      </c>
      <c r="ED46" s="57">
        <v>5746041089.9503155</v>
      </c>
      <c r="EE46" s="57">
        <v>18678995.327457182</v>
      </c>
      <c r="EF46" s="57">
        <v>108977683.93816161</v>
      </c>
      <c r="EG46" s="57">
        <v>32179596.964842666</v>
      </c>
      <c r="EH46" s="57">
        <v>15300061.943949183</v>
      </c>
      <c r="EI46" s="57">
        <v>1489025809.7278013</v>
      </c>
      <c r="EJ46" s="57">
        <v>1162079906.5049343</v>
      </c>
      <c r="EK46" s="57">
        <v>626366897.76244617</v>
      </c>
      <c r="EL46" s="57">
        <v>302696480.56513244</v>
      </c>
      <c r="EM46" s="57">
        <v>134045720.60997783</v>
      </c>
      <c r="EN46" s="57">
        <v>87649050.259471118</v>
      </c>
      <c r="EO46" s="57">
        <v>47080445.457710393</v>
      </c>
      <c r="EP46" s="57">
        <v>157513785.8059637</v>
      </c>
      <c r="EQ46" s="57">
        <v>1870666729.438868</v>
      </c>
      <c r="ER46" s="57">
        <v>146534711.44406331</v>
      </c>
      <c r="ES46" s="57">
        <v>38078764.80978176</v>
      </c>
      <c r="ET46" s="57">
        <v>51879068.95062118</v>
      </c>
      <c r="EU46" s="57">
        <v>46400711.60955479</v>
      </c>
      <c r="EV46" s="57">
        <v>83071073.872600242</v>
      </c>
      <c r="EW46" s="57">
        <v>1299456467.9955389</v>
      </c>
      <c r="EX46" s="57">
        <v>58558357.107936352</v>
      </c>
      <c r="EY46" s="57">
        <v>34661880.686614722</v>
      </c>
      <c r="EZ46" s="57">
        <v>30189143.518511873</v>
      </c>
      <c r="FA46" s="57">
        <v>3822820845.4955683</v>
      </c>
      <c r="FB46" s="57">
        <v>468453765.70902401</v>
      </c>
      <c r="FC46" s="57">
        <v>480636583.97292256</v>
      </c>
      <c r="FD46" s="57">
        <v>55487409.844442934</v>
      </c>
      <c r="FE46" s="57">
        <v>33510280.291959438</v>
      </c>
      <c r="FF46" s="57">
        <v>25154227.187433645</v>
      </c>
      <c r="FG46" s="57">
        <v>31634828.048201937</v>
      </c>
      <c r="FH46" s="57">
        <v>37750872.373193912</v>
      </c>
      <c r="FI46" s="57">
        <v>1425940849.8814337</v>
      </c>
      <c r="FJ46" s="57">
        <v>936148508.62764132</v>
      </c>
      <c r="FK46" s="57">
        <v>2051763798.8000009</v>
      </c>
      <c r="FL46" s="57">
        <v>2183526632.549953</v>
      </c>
      <c r="FM46" s="57">
        <v>1109121963.1013968</v>
      </c>
      <c r="FN46" s="57">
        <v>2966882131.8532023</v>
      </c>
      <c r="FO46" s="57">
        <v>2889173309.5959129</v>
      </c>
      <c r="FP46" s="57">
        <v>1490474238.8236609</v>
      </c>
      <c r="FQ46" s="57">
        <v>532616877.16823751</v>
      </c>
      <c r="FR46" s="57">
        <v>515762691.28785813</v>
      </c>
      <c r="FS46" s="57">
        <v>409653981.26364452</v>
      </c>
      <c r="FT46" s="57">
        <v>437340796.34784782</v>
      </c>
      <c r="FU46" s="57">
        <v>176153163.96613312</v>
      </c>
      <c r="FV46" s="57">
        <v>146388532.5925343</v>
      </c>
      <c r="FW46" s="57">
        <v>20757006.644010823</v>
      </c>
      <c r="FX46" s="57">
        <v>17627585.005548853</v>
      </c>
      <c r="FY46" s="51"/>
      <c r="FZ46" s="51">
        <f>SUM(C46:FX46)</f>
        <v>194334036535.02637</v>
      </c>
      <c r="GA46" s="51"/>
      <c r="GB46" s="51"/>
      <c r="GC46" s="51"/>
      <c r="GD46" s="51"/>
      <c r="GE46" s="51"/>
      <c r="GF46" s="51"/>
      <c r="GG46" s="7"/>
      <c r="GH46" s="7"/>
      <c r="GI46" s="7"/>
      <c r="GJ46" s="7"/>
      <c r="GK46" s="7"/>
      <c r="GL46" s="7"/>
      <c r="GM46" s="7"/>
    </row>
    <row r="47" spans="1:256" x14ac:dyDescent="0.35">
      <c r="A47" s="6" t="s">
        <v>499</v>
      </c>
      <c r="B47" s="28" t="s">
        <v>500</v>
      </c>
      <c r="C47" s="59">
        <v>2.7E-2</v>
      </c>
      <c r="D47" s="42">
        <v>2.7E-2</v>
      </c>
      <c r="E47" s="42">
        <v>2.7E-2</v>
      </c>
      <c r="F47" s="42">
        <v>2.7E-2</v>
      </c>
      <c r="G47" s="42">
        <v>2.5264999999999999E-2</v>
      </c>
      <c r="H47" s="42">
        <v>2.7E-2</v>
      </c>
      <c r="I47" s="42">
        <v>2.7E-2</v>
      </c>
      <c r="J47" s="42">
        <v>2.7E-2</v>
      </c>
      <c r="K47" s="42">
        <v>2.7E-2</v>
      </c>
      <c r="L47" s="42">
        <v>2.5895000000000001E-2</v>
      </c>
      <c r="M47" s="42">
        <v>2.4947E-2</v>
      </c>
      <c r="N47" s="42">
        <v>1.8755999999999998E-2</v>
      </c>
      <c r="O47" s="42">
        <v>2.7E-2</v>
      </c>
      <c r="P47" s="42">
        <v>2.7E-2</v>
      </c>
      <c r="Q47" s="42">
        <v>2.7E-2</v>
      </c>
      <c r="R47" s="42">
        <v>2.7E-2</v>
      </c>
      <c r="S47" s="42">
        <v>2.5014000000000002E-2</v>
      </c>
      <c r="T47" s="42">
        <v>2.3301000000000002E-2</v>
      </c>
      <c r="U47" s="42">
        <v>2.2801000000000002E-2</v>
      </c>
      <c r="V47" s="42">
        <v>2.7E-2</v>
      </c>
      <c r="W47" s="42">
        <v>2.7E-2</v>
      </c>
      <c r="X47" s="42">
        <v>1.4756000000000002E-2</v>
      </c>
      <c r="Y47" s="42">
        <v>2.3498000000000002E-2</v>
      </c>
      <c r="Z47" s="42">
        <v>2.2915000000000001E-2</v>
      </c>
      <c r="AA47" s="42">
        <v>2.7E-2</v>
      </c>
      <c r="AB47" s="42">
        <v>2.7E-2</v>
      </c>
      <c r="AC47" s="42">
        <v>1.9982E-2</v>
      </c>
      <c r="AD47" s="42">
        <v>1.8693000000000001E-2</v>
      </c>
      <c r="AE47" s="42">
        <v>1.1814000000000002E-2</v>
      </c>
      <c r="AF47" s="42">
        <v>1.0673999999999999E-2</v>
      </c>
      <c r="AG47" s="42">
        <v>1.2485E-2</v>
      </c>
      <c r="AH47" s="42">
        <v>2.1122999999999999E-2</v>
      </c>
      <c r="AI47" s="42">
        <v>2.7E-2</v>
      </c>
      <c r="AJ47" s="42">
        <v>2.2787999999999999E-2</v>
      </c>
      <c r="AK47" s="42">
        <v>2.0279999999999999E-2</v>
      </c>
      <c r="AL47" s="42">
        <v>2.7E-2</v>
      </c>
      <c r="AM47" s="42">
        <v>2.0449000000000002E-2</v>
      </c>
      <c r="AN47" s="42">
        <v>2.6903E-2</v>
      </c>
      <c r="AO47" s="42">
        <v>2.6656000000000003E-2</v>
      </c>
      <c r="AP47" s="42">
        <v>2.7E-2</v>
      </c>
      <c r="AQ47" s="42">
        <v>1.8685E-2</v>
      </c>
      <c r="AR47" s="42">
        <v>2.7E-2</v>
      </c>
      <c r="AS47" s="42">
        <v>1.2137999999999999E-2</v>
      </c>
      <c r="AT47" s="42">
        <v>2.7E-2</v>
      </c>
      <c r="AU47" s="42">
        <v>2.3188E-2</v>
      </c>
      <c r="AV47" s="42">
        <v>2.7E-2</v>
      </c>
      <c r="AW47" s="42">
        <v>2.4430999999999998E-2</v>
      </c>
      <c r="AX47" s="42">
        <v>2.0798000000000001E-2</v>
      </c>
      <c r="AY47" s="42">
        <v>2.7E-2</v>
      </c>
      <c r="AZ47" s="42">
        <v>1.5720000000000001E-2</v>
      </c>
      <c r="BA47" s="42">
        <v>2.5894E-2</v>
      </c>
      <c r="BB47" s="42">
        <v>2.3684E-2</v>
      </c>
      <c r="BC47" s="42">
        <v>2.0715000000000001E-2</v>
      </c>
      <c r="BD47" s="42">
        <v>2.7E-2</v>
      </c>
      <c r="BE47" s="42">
        <v>2.6816E-2</v>
      </c>
      <c r="BF47" s="42">
        <v>2.7E-2</v>
      </c>
      <c r="BG47" s="42">
        <v>2.7E-2</v>
      </c>
      <c r="BH47" s="42">
        <v>2.5419000000000001E-2</v>
      </c>
      <c r="BI47" s="42">
        <v>1.2433E-2</v>
      </c>
      <c r="BJ47" s="42">
        <v>2.7E-2</v>
      </c>
      <c r="BK47" s="42">
        <v>2.7E-2</v>
      </c>
      <c r="BL47" s="42">
        <v>2.7E-2</v>
      </c>
      <c r="BM47" s="42">
        <v>2.4834000000000002E-2</v>
      </c>
      <c r="BN47" s="42">
        <v>2.7E-2</v>
      </c>
      <c r="BO47" s="42">
        <v>1.9203000000000001E-2</v>
      </c>
      <c r="BP47" s="42">
        <v>2.5702000000000003E-2</v>
      </c>
      <c r="BQ47" s="42">
        <v>2.5759000000000001E-2</v>
      </c>
      <c r="BR47" s="42">
        <v>8.6999999999999994E-3</v>
      </c>
      <c r="BS47" s="42">
        <v>4.3949999999999996E-3</v>
      </c>
      <c r="BT47" s="42">
        <v>6.6509999999999998E-3</v>
      </c>
      <c r="BU47" s="42">
        <v>1.3811E-2</v>
      </c>
      <c r="BV47" s="42">
        <v>1.2777E-2</v>
      </c>
      <c r="BW47" s="42">
        <v>1.5736E-2</v>
      </c>
      <c r="BX47" s="42">
        <v>1.9067000000000001E-2</v>
      </c>
      <c r="BY47" s="42">
        <v>2.7E-2</v>
      </c>
      <c r="BZ47" s="42">
        <v>2.7E-2</v>
      </c>
      <c r="CA47" s="42">
        <v>2.3040999999999999E-2</v>
      </c>
      <c r="CB47" s="42">
        <v>2.7E-2</v>
      </c>
      <c r="CC47" s="42">
        <v>2.6199E-2</v>
      </c>
      <c r="CD47" s="42">
        <v>2.3519999999999999E-2</v>
      </c>
      <c r="CE47" s="42">
        <v>2.7E-2</v>
      </c>
      <c r="CF47" s="42">
        <v>2.4334000000000001E-2</v>
      </c>
      <c r="CG47" s="42">
        <v>2.7E-2</v>
      </c>
      <c r="CH47" s="42">
        <v>2.6187999999999999E-2</v>
      </c>
      <c r="CI47" s="42">
        <v>2.7E-2</v>
      </c>
      <c r="CJ47" s="42">
        <v>2.6513999999999999E-2</v>
      </c>
      <c r="CK47" s="42">
        <v>1.0600999999999999E-2</v>
      </c>
      <c r="CL47" s="42">
        <v>1.2229E-2</v>
      </c>
      <c r="CM47" s="42">
        <v>6.2740000000000001E-3</v>
      </c>
      <c r="CN47" s="42">
        <v>2.7E-2</v>
      </c>
      <c r="CO47" s="42">
        <v>2.6360000000000001E-2</v>
      </c>
      <c r="CP47" s="42">
        <v>2.0548999999999998E-2</v>
      </c>
      <c r="CQ47" s="42">
        <v>1.6427000000000001E-2</v>
      </c>
      <c r="CR47" s="42">
        <v>4.169E-3</v>
      </c>
      <c r="CS47" s="42">
        <v>2.6658000000000001E-2</v>
      </c>
      <c r="CT47" s="42">
        <v>1.252E-2</v>
      </c>
      <c r="CU47" s="42">
        <v>2.3616000000000002E-2</v>
      </c>
      <c r="CV47" s="42">
        <v>1.4978999999999999E-2</v>
      </c>
      <c r="CW47" s="42">
        <v>1.7378999999999999E-2</v>
      </c>
      <c r="CX47" s="42">
        <v>2.5824E-2</v>
      </c>
      <c r="CY47" s="42">
        <v>2.7E-2</v>
      </c>
      <c r="CZ47" s="42">
        <v>2.7E-2</v>
      </c>
      <c r="DA47" s="42">
        <v>2.7E-2</v>
      </c>
      <c r="DB47" s="42">
        <v>2.7E-2</v>
      </c>
      <c r="DC47" s="42">
        <v>2.1418E-2</v>
      </c>
      <c r="DD47" s="42">
        <v>3.4299999999999999E-3</v>
      </c>
      <c r="DE47" s="42">
        <v>1.1894999999999999E-2</v>
      </c>
      <c r="DF47" s="42">
        <v>2.7E-2</v>
      </c>
      <c r="DG47" s="42">
        <v>2.4453000000000003E-2</v>
      </c>
      <c r="DH47" s="42">
        <v>2.4516E-2</v>
      </c>
      <c r="DI47" s="42">
        <v>2.2845000000000001E-2</v>
      </c>
      <c r="DJ47" s="42">
        <v>2.4883000000000002E-2</v>
      </c>
      <c r="DK47" s="42">
        <v>1.9658000000000002E-2</v>
      </c>
      <c r="DL47" s="42">
        <v>2.5967E-2</v>
      </c>
      <c r="DM47" s="42">
        <v>2.3899E-2</v>
      </c>
      <c r="DN47" s="42">
        <v>2.7E-2</v>
      </c>
      <c r="DO47" s="42">
        <v>2.7E-2</v>
      </c>
      <c r="DP47" s="42">
        <v>2.7E-2</v>
      </c>
      <c r="DQ47" s="42">
        <v>2.2880000000000001E-2</v>
      </c>
      <c r="DR47" s="42">
        <v>2.7E-2</v>
      </c>
      <c r="DS47" s="42">
        <v>2.7E-2</v>
      </c>
      <c r="DT47" s="42">
        <v>2.5729000000000002E-2</v>
      </c>
      <c r="DU47" s="42">
        <v>2.7E-2</v>
      </c>
      <c r="DV47" s="42">
        <v>2.7E-2</v>
      </c>
      <c r="DW47" s="42">
        <v>2.5996999999999999E-2</v>
      </c>
      <c r="DX47" s="42">
        <v>2.2931E-2</v>
      </c>
      <c r="DY47" s="42">
        <v>1.6928000000000002E-2</v>
      </c>
      <c r="DZ47" s="42">
        <v>2.1662000000000001E-2</v>
      </c>
      <c r="EA47" s="42">
        <v>1.2173E-2</v>
      </c>
      <c r="EB47" s="42">
        <v>2.7E-2</v>
      </c>
      <c r="EC47" s="42">
        <v>2.7E-2</v>
      </c>
      <c r="ED47" s="42">
        <v>4.4120000000000001E-3</v>
      </c>
      <c r="EE47" s="42">
        <v>2.7E-2</v>
      </c>
      <c r="EF47" s="42">
        <v>2.3595000000000001E-2</v>
      </c>
      <c r="EG47" s="42">
        <v>2.7E-2</v>
      </c>
      <c r="EH47" s="42">
        <v>2.7E-2</v>
      </c>
      <c r="EI47" s="42">
        <v>2.7E-2</v>
      </c>
      <c r="EJ47" s="42">
        <v>2.7E-2</v>
      </c>
      <c r="EK47" s="42">
        <v>5.7670000000000004E-3</v>
      </c>
      <c r="EL47" s="42">
        <v>6.1159999999999999E-3</v>
      </c>
      <c r="EM47" s="42">
        <v>2.0308E-2</v>
      </c>
      <c r="EN47" s="42">
        <v>2.7E-2</v>
      </c>
      <c r="EO47" s="42">
        <v>2.7E-2</v>
      </c>
      <c r="EP47" s="42">
        <v>2.4586E-2</v>
      </c>
      <c r="EQ47" s="42">
        <v>5.8780000000000004E-3</v>
      </c>
      <c r="ER47" s="42">
        <v>2.1283E-2</v>
      </c>
      <c r="ES47" s="42">
        <v>2.7E-2</v>
      </c>
      <c r="ET47" s="42">
        <v>2.7E-2</v>
      </c>
      <c r="EU47" s="42">
        <v>2.7E-2</v>
      </c>
      <c r="EV47" s="42">
        <v>1.4964999999999999E-2</v>
      </c>
      <c r="EW47" s="42">
        <v>7.2810000000000001E-3</v>
      </c>
      <c r="EX47" s="42">
        <v>7.9100000000000004E-3</v>
      </c>
      <c r="EY47" s="42">
        <v>2.7E-2</v>
      </c>
      <c r="EZ47" s="42">
        <v>2.6942000000000001E-2</v>
      </c>
      <c r="FA47" s="42">
        <v>1.0666E-2</v>
      </c>
      <c r="FB47" s="42">
        <v>9.6240000000000006E-3</v>
      </c>
      <c r="FC47" s="42">
        <v>2.6550000000000001E-2</v>
      </c>
      <c r="FD47" s="42">
        <v>2.7E-2</v>
      </c>
      <c r="FE47" s="42">
        <v>1.8180999999999999E-2</v>
      </c>
      <c r="FF47" s="42">
        <v>2.7E-2</v>
      </c>
      <c r="FG47" s="42">
        <v>2.7E-2</v>
      </c>
      <c r="FH47" s="42">
        <v>2.3772000000000001E-2</v>
      </c>
      <c r="FI47" s="42">
        <v>9.0800000000000013E-3</v>
      </c>
      <c r="FJ47" s="42">
        <v>1.5012999999999999E-2</v>
      </c>
      <c r="FK47" s="42">
        <v>1.0845E-2</v>
      </c>
      <c r="FL47" s="42">
        <v>2.7E-2</v>
      </c>
      <c r="FM47" s="42">
        <v>2.2414E-2</v>
      </c>
      <c r="FN47" s="42">
        <v>2.7E-2</v>
      </c>
      <c r="FO47" s="42">
        <v>5.6239999999999997E-3</v>
      </c>
      <c r="FP47" s="42">
        <v>1.2142999999999999E-2</v>
      </c>
      <c r="FQ47" s="42">
        <v>2.0879999999999999E-2</v>
      </c>
      <c r="FR47" s="42">
        <v>1.2376E-2</v>
      </c>
      <c r="FS47" s="42">
        <v>5.0679999999999996E-3</v>
      </c>
      <c r="FT47" s="42">
        <v>4.2929999999999999E-3</v>
      </c>
      <c r="FU47" s="42">
        <v>2.2345E-2</v>
      </c>
      <c r="FV47" s="42">
        <v>1.9032E-2</v>
      </c>
      <c r="FW47" s="42">
        <v>2.5498E-2</v>
      </c>
      <c r="FX47" s="42">
        <v>2.3675000000000002E-2</v>
      </c>
      <c r="FY47" s="42"/>
      <c r="FZ47" s="60">
        <f>SUM(C47:FX47)*1000</f>
        <v>3859.3180000000034</v>
      </c>
      <c r="GA47" s="7"/>
      <c r="GB47" s="7"/>
      <c r="GC47" s="7"/>
      <c r="GD47" s="7"/>
      <c r="GE47" s="7"/>
      <c r="GF47" s="7"/>
      <c r="GG47" s="11"/>
      <c r="GH47" s="28"/>
      <c r="GI47" s="28"/>
      <c r="GJ47" s="28"/>
      <c r="GK47" s="28"/>
      <c r="GL47" s="28"/>
      <c r="GM47" s="28"/>
    </row>
    <row r="48" spans="1:256" x14ac:dyDescent="0.35">
      <c r="A48" s="61" t="s">
        <v>501</v>
      </c>
      <c r="B48" s="7" t="s">
        <v>502</v>
      </c>
      <c r="C48" s="9">
        <v>999999999</v>
      </c>
      <c r="D48" s="7">
        <v>999999999</v>
      </c>
      <c r="E48" s="7">
        <v>999999999</v>
      </c>
      <c r="F48" s="7">
        <v>999999999</v>
      </c>
      <c r="G48" s="7">
        <v>999999999</v>
      </c>
      <c r="H48" s="7">
        <v>999999999</v>
      </c>
      <c r="I48" s="7">
        <v>999999999</v>
      </c>
      <c r="J48" s="7">
        <v>999999999</v>
      </c>
      <c r="K48" s="7">
        <v>999999999</v>
      </c>
      <c r="L48" s="7">
        <v>999999999</v>
      </c>
      <c r="M48" s="7">
        <v>999999999</v>
      </c>
      <c r="N48" s="7">
        <v>999999999</v>
      </c>
      <c r="O48" s="7">
        <v>999999999</v>
      </c>
      <c r="P48" s="7">
        <v>999999999</v>
      </c>
      <c r="Q48" s="7">
        <v>999999999</v>
      </c>
      <c r="R48" s="7">
        <v>999999999</v>
      </c>
      <c r="S48" s="7">
        <v>999999999</v>
      </c>
      <c r="T48" s="7">
        <v>999999999</v>
      </c>
      <c r="U48" s="7">
        <v>999999999</v>
      </c>
      <c r="V48" s="7">
        <v>999999999</v>
      </c>
      <c r="W48" s="7">
        <v>999999999</v>
      </c>
      <c r="X48" s="7">
        <v>999999999</v>
      </c>
      <c r="Y48" s="7">
        <v>999999999</v>
      </c>
      <c r="Z48" s="7">
        <v>999999999</v>
      </c>
      <c r="AA48" s="7">
        <v>999999999</v>
      </c>
      <c r="AB48" s="7">
        <v>999999999</v>
      </c>
      <c r="AC48" s="7">
        <v>999999999</v>
      </c>
      <c r="AD48" s="7">
        <v>999999999</v>
      </c>
      <c r="AE48" s="7">
        <v>999999999</v>
      </c>
      <c r="AF48" s="7">
        <v>999999999</v>
      </c>
      <c r="AG48" s="7">
        <v>999999999</v>
      </c>
      <c r="AH48" s="7">
        <v>999999999</v>
      </c>
      <c r="AI48" s="7">
        <v>999999999</v>
      </c>
      <c r="AJ48" s="7">
        <v>999999999</v>
      </c>
      <c r="AK48" s="7">
        <v>999999999</v>
      </c>
      <c r="AL48" s="7">
        <v>999999999</v>
      </c>
      <c r="AM48" s="7">
        <v>999999999</v>
      </c>
      <c r="AN48" s="7">
        <v>999999999</v>
      </c>
      <c r="AO48" s="7">
        <v>999999999</v>
      </c>
      <c r="AP48" s="7">
        <v>999999999</v>
      </c>
      <c r="AQ48" s="7">
        <v>999999999</v>
      </c>
      <c r="AR48" s="7">
        <v>999999999</v>
      </c>
      <c r="AS48" s="7">
        <v>999999999</v>
      </c>
      <c r="AT48" s="7">
        <v>999999999</v>
      </c>
      <c r="AU48" s="7">
        <v>999999999</v>
      </c>
      <c r="AV48" s="7">
        <v>999999999</v>
      </c>
      <c r="AW48" s="7">
        <v>999999999</v>
      </c>
      <c r="AX48" s="7">
        <v>999999999</v>
      </c>
      <c r="AY48" s="7">
        <v>999999999</v>
      </c>
      <c r="AZ48" s="7">
        <v>10783078.660301581</v>
      </c>
      <c r="BA48" s="7">
        <v>999999999</v>
      </c>
      <c r="BB48" s="7">
        <v>999999999</v>
      </c>
      <c r="BC48" s="7">
        <v>999999999</v>
      </c>
      <c r="BD48" s="7">
        <v>999999999</v>
      </c>
      <c r="BE48" s="7">
        <v>999999999</v>
      </c>
      <c r="BF48" s="7">
        <v>999999999</v>
      </c>
      <c r="BG48" s="7">
        <v>999999999</v>
      </c>
      <c r="BH48" s="7">
        <v>999999999</v>
      </c>
      <c r="BI48" s="7">
        <v>999999999</v>
      </c>
      <c r="BJ48" s="7">
        <v>999999999</v>
      </c>
      <c r="BK48" s="7">
        <v>999999999</v>
      </c>
      <c r="BL48" s="7">
        <v>999999999</v>
      </c>
      <c r="BM48" s="7">
        <v>999999999</v>
      </c>
      <c r="BN48" s="7">
        <v>999999999</v>
      </c>
      <c r="BO48" s="7">
        <v>999999999</v>
      </c>
      <c r="BP48" s="7">
        <v>999999999</v>
      </c>
      <c r="BQ48" s="7">
        <v>999999999</v>
      </c>
      <c r="BR48" s="7">
        <v>999999999</v>
      </c>
      <c r="BS48" s="7">
        <v>999999999</v>
      </c>
      <c r="BT48" s="7">
        <v>999999999</v>
      </c>
      <c r="BU48" s="7">
        <v>999999999</v>
      </c>
      <c r="BV48" s="7">
        <v>999999999</v>
      </c>
      <c r="BW48" s="7">
        <v>999999999</v>
      </c>
      <c r="BX48" s="7">
        <v>999999999</v>
      </c>
      <c r="BY48" s="7">
        <v>999999999</v>
      </c>
      <c r="BZ48" s="7">
        <v>999999999</v>
      </c>
      <c r="CA48" s="7">
        <v>999999999</v>
      </c>
      <c r="CB48" s="7">
        <v>999999999</v>
      </c>
      <c r="CC48" s="7">
        <v>999999999</v>
      </c>
      <c r="CD48" s="7">
        <v>999999999</v>
      </c>
      <c r="CE48" s="7">
        <v>999999999</v>
      </c>
      <c r="CF48" s="7">
        <v>999999999</v>
      </c>
      <c r="CG48" s="7">
        <v>999999999</v>
      </c>
      <c r="CH48" s="7">
        <v>999999999</v>
      </c>
      <c r="CI48" s="7">
        <v>999999999</v>
      </c>
      <c r="CJ48" s="7">
        <v>999999999</v>
      </c>
      <c r="CK48" s="7">
        <v>999999999</v>
      </c>
      <c r="CL48" s="7">
        <v>999999999</v>
      </c>
      <c r="CM48" s="7">
        <v>999999999</v>
      </c>
      <c r="CN48" s="7">
        <v>999999999</v>
      </c>
      <c r="CO48" s="7">
        <v>999999999</v>
      </c>
      <c r="CP48" s="7">
        <v>999999999</v>
      </c>
      <c r="CQ48" s="7">
        <v>999999999</v>
      </c>
      <c r="CR48" s="7">
        <v>999999999</v>
      </c>
      <c r="CS48" s="7">
        <v>999999999</v>
      </c>
      <c r="CT48" s="7">
        <v>999999999</v>
      </c>
      <c r="CU48" s="7">
        <v>999999999</v>
      </c>
      <c r="CV48" s="7">
        <v>999999999</v>
      </c>
      <c r="CW48" s="7">
        <v>999999999</v>
      </c>
      <c r="CX48" s="7">
        <v>999999999</v>
      </c>
      <c r="CY48" s="7">
        <v>999999999</v>
      </c>
      <c r="CZ48" s="7">
        <v>999999999</v>
      </c>
      <c r="DA48" s="7">
        <v>999999999</v>
      </c>
      <c r="DB48" s="7">
        <v>999999999</v>
      </c>
      <c r="DC48" s="7">
        <v>999999999</v>
      </c>
      <c r="DD48" s="7">
        <v>999999999</v>
      </c>
      <c r="DE48" s="7">
        <v>999999999</v>
      </c>
      <c r="DF48" s="7">
        <v>999999999</v>
      </c>
      <c r="DG48" s="7">
        <v>999999999</v>
      </c>
      <c r="DH48" s="7">
        <v>999999999</v>
      </c>
      <c r="DI48" s="7">
        <v>999999999</v>
      </c>
      <c r="DJ48" s="7">
        <v>999999999</v>
      </c>
      <c r="DK48" s="7">
        <v>999999999</v>
      </c>
      <c r="DL48" s="7">
        <v>999999999</v>
      </c>
      <c r="DM48" s="7">
        <v>999999999</v>
      </c>
      <c r="DN48" s="7">
        <v>999999999</v>
      </c>
      <c r="DO48" s="7">
        <v>999999999</v>
      </c>
      <c r="DP48" s="7">
        <v>999999999</v>
      </c>
      <c r="DQ48" s="7">
        <v>999999999</v>
      </c>
      <c r="DR48" s="7">
        <v>999999999</v>
      </c>
      <c r="DS48" s="7">
        <v>999999999</v>
      </c>
      <c r="DT48" s="7">
        <v>999999999</v>
      </c>
      <c r="DU48" s="7">
        <v>999999999</v>
      </c>
      <c r="DV48" s="7">
        <v>999999999</v>
      </c>
      <c r="DW48" s="7">
        <v>999999999</v>
      </c>
      <c r="DX48" s="7">
        <v>999999999</v>
      </c>
      <c r="DY48" s="7">
        <v>999999999</v>
      </c>
      <c r="DZ48" s="7">
        <v>999999999</v>
      </c>
      <c r="EA48" s="7">
        <v>999999999</v>
      </c>
      <c r="EB48" s="7">
        <v>999999999</v>
      </c>
      <c r="EC48" s="7">
        <v>999999999</v>
      </c>
      <c r="ED48" s="7">
        <v>999999999</v>
      </c>
      <c r="EE48" s="7">
        <v>999999999</v>
      </c>
      <c r="EF48" s="7">
        <v>999999999</v>
      </c>
      <c r="EG48" s="7">
        <v>999999999</v>
      </c>
      <c r="EH48" s="7">
        <v>999999999</v>
      </c>
      <c r="EI48" s="7">
        <v>999999999</v>
      </c>
      <c r="EJ48" s="7">
        <v>999999999</v>
      </c>
      <c r="EK48" s="7">
        <v>999999999</v>
      </c>
      <c r="EL48" s="7">
        <v>999999999</v>
      </c>
      <c r="EM48" s="7">
        <v>999999999</v>
      </c>
      <c r="EN48" s="7">
        <v>999999999</v>
      </c>
      <c r="EO48" s="7">
        <v>999999999</v>
      </c>
      <c r="EP48" s="7">
        <v>999999999</v>
      </c>
      <c r="EQ48" s="7">
        <v>9909825.1697521377</v>
      </c>
      <c r="ER48" s="7">
        <v>999999999</v>
      </c>
      <c r="ES48" s="7">
        <v>999999999</v>
      </c>
      <c r="ET48" s="7">
        <v>999999999</v>
      </c>
      <c r="EU48" s="7">
        <v>999999999</v>
      </c>
      <c r="EV48" s="7">
        <v>999999999</v>
      </c>
      <c r="EW48" s="7">
        <v>999999999</v>
      </c>
      <c r="EX48" s="7">
        <v>999999999</v>
      </c>
      <c r="EY48" s="7">
        <v>999999999</v>
      </c>
      <c r="EZ48" s="7">
        <v>999999999</v>
      </c>
      <c r="FA48" s="7">
        <v>999999999</v>
      </c>
      <c r="FB48" s="7">
        <v>999999999</v>
      </c>
      <c r="FC48" s="7">
        <v>999999999</v>
      </c>
      <c r="FD48" s="7">
        <v>999999999</v>
      </c>
      <c r="FE48" s="7">
        <v>999999999</v>
      </c>
      <c r="FF48" s="7">
        <v>999999999</v>
      </c>
      <c r="FG48" s="7">
        <v>999999999</v>
      </c>
      <c r="FH48" s="7">
        <v>999999999</v>
      </c>
      <c r="FI48" s="7">
        <v>999999999</v>
      </c>
      <c r="FJ48" s="7">
        <v>999999999</v>
      </c>
      <c r="FK48" s="7">
        <v>999999999</v>
      </c>
      <c r="FL48" s="7">
        <v>999999999</v>
      </c>
      <c r="FM48" s="7">
        <v>999999999</v>
      </c>
      <c r="FN48" s="7">
        <v>999999999</v>
      </c>
      <c r="FO48" s="7">
        <v>999999999</v>
      </c>
      <c r="FP48" s="7">
        <v>999999999</v>
      </c>
      <c r="FQ48" s="7">
        <v>999999999</v>
      </c>
      <c r="FR48" s="7">
        <v>999999999</v>
      </c>
      <c r="FS48" s="7">
        <v>999999999</v>
      </c>
      <c r="FT48" s="7">
        <v>999999999</v>
      </c>
      <c r="FU48" s="7">
        <v>999999999</v>
      </c>
      <c r="FV48" s="7">
        <v>999999999</v>
      </c>
      <c r="FW48" s="7">
        <v>999999999</v>
      </c>
      <c r="FX48" s="7">
        <v>999999999</v>
      </c>
      <c r="FY48" s="7"/>
      <c r="FZ48" s="51">
        <f>SUM(C48:FX48)</f>
        <v>176020692727.83005</v>
      </c>
      <c r="GA48" s="7"/>
      <c r="GB48" s="51"/>
      <c r="GC48" s="51"/>
      <c r="GD48" s="51"/>
      <c r="GE48" s="51"/>
      <c r="GF48" s="51"/>
      <c r="GG48" s="7"/>
      <c r="GH48" s="7"/>
      <c r="GI48" s="7"/>
      <c r="GJ48" s="7"/>
      <c r="GK48" s="7"/>
      <c r="GL48" s="7"/>
      <c r="GM48" s="7"/>
    </row>
    <row r="49" spans="1:256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 t="s">
        <v>2</v>
      </c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62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 t="s">
        <v>2</v>
      </c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</row>
    <row r="50" spans="1:256" x14ac:dyDescent="0.35">
      <c r="A50" s="7"/>
      <c r="B50" s="43" t="s">
        <v>503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</row>
    <row r="51" spans="1:256" x14ac:dyDescent="0.35">
      <c r="A51" s="6" t="s">
        <v>504</v>
      </c>
      <c r="B51" s="7" t="s">
        <v>505</v>
      </c>
      <c r="C51" s="9">
        <v>72225443.189999998</v>
      </c>
      <c r="D51" s="7">
        <v>430377415.88</v>
      </c>
      <c r="E51" s="7">
        <v>70558702.670000002</v>
      </c>
      <c r="F51" s="7">
        <v>244845510.41999999</v>
      </c>
      <c r="G51" s="7">
        <v>17348871.469999999</v>
      </c>
      <c r="H51" s="7">
        <v>12444842.1</v>
      </c>
      <c r="I51" s="7">
        <v>98542346.109999999</v>
      </c>
      <c r="J51" s="7">
        <v>23005070.420000002</v>
      </c>
      <c r="K51" s="7">
        <v>3999988.45</v>
      </c>
      <c r="L51" s="7">
        <v>25394533.5</v>
      </c>
      <c r="M51" s="7">
        <v>13468737.029999999</v>
      </c>
      <c r="N51" s="7">
        <v>562335337.53999996</v>
      </c>
      <c r="O51" s="7">
        <v>139764829.44999999</v>
      </c>
      <c r="P51" s="7">
        <v>4946935.5</v>
      </c>
      <c r="Q51" s="7">
        <v>443274217.29000002</v>
      </c>
      <c r="R51" s="7">
        <v>63508387.649999999</v>
      </c>
      <c r="S51" s="7">
        <v>17992781.960000001</v>
      </c>
      <c r="T51" s="7">
        <v>3025903.33</v>
      </c>
      <c r="U51" s="7">
        <v>1161742.24</v>
      </c>
      <c r="V51" s="7">
        <v>3931927.29</v>
      </c>
      <c r="W51" s="7">
        <v>3433578.72</v>
      </c>
      <c r="X51" s="7">
        <v>1059857.6599999999</v>
      </c>
      <c r="Y51" s="7">
        <v>10558833.970000001</v>
      </c>
      <c r="Z51" s="7">
        <v>3530879.47</v>
      </c>
      <c r="AA51" s="7">
        <v>327337458.30000001</v>
      </c>
      <c r="AB51" s="7">
        <v>298593371.56</v>
      </c>
      <c r="AC51" s="7">
        <v>10369637.310000001</v>
      </c>
      <c r="AD51" s="7">
        <v>14859962.42</v>
      </c>
      <c r="AE51" s="7">
        <v>1913049.93</v>
      </c>
      <c r="AF51" s="7">
        <v>3131922.74</v>
      </c>
      <c r="AG51" s="7">
        <v>7430644.4400000004</v>
      </c>
      <c r="AH51" s="7">
        <v>10894529.74</v>
      </c>
      <c r="AI51" s="7">
        <v>4958540.28</v>
      </c>
      <c r="AJ51" s="7">
        <v>3130997.82</v>
      </c>
      <c r="AK51" s="7">
        <v>3251395.59</v>
      </c>
      <c r="AL51" s="7">
        <v>4119445.99</v>
      </c>
      <c r="AM51" s="7">
        <v>4995277.1500000004</v>
      </c>
      <c r="AN51" s="7">
        <v>4595356.92</v>
      </c>
      <c r="AO51" s="7">
        <v>47005121.740000002</v>
      </c>
      <c r="AP51" s="7">
        <v>946359094.11000001</v>
      </c>
      <c r="AQ51" s="7">
        <v>3954193.91</v>
      </c>
      <c r="AR51" s="7">
        <v>664896516.5</v>
      </c>
      <c r="AS51" s="7">
        <v>75843323.340000004</v>
      </c>
      <c r="AT51" s="7">
        <v>24877667.48</v>
      </c>
      <c r="AU51" s="7">
        <v>4413146.24</v>
      </c>
      <c r="AV51" s="7">
        <v>4667979.7699999996</v>
      </c>
      <c r="AW51" s="7">
        <v>4091537.9</v>
      </c>
      <c r="AX51" s="7">
        <v>1553475.09</v>
      </c>
      <c r="AY51" s="7">
        <v>5581936.5199999996</v>
      </c>
      <c r="AZ51" s="7">
        <v>137242438.63999999</v>
      </c>
      <c r="BA51" s="7">
        <v>95077896.5</v>
      </c>
      <c r="BB51" s="7">
        <v>80574775.75</v>
      </c>
      <c r="BC51" s="7">
        <v>282971290.93000001</v>
      </c>
      <c r="BD51" s="7">
        <v>37098370.640000001</v>
      </c>
      <c r="BE51" s="7">
        <v>14329457.960000001</v>
      </c>
      <c r="BF51" s="7">
        <v>261766920.91999999</v>
      </c>
      <c r="BG51" s="7">
        <v>10866858.25</v>
      </c>
      <c r="BH51" s="7">
        <v>7062954.5800000001</v>
      </c>
      <c r="BI51" s="7">
        <v>4227395.8</v>
      </c>
      <c r="BJ51" s="7">
        <v>64719696.420000002</v>
      </c>
      <c r="BK51" s="7">
        <v>314600707.14999998</v>
      </c>
      <c r="BL51" s="7">
        <v>2450693.84</v>
      </c>
      <c r="BM51" s="7">
        <v>5066707.46</v>
      </c>
      <c r="BN51" s="7">
        <v>33933308.479999997</v>
      </c>
      <c r="BO51" s="7">
        <v>13905792.810000001</v>
      </c>
      <c r="BP51" s="7">
        <v>3294924.2</v>
      </c>
      <c r="BQ51" s="7">
        <v>67702048.359999999</v>
      </c>
      <c r="BR51" s="7">
        <v>46722410.539999999</v>
      </c>
      <c r="BS51" s="7">
        <v>13452288.17</v>
      </c>
      <c r="BT51" s="7">
        <v>5423377.0899999999</v>
      </c>
      <c r="BU51" s="7">
        <v>5522574.6100000003</v>
      </c>
      <c r="BV51" s="7">
        <v>13576300.4</v>
      </c>
      <c r="BW51" s="7">
        <v>21478613.25</v>
      </c>
      <c r="BX51" s="7">
        <v>1620405.31</v>
      </c>
      <c r="BY51" s="7">
        <v>5529200.6100000003</v>
      </c>
      <c r="BZ51" s="7">
        <v>3408168.08</v>
      </c>
      <c r="CA51" s="7">
        <v>2936115.31</v>
      </c>
      <c r="CB51" s="7">
        <v>805022082.52999997</v>
      </c>
      <c r="CC51" s="7">
        <v>3282593.38</v>
      </c>
      <c r="CD51" s="7">
        <v>3241087.15</v>
      </c>
      <c r="CE51" s="7">
        <v>2814070.95</v>
      </c>
      <c r="CF51" s="7">
        <v>2337021.67</v>
      </c>
      <c r="CG51" s="7">
        <v>3417682.2</v>
      </c>
      <c r="CH51" s="7">
        <v>2150336.34</v>
      </c>
      <c r="CI51" s="7">
        <v>7916031.3399999999</v>
      </c>
      <c r="CJ51" s="7">
        <v>10679861.119999999</v>
      </c>
      <c r="CK51" s="7">
        <v>60797600.640000001</v>
      </c>
      <c r="CL51" s="7">
        <v>14765318.27</v>
      </c>
      <c r="CM51" s="7">
        <v>9023749.3200000003</v>
      </c>
      <c r="CN51" s="7">
        <v>335002462.63999999</v>
      </c>
      <c r="CO51" s="7">
        <v>151393185.50999999</v>
      </c>
      <c r="CP51" s="7">
        <v>11620330.720000001</v>
      </c>
      <c r="CQ51" s="7">
        <v>9747395.7699999996</v>
      </c>
      <c r="CR51" s="7">
        <v>3758831.73</v>
      </c>
      <c r="CS51" s="7">
        <v>4390796.87</v>
      </c>
      <c r="CT51" s="7">
        <v>2135019.34</v>
      </c>
      <c r="CU51" s="7">
        <v>4272068.5599999996</v>
      </c>
      <c r="CV51" s="7">
        <v>995989.57</v>
      </c>
      <c r="CW51" s="7">
        <v>3492858.88</v>
      </c>
      <c r="CX51" s="7">
        <v>5627096.8700000001</v>
      </c>
      <c r="CY51" s="7">
        <v>1078636.19</v>
      </c>
      <c r="CZ51" s="7">
        <v>20302331.23</v>
      </c>
      <c r="DA51" s="7">
        <v>3375932.94</v>
      </c>
      <c r="DB51" s="7">
        <v>4475640.01</v>
      </c>
      <c r="DC51" s="7">
        <v>3185469.79</v>
      </c>
      <c r="DD51" s="7">
        <v>3031083.9</v>
      </c>
      <c r="DE51" s="7">
        <v>4420160.03</v>
      </c>
      <c r="DF51" s="7">
        <v>220024386.97999999</v>
      </c>
      <c r="DG51" s="7">
        <v>2048529.01</v>
      </c>
      <c r="DH51" s="7">
        <v>19948796.43</v>
      </c>
      <c r="DI51" s="7">
        <v>26410194.329999998</v>
      </c>
      <c r="DJ51" s="7">
        <v>7451121.25</v>
      </c>
      <c r="DK51" s="7">
        <v>5822729.2699999996</v>
      </c>
      <c r="DL51" s="7">
        <v>61877408.799999997</v>
      </c>
      <c r="DM51" s="7">
        <v>4025197.77</v>
      </c>
      <c r="DN51" s="7">
        <v>14812623.84</v>
      </c>
      <c r="DO51" s="7">
        <v>35185875.240000002</v>
      </c>
      <c r="DP51" s="7">
        <v>3563941.39</v>
      </c>
      <c r="DQ51" s="7">
        <v>9249359.6099999994</v>
      </c>
      <c r="DR51" s="7">
        <v>15476582.01</v>
      </c>
      <c r="DS51" s="7">
        <v>8103293.5300000003</v>
      </c>
      <c r="DT51" s="7">
        <v>3410038.08</v>
      </c>
      <c r="DU51" s="7">
        <v>4815715.75</v>
      </c>
      <c r="DV51" s="7">
        <v>3582082.77</v>
      </c>
      <c r="DW51" s="7">
        <v>4411751.32</v>
      </c>
      <c r="DX51" s="7">
        <v>3429291.84</v>
      </c>
      <c r="DY51" s="7">
        <v>4766315.9400000004</v>
      </c>
      <c r="DZ51" s="7">
        <v>8782452.1799999997</v>
      </c>
      <c r="EA51" s="7">
        <v>6721729.6699999999</v>
      </c>
      <c r="EB51" s="7">
        <v>6747983.3200000003</v>
      </c>
      <c r="EC51" s="7">
        <v>4042403.85</v>
      </c>
      <c r="ED51" s="7">
        <v>22024031.41</v>
      </c>
      <c r="EE51" s="7">
        <v>3354536.51</v>
      </c>
      <c r="EF51" s="7">
        <v>15879734.029999999</v>
      </c>
      <c r="EG51" s="7">
        <v>3779193.05</v>
      </c>
      <c r="EH51" s="7">
        <v>3768897.74</v>
      </c>
      <c r="EI51" s="7">
        <v>159791904.53</v>
      </c>
      <c r="EJ51" s="7">
        <v>105701643.53</v>
      </c>
      <c r="EK51" s="7">
        <v>7666837.54</v>
      </c>
      <c r="EL51" s="7">
        <v>5391848.4299999997</v>
      </c>
      <c r="EM51" s="7">
        <v>5061055.28</v>
      </c>
      <c r="EN51" s="7">
        <v>11114620.039999999</v>
      </c>
      <c r="EO51" s="7">
        <v>4455954.99</v>
      </c>
      <c r="EP51" s="7">
        <v>5521676.2800000003</v>
      </c>
      <c r="EQ51" s="7">
        <v>28955555.170000002</v>
      </c>
      <c r="ER51" s="7">
        <v>4663394.6900000004</v>
      </c>
      <c r="ES51" s="7">
        <v>3170530.44</v>
      </c>
      <c r="ET51" s="7">
        <v>3844495.52</v>
      </c>
      <c r="EU51" s="7">
        <v>7165352.3200000003</v>
      </c>
      <c r="EV51" s="7">
        <v>1738611.73</v>
      </c>
      <c r="EW51" s="7">
        <v>12484856.939999999</v>
      </c>
      <c r="EX51" s="7">
        <v>3360757.33</v>
      </c>
      <c r="EY51" s="7">
        <v>8332261.3600000003</v>
      </c>
      <c r="EZ51" s="7">
        <v>2561323</v>
      </c>
      <c r="FA51" s="7">
        <v>39559467.450000003</v>
      </c>
      <c r="FB51" s="7">
        <v>4469002.29</v>
      </c>
      <c r="FC51" s="7">
        <v>21987105.210000001</v>
      </c>
      <c r="FD51" s="7">
        <v>5221553.29</v>
      </c>
      <c r="FE51" s="7">
        <v>1859462.77</v>
      </c>
      <c r="FF51" s="7">
        <v>3461080.95</v>
      </c>
      <c r="FG51" s="7">
        <v>2578197.79</v>
      </c>
      <c r="FH51" s="7">
        <v>1531203.36</v>
      </c>
      <c r="FI51" s="7">
        <v>19112473.530000001</v>
      </c>
      <c r="FJ51" s="7">
        <v>20853140.969999999</v>
      </c>
      <c r="FK51" s="7">
        <v>27306135.34</v>
      </c>
      <c r="FL51" s="7">
        <v>83834123.879999995</v>
      </c>
      <c r="FM51" s="7">
        <v>39185979.979999997</v>
      </c>
      <c r="FN51" s="7">
        <v>239728245.94999999</v>
      </c>
      <c r="FO51" s="7">
        <v>12134518.720000001</v>
      </c>
      <c r="FP51" s="7">
        <v>24838213.27</v>
      </c>
      <c r="FQ51" s="7">
        <v>10905792.33</v>
      </c>
      <c r="FR51" s="7">
        <v>3137048.98</v>
      </c>
      <c r="FS51" s="7">
        <v>3295490.11</v>
      </c>
      <c r="FT51" s="7">
        <v>1387050.77</v>
      </c>
      <c r="FU51" s="7">
        <v>10024315.800000001</v>
      </c>
      <c r="FV51" s="7">
        <v>8198785.04</v>
      </c>
      <c r="FW51" s="7">
        <v>3155076.85</v>
      </c>
      <c r="FX51" s="7">
        <v>1344738.69</v>
      </c>
      <c r="FY51" s="7"/>
      <c r="FZ51" s="7">
        <f>SUM(C51:FX51)</f>
        <v>9311483752.9800091</v>
      </c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</row>
    <row r="52" spans="1:256" x14ac:dyDescent="0.35">
      <c r="A52" s="6" t="s">
        <v>506</v>
      </c>
      <c r="B52" s="7" t="s">
        <v>507</v>
      </c>
      <c r="C52" s="7">
        <v>11072.94</v>
      </c>
      <c r="D52" s="7">
        <v>10695.02</v>
      </c>
      <c r="E52" s="7">
        <v>11484.91</v>
      </c>
      <c r="F52" s="7">
        <v>10587.78</v>
      </c>
      <c r="G52" s="7">
        <v>11029.16</v>
      </c>
      <c r="H52" s="7">
        <v>11176.33</v>
      </c>
      <c r="I52" s="7">
        <v>11326.97</v>
      </c>
      <c r="J52" s="7">
        <v>10653.45</v>
      </c>
      <c r="K52" s="7">
        <v>15209.08</v>
      </c>
      <c r="L52" s="7">
        <v>11307.06</v>
      </c>
      <c r="M52" s="7">
        <v>12600.56</v>
      </c>
      <c r="N52" s="7">
        <v>10844.8</v>
      </c>
      <c r="O52" s="7">
        <v>10335.879999999999</v>
      </c>
      <c r="P52" s="7">
        <v>14990.71</v>
      </c>
      <c r="Q52" s="7">
        <v>11737.14</v>
      </c>
      <c r="R52" s="7">
        <v>10468.700000000001</v>
      </c>
      <c r="S52" s="7">
        <v>11028.37</v>
      </c>
      <c r="T52" s="7">
        <v>18529.72</v>
      </c>
      <c r="U52" s="7">
        <v>22213.040000000001</v>
      </c>
      <c r="V52" s="7">
        <v>14893.66</v>
      </c>
      <c r="W52" s="7">
        <v>16319.29</v>
      </c>
      <c r="X52" s="7">
        <v>21197.15</v>
      </c>
      <c r="Y52" s="7">
        <v>11067.96</v>
      </c>
      <c r="Z52" s="7">
        <v>15265.37</v>
      </c>
      <c r="AA52" s="7">
        <v>10522.88</v>
      </c>
      <c r="AB52" s="7">
        <v>10646.29</v>
      </c>
      <c r="AC52" s="7">
        <v>11031.53</v>
      </c>
      <c r="AD52" s="7">
        <v>10535.99</v>
      </c>
      <c r="AE52" s="7">
        <v>20222.52</v>
      </c>
      <c r="AF52" s="7">
        <v>18315.34</v>
      </c>
      <c r="AG52" s="7">
        <v>11892.84</v>
      </c>
      <c r="AH52" s="7">
        <v>10847.88</v>
      </c>
      <c r="AI52" s="7">
        <v>12862.62</v>
      </c>
      <c r="AJ52" s="7">
        <v>19091.45</v>
      </c>
      <c r="AK52" s="7">
        <v>18328.05</v>
      </c>
      <c r="AL52" s="7">
        <v>14925.53</v>
      </c>
      <c r="AM52" s="7">
        <v>12871.11</v>
      </c>
      <c r="AN52" s="7">
        <v>13997.43</v>
      </c>
      <c r="AO52" s="7">
        <v>10498.78</v>
      </c>
      <c r="AP52" s="7">
        <v>11153.65</v>
      </c>
      <c r="AQ52" s="7">
        <v>16462.09</v>
      </c>
      <c r="AR52" s="7">
        <v>10378.93</v>
      </c>
      <c r="AS52" s="7">
        <v>11308.93</v>
      </c>
      <c r="AT52" s="7">
        <v>10650.14</v>
      </c>
      <c r="AU52" s="7">
        <v>15165.45</v>
      </c>
      <c r="AV52" s="7">
        <v>14899.39</v>
      </c>
      <c r="AW52" s="7">
        <v>15982.57</v>
      </c>
      <c r="AX52" s="7">
        <v>22845.22</v>
      </c>
      <c r="AY52" s="7">
        <v>13115.45</v>
      </c>
      <c r="AZ52" s="7">
        <v>10914.87</v>
      </c>
      <c r="BA52" s="7">
        <v>10271.700000000001</v>
      </c>
      <c r="BB52" s="7">
        <v>10363.049999999999</v>
      </c>
      <c r="BC52" s="7">
        <v>10658.57</v>
      </c>
      <c r="BD52" s="7">
        <v>10245.34</v>
      </c>
      <c r="BE52" s="7">
        <v>11032.84</v>
      </c>
      <c r="BF52" s="7">
        <v>10223.07</v>
      </c>
      <c r="BG52" s="7">
        <v>11684.79</v>
      </c>
      <c r="BH52" s="7">
        <v>11904.52</v>
      </c>
      <c r="BI52" s="7">
        <v>16147.42</v>
      </c>
      <c r="BJ52" s="7">
        <v>10244.67</v>
      </c>
      <c r="BK52" s="7">
        <v>10352.66</v>
      </c>
      <c r="BL52" s="7">
        <v>20439.48</v>
      </c>
      <c r="BM52" s="7">
        <v>13900.43</v>
      </c>
      <c r="BN52" s="7">
        <v>10304.370000000001</v>
      </c>
      <c r="BO52" s="7">
        <v>10704.17</v>
      </c>
      <c r="BP52" s="7">
        <v>18123.900000000001</v>
      </c>
      <c r="BQ52" s="7">
        <v>11404.76</v>
      </c>
      <c r="BR52" s="7">
        <v>10370.77</v>
      </c>
      <c r="BS52" s="7">
        <v>11836.59</v>
      </c>
      <c r="BT52" s="7">
        <v>13420.88</v>
      </c>
      <c r="BU52" s="7">
        <v>13469.69</v>
      </c>
      <c r="BV52" s="7">
        <v>10876.7</v>
      </c>
      <c r="BW52" s="7">
        <v>10725.9</v>
      </c>
      <c r="BX52" s="7">
        <v>23214.98</v>
      </c>
      <c r="BY52" s="7">
        <v>11756.75</v>
      </c>
      <c r="BZ52" s="7">
        <v>16544.509999999998</v>
      </c>
      <c r="CA52" s="7">
        <v>19152.740000000002</v>
      </c>
      <c r="CB52" s="7">
        <v>10478.959999999999</v>
      </c>
      <c r="CC52" s="7">
        <v>17096.84</v>
      </c>
      <c r="CD52" s="7">
        <v>15053.82</v>
      </c>
      <c r="CE52" s="7">
        <v>18296.95</v>
      </c>
      <c r="CF52" s="7">
        <v>18416.25</v>
      </c>
      <c r="CG52" s="7">
        <v>16728.740000000002</v>
      </c>
      <c r="CH52" s="7">
        <v>20836.59</v>
      </c>
      <c r="CI52" s="7">
        <v>11255.55</v>
      </c>
      <c r="CJ52" s="7">
        <v>11515.92</v>
      </c>
      <c r="CK52" s="7">
        <v>10627.84</v>
      </c>
      <c r="CL52" s="7">
        <v>11270.37</v>
      </c>
      <c r="CM52" s="7">
        <v>12120.55</v>
      </c>
      <c r="CN52" s="7">
        <v>10233.959999999999</v>
      </c>
      <c r="CO52" s="7">
        <v>10244.290000000001</v>
      </c>
      <c r="CP52" s="7">
        <v>11560.22</v>
      </c>
      <c r="CQ52" s="7">
        <v>12152.34</v>
      </c>
      <c r="CR52" s="7">
        <v>16042.82</v>
      </c>
      <c r="CS52" s="7">
        <v>13747.02</v>
      </c>
      <c r="CT52" s="7">
        <v>20469.98</v>
      </c>
      <c r="CU52" s="7">
        <v>10522.34</v>
      </c>
      <c r="CV52" s="7">
        <v>19919.79</v>
      </c>
      <c r="CW52" s="7">
        <v>17038.34</v>
      </c>
      <c r="CX52" s="7">
        <v>11959.82</v>
      </c>
      <c r="CY52" s="7">
        <v>21572.720000000001</v>
      </c>
      <c r="CZ52" s="7">
        <v>10634.5</v>
      </c>
      <c r="DA52" s="7">
        <v>16687.759999999998</v>
      </c>
      <c r="DB52" s="7">
        <v>13877.95</v>
      </c>
      <c r="DC52" s="7">
        <v>17502.580000000002</v>
      </c>
      <c r="DD52" s="7">
        <v>19306.27</v>
      </c>
      <c r="DE52" s="7">
        <v>13952.53</v>
      </c>
      <c r="DF52" s="7">
        <v>10245.18</v>
      </c>
      <c r="DG52" s="7">
        <v>21563.46</v>
      </c>
      <c r="DH52" s="7">
        <v>10463.02</v>
      </c>
      <c r="DI52" s="7">
        <v>10401.4</v>
      </c>
      <c r="DJ52" s="7">
        <v>11642.38</v>
      </c>
      <c r="DK52" s="7">
        <v>11993.26</v>
      </c>
      <c r="DL52" s="7">
        <v>10801.3</v>
      </c>
      <c r="DM52" s="7">
        <v>17143.09</v>
      </c>
      <c r="DN52" s="7">
        <v>11367.22</v>
      </c>
      <c r="DO52" s="7">
        <v>10890.09</v>
      </c>
      <c r="DP52" s="7">
        <v>17731.05</v>
      </c>
      <c r="DQ52" s="7">
        <v>11321.13</v>
      </c>
      <c r="DR52" s="7">
        <v>11314.95</v>
      </c>
      <c r="DS52" s="7">
        <v>12072.84</v>
      </c>
      <c r="DT52" s="7">
        <v>18892.18</v>
      </c>
      <c r="DU52" s="7">
        <v>13388.14</v>
      </c>
      <c r="DV52" s="7">
        <v>16754.36</v>
      </c>
      <c r="DW52" s="7">
        <v>14144.76</v>
      </c>
      <c r="DX52" s="7">
        <v>20559.3</v>
      </c>
      <c r="DY52" s="7">
        <v>15242.46</v>
      </c>
      <c r="DZ52" s="7">
        <v>11884.24</v>
      </c>
      <c r="EA52" s="7">
        <v>12181.46</v>
      </c>
      <c r="EB52" s="7">
        <v>11819.9</v>
      </c>
      <c r="EC52" s="7">
        <v>13376.58</v>
      </c>
      <c r="ED52" s="7">
        <v>13881.28</v>
      </c>
      <c r="EE52" s="7">
        <v>17336.11</v>
      </c>
      <c r="EF52" s="7">
        <v>11069.1</v>
      </c>
      <c r="EG52" s="7">
        <v>14727.95</v>
      </c>
      <c r="EH52" s="7">
        <v>15015.53</v>
      </c>
      <c r="EI52" s="7">
        <v>11025.53</v>
      </c>
      <c r="EJ52" s="7">
        <v>10235.27</v>
      </c>
      <c r="EK52" s="7">
        <v>11176.15</v>
      </c>
      <c r="EL52" s="7">
        <v>11533.37</v>
      </c>
      <c r="EM52" s="7">
        <v>12783.67</v>
      </c>
      <c r="EN52" s="7">
        <v>11096.87</v>
      </c>
      <c r="EO52" s="7">
        <v>13605.97</v>
      </c>
      <c r="EP52" s="7">
        <v>13115.62</v>
      </c>
      <c r="EQ52" s="7">
        <v>10742.18</v>
      </c>
      <c r="ER52" s="7">
        <v>14875.26</v>
      </c>
      <c r="ES52" s="7">
        <v>18076</v>
      </c>
      <c r="ET52" s="7">
        <v>19574.82</v>
      </c>
      <c r="EU52" s="7">
        <v>12407.54</v>
      </c>
      <c r="EV52" s="7">
        <v>22726.95</v>
      </c>
      <c r="EW52" s="7">
        <v>14456.76</v>
      </c>
      <c r="EX52" s="7">
        <v>19769.16</v>
      </c>
      <c r="EY52" s="7">
        <v>10560.53</v>
      </c>
      <c r="EZ52" s="7">
        <v>19552.080000000002</v>
      </c>
      <c r="FA52" s="7">
        <v>11399.44</v>
      </c>
      <c r="FB52" s="7">
        <v>14481.54</v>
      </c>
      <c r="FC52" s="7">
        <v>10438.73</v>
      </c>
      <c r="FD52" s="7">
        <v>12829.37</v>
      </c>
      <c r="FE52" s="7">
        <v>21571.49</v>
      </c>
      <c r="FF52" s="7">
        <v>17568.939999999999</v>
      </c>
      <c r="FG52" s="7">
        <v>20142.169999999998</v>
      </c>
      <c r="FH52" s="7">
        <v>21566.240000000002</v>
      </c>
      <c r="FI52" s="7">
        <v>10780.34</v>
      </c>
      <c r="FJ52" s="7">
        <v>10338.69</v>
      </c>
      <c r="FK52" s="7">
        <v>10607.21</v>
      </c>
      <c r="FL52" s="7">
        <v>10246.040000000001</v>
      </c>
      <c r="FM52" s="7">
        <v>10246.040000000001</v>
      </c>
      <c r="FN52" s="7">
        <v>10888.87</v>
      </c>
      <c r="FO52" s="7">
        <v>11102.03</v>
      </c>
      <c r="FP52" s="7">
        <v>10832.19</v>
      </c>
      <c r="FQ52" s="7">
        <v>11024.86</v>
      </c>
      <c r="FR52" s="7">
        <v>18366.8</v>
      </c>
      <c r="FS52" s="7">
        <v>17399.63</v>
      </c>
      <c r="FT52" s="7">
        <v>22926.46</v>
      </c>
      <c r="FU52" s="7">
        <v>12124.23</v>
      </c>
      <c r="FV52" s="7">
        <v>11736.02</v>
      </c>
      <c r="FW52" s="7">
        <v>18825.04</v>
      </c>
      <c r="FX52" s="7">
        <v>23386.76</v>
      </c>
      <c r="FY52" s="7"/>
      <c r="FZ52" s="7">
        <f>FZ51/FZ22</f>
        <v>10830.064326123418</v>
      </c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</row>
    <row r="53" spans="1:256" x14ac:dyDescent="0.35">
      <c r="A53" s="7"/>
      <c r="B53" s="7"/>
      <c r="C53" s="7" t="s">
        <v>2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</row>
    <row r="54" spans="1:256" x14ac:dyDescent="0.35">
      <c r="A54" s="7"/>
      <c r="B54" s="43" t="s">
        <v>508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x14ac:dyDescent="0.35">
      <c r="A55" s="6" t="s">
        <v>509</v>
      </c>
      <c r="B55" s="7" t="s">
        <v>510</v>
      </c>
      <c r="C55" s="7">
        <v>697497.30999999994</v>
      </c>
      <c r="D55" s="7">
        <v>2168719.42</v>
      </c>
      <c r="E55" s="7">
        <v>565272.54</v>
      </c>
      <c r="F55" s="7">
        <v>1751045.75</v>
      </c>
      <c r="G55" s="7">
        <v>147399.19</v>
      </c>
      <c r="H55" s="7">
        <v>96189.78</v>
      </c>
      <c r="I55" s="7">
        <v>605952.93999999994</v>
      </c>
      <c r="J55" s="7">
        <v>126923.52</v>
      </c>
      <c r="K55" s="7">
        <v>34722.910000000003</v>
      </c>
      <c r="L55" s="7">
        <v>168959.35</v>
      </c>
      <c r="M55" s="7">
        <v>169958.68</v>
      </c>
      <c r="N55" s="7">
        <v>5939396.0299999993</v>
      </c>
      <c r="O55" s="7">
        <v>1456566.06</v>
      </c>
      <c r="P55" s="7">
        <v>34379.660000000003</v>
      </c>
      <c r="Q55" s="7">
        <v>3108548.51</v>
      </c>
      <c r="R55" s="7">
        <v>85497.98</v>
      </c>
      <c r="S55" s="7">
        <v>205002.87</v>
      </c>
      <c r="T55" s="7">
        <v>31691.32</v>
      </c>
      <c r="U55" s="7">
        <v>16409.02</v>
      </c>
      <c r="V55" s="7">
        <v>26609.120000000003</v>
      </c>
      <c r="W55" s="7">
        <v>9732</v>
      </c>
      <c r="X55" s="7">
        <v>12037.17</v>
      </c>
      <c r="Y55" s="7">
        <v>43210.43</v>
      </c>
      <c r="Z55" s="7">
        <v>26042.13</v>
      </c>
      <c r="AA55" s="7">
        <v>2508462.8899999997</v>
      </c>
      <c r="AB55" s="7">
        <v>3541654.82</v>
      </c>
      <c r="AC55" s="7">
        <v>77715.14</v>
      </c>
      <c r="AD55" s="7">
        <v>70144.040000000008</v>
      </c>
      <c r="AE55" s="7">
        <v>39114.17</v>
      </c>
      <c r="AF55" s="7">
        <v>24419.410000000003</v>
      </c>
      <c r="AG55" s="7">
        <v>166389.91999999998</v>
      </c>
      <c r="AH55" s="7">
        <v>66604.070000000007</v>
      </c>
      <c r="AI55" s="7">
        <v>25268.53</v>
      </c>
      <c r="AJ55" s="7">
        <v>17680.77</v>
      </c>
      <c r="AK55" s="7">
        <v>44683.990000000005</v>
      </c>
      <c r="AL55" s="7">
        <v>49065.229999999996</v>
      </c>
      <c r="AM55" s="7">
        <v>42619.1</v>
      </c>
      <c r="AN55" s="7">
        <v>38548.79</v>
      </c>
      <c r="AO55" s="7">
        <v>354800.28</v>
      </c>
      <c r="AP55" s="7">
        <v>6739062.6300000008</v>
      </c>
      <c r="AQ55" s="7">
        <v>62272.66</v>
      </c>
      <c r="AR55" s="7">
        <v>5063728.4800000004</v>
      </c>
      <c r="AS55" s="7">
        <v>496146.54000000004</v>
      </c>
      <c r="AT55" s="7">
        <v>301541.02</v>
      </c>
      <c r="AU55" s="7">
        <v>70802.41</v>
      </c>
      <c r="AV55" s="7">
        <v>73343.3</v>
      </c>
      <c r="AW55" s="7">
        <v>23649.53</v>
      </c>
      <c r="AX55" s="7">
        <v>30420.870000000003</v>
      </c>
      <c r="AY55" s="7">
        <v>105403.42</v>
      </c>
      <c r="AZ55" s="7">
        <v>669767.04</v>
      </c>
      <c r="BA55" s="7">
        <v>933882.48</v>
      </c>
      <c r="BB55" s="7">
        <v>996083.8899999999</v>
      </c>
      <c r="BC55" s="7">
        <v>1166550.45</v>
      </c>
      <c r="BD55" s="7">
        <v>56130.22</v>
      </c>
      <c r="BE55" s="7">
        <v>135192.22999999998</v>
      </c>
      <c r="BF55" s="7">
        <v>1780023.46</v>
      </c>
      <c r="BG55" s="7">
        <v>150035.60999999999</v>
      </c>
      <c r="BH55" s="7">
        <v>86478.69</v>
      </c>
      <c r="BI55" s="7">
        <v>93478.17</v>
      </c>
      <c r="BJ55" s="7">
        <v>547957.69999999995</v>
      </c>
      <c r="BK55" s="7">
        <v>1125315.8400000001</v>
      </c>
      <c r="BL55" s="7">
        <v>41152.239999999998</v>
      </c>
      <c r="BM55" s="7">
        <v>91707.45</v>
      </c>
      <c r="BN55" s="7">
        <v>150912.20000000001</v>
      </c>
      <c r="BO55" s="7">
        <v>152299.70000000001</v>
      </c>
      <c r="BP55" s="7">
        <v>39724.230000000003</v>
      </c>
      <c r="BQ55" s="7">
        <v>379468.6</v>
      </c>
      <c r="BR55" s="7">
        <v>321414.49</v>
      </c>
      <c r="BS55" s="7">
        <v>84118.69</v>
      </c>
      <c r="BT55" s="7">
        <v>69224.239999999991</v>
      </c>
      <c r="BU55" s="7">
        <v>33392.559999999998</v>
      </c>
      <c r="BV55" s="7">
        <v>165315.57</v>
      </c>
      <c r="BW55" s="7">
        <v>98504.77</v>
      </c>
      <c r="BX55" s="7">
        <v>2114.5299999999997</v>
      </c>
      <c r="BY55" s="7">
        <v>66277.2</v>
      </c>
      <c r="BZ55" s="7">
        <v>3920.46</v>
      </c>
      <c r="CA55" s="7">
        <v>0</v>
      </c>
      <c r="CB55" s="7">
        <v>5201829.55</v>
      </c>
      <c r="CC55" s="7">
        <v>33312.85</v>
      </c>
      <c r="CD55" s="7">
        <v>0</v>
      </c>
      <c r="CE55" s="7">
        <v>37054.160000000003</v>
      </c>
      <c r="CF55" s="7">
        <v>42215.08</v>
      </c>
      <c r="CG55" s="7">
        <v>18726.89</v>
      </c>
      <c r="CH55" s="7">
        <v>11271.21</v>
      </c>
      <c r="CI55" s="7">
        <v>40108.33</v>
      </c>
      <c r="CJ55" s="7">
        <v>70601.039999999994</v>
      </c>
      <c r="CK55" s="7">
        <v>425422.56</v>
      </c>
      <c r="CL55" s="7">
        <v>111147.12</v>
      </c>
      <c r="CM55" s="7">
        <v>106768.75</v>
      </c>
      <c r="CN55" s="7">
        <v>2415573.65</v>
      </c>
      <c r="CO55" s="7">
        <v>1256723.27</v>
      </c>
      <c r="CP55" s="7">
        <v>90748.47</v>
      </c>
      <c r="CQ55" s="7">
        <v>65131.15</v>
      </c>
      <c r="CR55" s="7">
        <v>42604.41</v>
      </c>
      <c r="CS55" s="7">
        <v>40695.129999999997</v>
      </c>
      <c r="CT55" s="7">
        <v>16848.120000000003</v>
      </c>
      <c r="CU55" s="7">
        <v>16150.37</v>
      </c>
      <c r="CV55" s="7">
        <v>23282.04</v>
      </c>
      <c r="CW55" s="7">
        <v>38479.520000000004</v>
      </c>
      <c r="CX55" s="7">
        <v>69032.320000000007</v>
      </c>
      <c r="CY55" s="7">
        <v>16164.100000000002</v>
      </c>
      <c r="CZ55" s="7">
        <v>91783.03</v>
      </c>
      <c r="DA55" s="7">
        <v>27800.370000000003</v>
      </c>
      <c r="DB55" s="7">
        <v>39947.79</v>
      </c>
      <c r="DC55" s="7">
        <v>46604.61</v>
      </c>
      <c r="DD55" s="7">
        <v>7838.59</v>
      </c>
      <c r="DE55" s="7">
        <v>27083.3</v>
      </c>
      <c r="DF55" s="7">
        <v>1640144.51</v>
      </c>
      <c r="DG55" s="7">
        <v>11407.47</v>
      </c>
      <c r="DH55" s="7">
        <v>134322.12</v>
      </c>
      <c r="DI55" s="7">
        <v>237514.09</v>
      </c>
      <c r="DJ55" s="7">
        <v>64937.760000000002</v>
      </c>
      <c r="DK55" s="7">
        <v>23600.9</v>
      </c>
      <c r="DL55" s="7">
        <v>354790.94</v>
      </c>
      <c r="DM55" s="7">
        <v>46435.4</v>
      </c>
      <c r="DN55" s="7">
        <v>116072.59</v>
      </c>
      <c r="DO55" s="7">
        <v>174489.86</v>
      </c>
      <c r="DP55" s="7">
        <v>40481.380000000005</v>
      </c>
      <c r="DQ55" s="7">
        <v>0</v>
      </c>
      <c r="DR55" s="7">
        <v>43298.490000000005</v>
      </c>
      <c r="DS55" s="7">
        <v>33595.360000000001</v>
      </c>
      <c r="DT55" s="7">
        <v>12921.04</v>
      </c>
      <c r="DU55" s="7">
        <v>23276.34</v>
      </c>
      <c r="DV55" s="7">
        <v>15827.57</v>
      </c>
      <c r="DW55" s="7">
        <v>10215.44</v>
      </c>
      <c r="DX55" s="7">
        <v>7390.14</v>
      </c>
      <c r="DY55" s="7">
        <v>48221.45</v>
      </c>
      <c r="DZ55" s="7">
        <v>207927.90999999997</v>
      </c>
      <c r="EA55" s="7">
        <v>51290.509999999995</v>
      </c>
      <c r="EB55" s="7">
        <v>51171.21</v>
      </c>
      <c r="EC55" s="7">
        <v>36378.83</v>
      </c>
      <c r="ED55" s="7">
        <v>235930.71000000002</v>
      </c>
      <c r="EE55" s="7">
        <v>15254.9</v>
      </c>
      <c r="EF55" s="7">
        <v>44880.91</v>
      </c>
      <c r="EG55" s="7">
        <v>0</v>
      </c>
      <c r="EH55" s="7">
        <v>15553.09</v>
      </c>
      <c r="EI55" s="7">
        <v>551440.48</v>
      </c>
      <c r="EJ55" s="7">
        <v>769632.75</v>
      </c>
      <c r="EK55" s="7">
        <v>54562.509999999995</v>
      </c>
      <c r="EL55" s="7">
        <v>53503.22</v>
      </c>
      <c r="EM55" s="7">
        <v>32640.719999999998</v>
      </c>
      <c r="EN55" s="7">
        <v>43058.49</v>
      </c>
      <c r="EO55" s="7">
        <v>22223.699999999997</v>
      </c>
      <c r="EP55" s="7">
        <v>37492.730000000003</v>
      </c>
      <c r="EQ55" s="7">
        <v>192154.94</v>
      </c>
      <c r="ER55" s="7">
        <v>40048.68</v>
      </c>
      <c r="ES55" s="7">
        <v>29171.47</v>
      </c>
      <c r="ET55" s="7">
        <v>37351.58</v>
      </c>
      <c r="EU55" s="7">
        <v>37184.619999999995</v>
      </c>
      <c r="EV55" s="7">
        <v>0</v>
      </c>
      <c r="EW55" s="7">
        <v>27828.920000000002</v>
      </c>
      <c r="EX55" s="7">
        <v>18691.82</v>
      </c>
      <c r="EY55" s="7">
        <v>11348.86</v>
      </c>
      <c r="EZ55" s="7">
        <v>14494.98</v>
      </c>
      <c r="FA55" s="7">
        <v>272683.63</v>
      </c>
      <c r="FB55" s="7">
        <v>89633.77</v>
      </c>
      <c r="FC55" s="7">
        <v>238137.23</v>
      </c>
      <c r="FD55" s="7">
        <v>60159.840000000004</v>
      </c>
      <c r="FE55" s="7">
        <v>39159</v>
      </c>
      <c r="FF55" s="7">
        <v>36444.94</v>
      </c>
      <c r="FG55" s="7">
        <v>23340.29</v>
      </c>
      <c r="FH55" s="7">
        <v>47738.979999999996</v>
      </c>
      <c r="FI55" s="7">
        <v>137919.6</v>
      </c>
      <c r="FJ55" s="7">
        <v>138772.41999999998</v>
      </c>
      <c r="FK55" s="7">
        <v>237051.26</v>
      </c>
      <c r="FL55" s="7">
        <v>555910.47</v>
      </c>
      <c r="FM55" s="7">
        <v>259631.81</v>
      </c>
      <c r="FN55" s="7">
        <v>1223607.6400000001</v>
      </c>
      <c r="FO55" s="7">
        <v>0</v>
      </c>
      <c r="FP55" s="7">
        <v>223380.72999999998</v>
      </c>
      <c r="FQ55" s="7">
        <v>159404.06</v>
      </c>
      <c r="FR55" s="7">
        <v>0</v>
      </c>
      <c r="FS55" s="7">
        <v>35109.230000000003</v>
      </c>
      <c r="FT55" s="7">
        <v>32418.11</v>
      </c>
      <c r="FU55" s="7">
        <v>63173.090000000004</v>
      </c>
      <c r="FV55" s="7">
        <v>100180.31</v>
      </c>
      <c r="FW55" s="7">
        <v>47784.91</v>
      </c>
      <c r="FX55" s="7">
        <v>19641.560000000001</v>
      </c>
      <c r="FY55" s="7">
        <v>349868.43</v>
      </c>
      <c r="FZ55" s="7">
        <f>SUM(C55:FY55)</f>
        <v>67494008.890000001</v>
      </c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x14ac:dyDescent="0.35">
      <c r="A56" s="6" t="s">
        <v>511</v>
      </c>
      <c r="B56" s="7" t="s">
        <v>512</v>
      </c>
      <c r="C56" s="45">
        <v>0</v>
      </c>
      <c r="D56" s="45">
        <v>2209860</v>
      </c>
      <c r="E56" s="45">
        <v>93166</v>
      </c>
      <c r="F56" s="45">
        <v>884043</v>
      </c>
      <c r="G56" s="45">
        <v>48632</v>
      </c>
      <c r="H56" s="45">
        <v>0</v>
      </c>
      <c r="I56" s="45">
        <v>297415</v>
      </c>
      <c r="J56" s="45">
        <v>98643</v>
      </c>
      <c r="K56" s="45">
        <v>64384</v>
      </c>
      <c r="L56" s="45">
        <v>219486</v>
      </c>
      <c r="M56" s="45">
        <v>0</v>
      </c>
      <c r="N56" s="45">
        <v>1975268</v>
      </c>
      <c r="O56" s="45">
        <v>555149</v>
      </c>
      <c r="P56" s="45">
        <v>41346</v>
      </c>
      <c r="Q56" s="45">
        <v>850098</v>
      </c>
      <c r="R56" s="45">
        <v>34250</v>
      </c>
      <c r="S56" s="45">
        <v>55379</v>
      </c>
      <c r="T56" s="45">
        <v>0</v>
      </c>
      <c r="U56" s="45">
        <v>1641</v>
      </c>
      <c r="V56" s="45">
        <v>10619</v>
      </c>
      <c r="W56" s="45">
        <v>0</v>
      </c>
      <c r="X56" s="45">
        <v>0</v>
      </c>
      <c r="Y56" s="45">
        <v>0</v>
      </c>
      <c r="Z56" s="45">
        <v>34140</v>
      </c>
      <c r="AA56" s="45">
        <v>1269611</v>
      </c>
      <c r="AB56" s="45">
        <v>1620720</v>
      </c>
      <c r="AC56" s="45">
        <v>0</v>
      </c>
      <c r="AD56" s="45">
        <v>0</v>
      </c>
      <c r="AE56" s="45">
        <v>10745</v>
      </c>
      <c r="AF56" s="45">
        <v>28859</v>
      </c>
      <c r="AG56" s="45">
        <v>0</v>
      </c>
      <c r="AH56" s="45">
        <v>170214</v>
      </c>
      <c r="AI56" s="45">
        <v>29386</v>
      </c>
      <c r="AJ56" s="45">
        <v>0</v>
      </c>
      <c r="AK56" s="45">
        <v>0</v>
      </c>
      <c r="AL56" s="45">
        <v>0</v>
      </c>
      <c r="AM56" s="45">
        <v>44176</v>
      </c>
      <c r="AN56" s="45">
        <v>0</v>
      </c>
      <c r="AO56" s="45">
        <v>296289</v>
      </c>
      <c r="AP56" s="45">
        <v>2307259</v>
      </c>
      <c r="AQ56" s="45">
        <v>19913</v>
      </c>
      <c r="AR56" s="45">
        <v>742087</v>
      </c>
      <c r="AS56" s="45">
        <v>97293</v>
      </c>
      <c r="AT56" s="45">
        <v>0</v>
      </c>
      <c r="AU56" s="45">
        <v>0</v>
      </c>
      <c r="AV56" s="45">
        <v>42097</v>
      </c>
      <c r="AW56" s="45">
        <v>16103</v>
      </c>
      <c r="AX56" s="45">
        <v>0</v>
      </c>
      <c r="AY56" s="45">
        <v>74442</v>
      </c>
      <c r="AZ56" s="45">
        <v>64029</v>
      </c>
      <c r="BA56" s="45">
        <v>641670</v>
      </c>
      <c r="BB56" s="45">
        <v>180338</v>
      </c>
      <c r="BC56" s="45">
        <v>707879</v>
      </c>
      <c r="BD56" s="45">
        <v>157668</v>
      </c>
      <c r="BE56" s="45">
        <v>203922</v>
      </c>
      <c r="BF56" s="45">
        <v>302104</v>
      </c>
      <c r="BG56" s="45">
        <v>58630</v>
      </c>
      <c r="BH56" s="45">
        <v>78110</v>
      </c>
      <c r="BI56" s="45">
        <v>0</v>
      </c>
      <c r="BJ56" s="45">
        <v>75786</v>
      </c>
      <c r="BK56" s="45">
        <v>461466</v>
      </c>
      <c r="BL56" s="45">
        <v>0</v>
      </c>
      <c r="BM56" s="45">
        <v>85084</v>
      </c>
      <c r="BN56" s="45">
        <v>73862</v>
      </c>
      <c r="BO56" s="45">
        <v>103005</v>
      </c>
      <c r="BP56" s="45">
        <v>0</v>
      </c>
      <c r="BQ56" s="45">
        <v>0</v>
      </c>
      <c r="BR56" s="45">
        <v>59232</v>
      </c>
      <c r="BS56" s="45">
        <v>0</v>
      </c>
      <c r="BT56" s="45">
        <v>0</v>
      </c>
      <c r="BU56" s="45">
        <v>45439</v>
      </c>
      <c r="BV56" s="45">
        <v>28180</v>
      </c>
      <c r="BW56" s="45">
        <v>47347</v>
      </c>
      <c r="BX56" s="45">
        <v>0</v>
      </c>
      <c r="BY56" s="45">
        <v>0</v>
      </c>
      <c r="BZ56" s="45">
        <v>34306</v>
      </c>
      <c r="CA56" s="45">
        <v>0</v>
      </c>
      <c r="CB56" s="45">
        <v>3282293</v>
      </c>
      <c r="CC56" s="45">
        <v>25288</v>
      </c>
      <c r="CD56" s="45">
        <v>0</v>
      </c>
      <c r="CE56" s="45">
        <v>6907</v>
      </c>
      <c r="CF56" s="45">
        <v>0</v>
      </c>
      <c r="CG56" s="45">
        <v>15425</v>
      </c>
      <c r="CH56" s="45">
        <v>28480</v>
      </c>
      <c r="CI56" s="45">
        <v>0</v>
      </c>
      <c r="CJ56" s="45">
        <v>46786</v>
      </c>
      <c r="CK56" s="45">
        <v>172382</v>
      </c>
      <c r="CL56" s="45">
        <v>147877</v>
      </c>
      <c r="CM56" s="45">
        <v>73405</v>
      </c>
      <c r="CN56" s="45">
        <v>3343175</v>
      </c>
      <c r="CO56" s="45">
        <v>344230</v>
      </c>
      <c r="CP56" s="45">
        <v>0</v>
      </c>
      <c r="CQ56" s="45">
        <v>50408</v>
      </c>
      <c r="CR56" s="45">
        <v>34815</v>
      </c>
      <c r="CS56" s="45">
        <v>37305</v>
      </c>
      <c r="CT56" s="45">
        <v>13035</v>
      </c>
      <c r="CU56" s="45">
        <v>10243</v>
      </c>
      <c r="CV56" s="45">
        <v>18971</v>
      </c>
      <c r="CW56" s="45">
        <v>60178</v>
      </c>
      <c r="CX56" s="45">
        <v>0</v>
      </c>
      <c r="CY56" s="45">
        <v>0</v>
      </c>
      <c r="CZ56" s="45">
        <v>78560</v>
      </c>
      <c r="DA56" s="45">
        <v>13836</v>
      </c>
      <c r="DB56" s="45">
        <v>36688</v>
      </c>
      <c r="DC56" s="45">
        <v>61080</v>
      </c>
      <c r="DD56" s="45">
        <v>0</v>
      </c>
      <c r="DE56" s="45">
        <v>28121</v>
      </c>
      <c r="DF56" s="45">
        <v>1846453</v>
      </c>
      <c r="DG56" s="45">
        <v>0</v>
      </c>
      <c r="DH56" s="45">
        <v>0</v>
      </c>
      <c r="DI56" s="45">
        <v>53127</v>
      </c>
      <c r="DJ56" s="45">
        <v>15299</v>
      </c>
      <c r="DK56" s="45">
        <v>33929</v>
      </c>
      <c r="DL56" s="45">
        <v>61994</v>
      </c>
      <c r="DM56" s="45">
        <v>24858</v>
      </c>
      <c r="DN56" s="45">
        <v>64362</v>
      </c>
      <c r="DO56" s="45">
        <v>40948</v>
      </c>
      <c r="DP56" s="45">
        <v>12491</v>
      </c>
      <c r="DQ56" s="45">
        <v>28815</v>
      </c>
      <c r="DR56" s="45">
        <v>37556</v>
      </c>
      <c r="DS56" s="45">
        <v>0</v>
      </c>
      <c r="DT56" s="45">
        <v>532</v>
      </c>
      <c r="DU56" s="45">
        <v>29769</v>
      </c>
      <c r="DV56" s="45">
        <v>27383</v>
      </c>
      <c r="DW56" s="45">
        <v>39527</v>
      </c>
      <c r="DX56" s="45">
        <v>15498</v>
      </c>
      <c r="DY56" s="45">
        <v>0</v>
      </c>
      <c r="DZ56" s="45">
        <v>37573</v>
      </c>
      <c r="EA56" s="45">
        <v>6370</v>
      </c>
      <c r="EB56" s="45">
        <v>30728</v>
      </c>
      <c r="EC56" s="45">
        <v>13315</v>
      </c>
      <c r="ED56" s="45">
        <v>98440</v>
      </c>
      <c r="EE56" s="45">
        <v>0</v>
      </c>
      <c r="EF56" s="45">
        <v>19796</v>
      </c>
      <c r="EG56" s="45">
        <v>18160</v>
      </c>
      <c r="EH56" s="45">
        <v>17505</v>
      </c>
      <c r="EI56" s="45">
        <v>192383</v>
      </c>
      <c r="EJ56" s="45">
        <v>325808</v>
      </c>
      <c r="EK56" s="45">
        <v>33783</v>
      </c>
      <c r="EL56" s="45">
        <v>35772</v>
      </c>
      <c r="EM56" s="45">
        <v>0</v>
      </c>
      <c r="EN56" s="45">
        <v>48879</v>
      </c>
      <c r="EO56" s="45">
        <v>16844</v>
      </c>
      <c r="EP56" s="45">
        <v>31771</v>
      </c>
      <c r="EQ56" s="45">
        <v>27564</v>
      </c>
      <c r="ER56" s="45">
        <v>56660</v>
      </c>
      <c r="ES56" s="45">
        <v>0</v>
      </c>
      <c r="ET56" s="45">
        <v>0</v>
      </c>
      <c r="EU56" s="45">
        <v>31487</v>
      </c>
      <c r="EV56" s="45">
        <v>0</v>
      </c>
      <c r="EW56" s="45">
        <v>39917</v>
      </c>
      <c r="EX56" s="45">
        <v>7391</v>
      </c>
      <c r="EY56" s="45">
        <v>145108</v>
      </c>
      <c r="EZ56" s="45">
        <v>9859</v>
      </c>
      <c r="FA56" s="45">
        <v>76704</v>
      </c>
      <c r="FB56" s="45">
        <v>0</v>
      </c>
      <c r="FC56" s="45">
        <v>40648</v>
      </c>
      <c r="FD56" s="45">
        <v>39396</v>
      </c>
      <c r="FE56" s="45">
        <v>14935</v>
      </c>
      <c r="FF56" s="45">
        <v>16159</v>
      </c>
      <c r="FG56" s="45">
        <v>4148</v>
      </c>
      <c r="FH56" s="45">
        <v>14948</v>
      </c>
      <c r="FI56" s="45">
        <v>43360</v>
      </c>
      <c r="FJ56" s="45">
        <v>54126</v>
      </c>
      <c r="FK56" s="45">
        <v>48361</v>
      </c>
      <c r="FL56" s="45">
        <v>279025</v>
      </c>
      <c r="FM56" s="45">
        <v>228835</v>
      </c>
      <c r="FN56" s="45">
        <v>161585</v>
      </c>
      <c r="FO56" s="45">
        <v>145622</v>
      </c>
      <c r="FP56" s="45">
        <v>5975</v>
      </c>
      <c r="FQ56" s="45">
        <v>21442</v>
      </c>
      <c r="FR56" s="45">
        <v>703</v>
      </c>
      <c r="FS56" s="45">
        <v>0</v>
      </c>
      <c r="FT56" s="45">
        <v>16088</v>
      </c>
      <c r="FU56" s="45">
        <v>1960</v>
      </c>
      <c r="FV56" s="45">
        <v>14932</v>
      </c>
      <c r="FW56" s="45">
        <v>12924</v>
      </c>
      <c r="FX56" s="45">
        <v>9218</v>
      </c>
      <c r="FY56" s="7">
        <v>198335</v>
      </c>
      <c r="FZ56" s="7">
        <f>SUM(C56:FY56)</f>
        <v>30607341</v>
      </c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</row>
    <row r="57" spans="1:256" x14ac:dyDescent="0.35">
      <c r="A57" s="6" t="s">
        <v>513</v>
      </c>
      <c r="B57" s="7" t="s">
        <v>514</v>
      </c>
      <c r="C57" s="7">
        <v>606546.89</v>
      </c>
      <c r="D57" s="7">
        <v>1647980.56</v>
      </c>
      <c r="E57" s="7">
        <v>646456.05000000005</v>
      </c>
      <c r="F57" s="7">
        <v>1015890.13</v>
      </c>
      <c r="G57" s="7">
        <v>46408.07</v>
      </c>
      <c r="H57" s="7">
        <v>38055.68</v>
      </c>
      <c r="I57" s="7">
        <v>643214.76</v>
      </c>
      <c r="J57" s="7">
        <v>88172.78</v>
      </c>
      <c r="K57" s="7">
        <v>1856.93</v>
      </c>
      <c r="L57" s="7">
        <v>64972.08</v>
      </c>
      <c r="M57" s="7">
        <v>80750.81</v>
      </c>
      <c r="N57" s="7">
        <v>2075395.69</v>
      </c>
      <c r="O57" s="7">
        <v>169853.32</v>
      </c>
      <c r="P57" s="7">
        <v>11601.5</v>
      </c>
      <c r="Q57" s="7">
        <v>4537244.34</v>
      </c>
      <c r="R57" s="7">
        <v>32022.9</v>
      </c>
      <c r="S57" s="7">
        <v>23668.44</v>
      </c>
      <c r="T57" s="7">
        <v>464.06</v>
      </c>
      <c r="U57" s="7">
        <v>0</v>
      </c>
      <c r="V57" s="7">
        <v>0</v>
      </c>
      <c r="W57" s="7">
        <v>464.29</v>
      </c>
      <c r="X57" s="7">
        <v>0</v>
      </c>
      <c r="Y57" s="7">
        <v>0</v>
      </c>
      <c r="Z57" s="7">
        <v>928.12</v>
      </c>
      <c r="AA57" s="7">
        <v>1055778.5900000001</v>
      </c>
      <c r="AB57" s="7">
        <v>674317.36</v>
      </c>
      <c r="AC57" s="7">
        <v>10209.32</v>
      </c>
      <c r="AD57" s="7">
        <v>12066.25</v>
      </c>
      <c r="AE57" s="7">
        <v>1392.18</v>
      </c>
      <c r="AF57" s="7">
        <v>928.12</v>
      </c>
      <c r="AG57" s="7">
        <v>6032.78</v>
      </c>
      <c r="AH57" s="7">
        <v>0</v>
      </c>
      <c r="AI57" s="7">
        <v>0</v>
      </c>
      <c r="AJ57" s="7">
        <v>928.12</v>
      </c>
      <c r="AK57" s="7">
        <v>0</v>
      </c>
      <c r="AL57" s="7">
        <v>3248.42</v>
      </c>
      <c r="AM57" s="7">
        <v>0</v>
      </c>
      <c r="AN57" s="7">
        <v>0</v>
      </c>
      <c r="AO57" s="7">
        <v>63579.9</v>
      </c>
      <c r="AP57" s="7">
        <v>6088602.4400000004</v>
      </c>
      <c r="AQ57" s="7">
        <v>0</v>
      </c>
      <c r="AR57" s="7">
        <v>1021510.14</v>
      </c>
      <c r="AS57" s="7">
        <v>545747.9</v>
      </c>
      <c r="AT57" s="7">
        <v>14850.84</v>
      </c>
      <c r="AU57" s="7">
        <v>2320.3000000000002</v>
      </c>
      <c r="AV57" s="7">
        <v>2784.36</v>
      </c>
      <c r="AW57" s="7">
        <v>464.06</v>
      </c>
      <c r="AX57" s="7">
        <v>3248.42</v>
      </c>
      <c r="AY57" s="7">
        <v>6033.01</v>
      </c>
      <c r="AZ57" s="7">
        <v>450630.55</v>
      </c>
      <c r="BA57" s="7">
        <v>88176.69</v>
      </c>
      <c r="BB57" s="7">
        <v>122054.68</v>
      </c>
      <c r="BC57" s="7">
        <v>526720.29</v>
      </c>
      <c r="BD57" s="7">
        <v>29703.29</v>
      </c>
      <c r="BE57" s="7">
        <v>2320.3000000000002</v>
      </c>
      <c r="BF57" s="7">
        <v>216268.52</v>
      </c>
      <c r="BG57" s="7">
        <v>40376.21</v>
      </c>
      <c r="BH57" s="7">
        <v>4640.6000000000004</v>
      </c>
      <c r="BI57" s="7">
        <v>7889.25</v>
      </c>
      <c r="BJ57" s="7">
        <v>50124.23</v>
      </c>
      <c r="BK57" s="7">
        <v>321616.81</v>
      </c>
      <c r="BL57" s="7">
        <v>0</v>
      </c>
      <c r="BM57" s="7">
        <v>2320.5300000000002</v>
      </c>
      <c r="BN57" s="7">
        <v>9746.41</v>
      </c>
      <c r="BO57" s="7">
        <v>6961.13</v>
      </c>
      <c r="BP57" s="7">
        <v>0</v>
      </c>
      <c r="BQ57" s="7">
        <v>523472.33</v>
      </c>
      <c r="BR57" s="7">
        <v>316498.81</v>
      </c>
      <c r="BS57" s="7">
        <v>74250.06</v>
      </c>
      <c r="BT57" s="7">
        <v>2320.3000000000002</v>
      </c>
      <c r="BU57" s="7">
        <v>18562.400000000001</v>
      </c>
      <c r="BV57" s="7">
        <v>34342.050000000003</v>
      </c>
      <c r="BW57" s="7">
        <v>64505.49</v>
      </c>
      <c r="BX57" s="7">
        <v>0</v>
      </c>
      <c r="BY57" s="7">
        <v>928.12</v>
      </c>
      <c r="BZ57" s="7">
        <v>0</v>
      </c>
      <c r="CA57" s="7">
        <v>1392.18</v>
      </c>
      <c r="CB57" s="7">
        <v>1335650.93</v>
      </c>
      <c r="CC57" s="7">
        <v>0</v>
      </c>
      <c r="CD57" s="7">
        <v>4176.54</v>
      </c>
      <c r="CE57" s="7">
        <v>928.12</v>
      </c>
      <c r="CF57" s="7">
        <v>0</v>
      </c>
      <c r="CG57" s="7">
        <v>10673.38</v>
      </c>
      <c r="CH57" s="7">
        <v>4640.6000000000004</v>
      </c>
      <c r="CI57" s="7">
        <v>38053.61</v>
      </c>
      <c r="CJ57" s="7">
        <v>80288.59</v>
      </c>
      <c r="CK57" s="7">
        <v>70076.28</v>
      </c>
      <c r="CL57" s="7">
        <v>13922.26</v>
      </c>
      <c r="CM57" s="7">
        <v>6496.84</v>
      </c>
      <c r="CN57" s="7">
        <v>536017.59</v>
      </c>
      <c r="CO57" s="7">
        <v>190278.17</v>
      </c>
      <c r="CP57" s="7">
        <v>62185.88</v>
      </c>
      <c r="CQ57" s="7">
        <v>3248.42</v>
      </c>
      <c r="CR57" s="7">
        <v>464.29</v>
      </c>
      <c r="CS57" s="7">
        <v>2784.36</v>
      </c>
      <c r="CT57" s="7">
        <v>464.06</v>
      </c>
      <c r="CU57" s="7">
        <v>2320.5300000000002</v>
      </c>
      <c r="CV57" s="7">
        <v>0</v>
      </c>
      <c r="CW57" s="7">
        <v>0</v>
      </c>
      <c r="CX57" s="7">
        <v>11138.82</v>
      </c>
      <c r="CY57" s="7">
        <v>0</v>
      </c>
      <c r="CZ57" s="7">
        <v>24133.19</v>
      </c>
      <c r="DA57" s="7">
        <v>0</v>
      </c>
      <c r="DB57" s="7">
        <v>2320.5300000000002</v>
      </c>
      <c r="DC57" s="7">
        <v>0</v>
      </c>
      <c r="DD57" s="7">
        <v>464.06</v>
      </c>
      <c r="DE57" s="7">
        <v>464.06</v>
      </c>
      <c r="DF57" s="7">
        <v>255247.26</v>
      </c>
      <c r="DG57" s="7">
        <v>0</v>
      </c>
      <c r="DH57" s="7">
        <v>50584.38</v>
      </c>
      <c r="DI57" s="7">
        <v>19490.98</v>
      </c>
      <c r="DJ57" s="7">
        <v>2320.5300000000002</v>
      </c>
      <c r="DK57" s="7">
        <v>11137.67</v>
      </c>
      <c r="DL57" s="7">
        <v>141079.99</v>
      </c>
      <c r="DM57" s="7">
        <v>0</v>
      </c>
      <c r="DN57" s="7">
        <v>40838.89</v>
      </c>
      <c r="DO57" s="7">
        <v>258498.9</v>
      </c>
      <c r="DP57" s="7">
        <v>0</v>
      </c>
      <c r="DQ57" s="7">
        <v>30629.57</v>
      </c>
      <c r="DR57" s="7">
        <v>13458.43</v>
      </c>
      <c r="DS57" s="7">
        <v>11602.65</v>
      </c>
      <c r="DT57" s="7">
        <v>1856.24</v>
      </c>
      <c r="DU57" s="7">
        <v>1392.18</v>
      </c>
      <c r="DV57" s="7">
        <v>1392.18</v>
      </c>
      <c r="DW57" s="7">
        <v>0</v>
      </c>
      <c r="DX57" s="7">
        <v>3248.42</v>
      </c>
      <c r="DY57" s="7">
        <v>928.35</v>
      </c>
      <c r="DZ57" s="7">
        <v>2784.36</v>
      </c>
      <c r="EA57" s="7">
        <v>8817.83</v>
      </c>
      <c r="EB57" s="7">
        <v>42695.13</v>
      </c>
      <c r="EC57" s="7">
        <v>0</v>
      </c>
      <c r="ED57" s="7">
        <v>24597.48</v>
      </c>
      <c r="EE57" s="7">
        <v>8353.5400000000009</v>
      </c>
      <c r="EF57" s="7">
        <v>28772.639999999999</v>
      </c>
      <c r="EG57" s="7">
        <v>21810.82</v>
      </c>
      <c r="EH57" s="7">
        <v>5569.64</v>
      </c>
      <c r="EI57" s="7">
        <v>209762.94</v>
      </c>
      <c r="EJ57" s="7">
        <v>92817.52</v>
      </c>
      <c r="EK57" s="7">
        <v>6961.59</v>
      </c>
      <c r="EL57" s="7">
        <v>464.06</v>
      </c>
      <c r="EM57" s="7">
        <v>0</v>
      </c>
      <c r="EN57" s="7">
        <v>5104.8900000000003</v>
      </c>
      <c r="EO57" s="7">
        <v>1392.18</v>
      </c>
      <c r="EP57" s="7">
        <v>3712.48</v>
      </c>
      <c r="EQ57" s="7">
        <v>77965.990000000005</v>
      </c>
      <c r="ER57" s="7">
        <v>4640.6000000000004</v>
      </c>
      <c r="ES57" s="7">
        <v>928.12</v>
      </c>
      <c r="ET57" s="7">
        <v>2784.59</v>
      </c>
      <c r="EU57" s="7">
        <v>42694.44</v>
      </c>
      <c r="EV57" s="7">
        <v>6033.24</v>
      </c>
      <c r="EW57" s="7">
        <v>30165.279999999999</v>
      </c>
      <c r="EX57" s="7">
        <v>464.06</v>
      </c>
      <c r="EY57" s="7">
        <v>5569.18</v>
      </c>
      <c r="EZ57" s="7">
        <v>0</v>
      </c>
      <c r="FA57" s="7">
        <v>284011.15999999997</v>
      </c>
      <c r="FB57" s="7">
        <v>0</v>
      </c>
      <c r="FC57" s="7">
        <v>20420.48</v>
      </c>
      <c r="FD57" s="7">
        <v>3712.94</v>
      </c>
      <c r="FE57" s="7">
        <v>3712.71</v>
      </c>
      <c r="FF57" s="7">
        <v>0</v>
      </c>
      <c r="FG57" s="7">
        <v>0</v>
      </c>
      <c r="FH57" s="7">
        <v>0</v>
      </c>
      <c r="FI57" s="7">
        <v>83537.009999999995</v>
      </c>
      <c r="FJ57" s="7">
        <v>36199.67</v>
      </c>
      <c r="FK57" s="7">
        <v>139694.25</v>
      </c>
      <c r="FL57" s="7">
        <v>69148.160000000003</v>
      </c>
      <c r="FM57" s="7">
        <v>41302.720000000001</v>
      </c>
      <c r="FN57" s="7">
        <v>1451675.59</v>
      </c>
      <c r="FO57" s="7">
        <v>27382.99</v>
      </c>
      <c r="FP57" s="7">
        <v>145259.75</v>
      </c>
      <c r="FQ57" s="7">
        <v>30629.57</v>
      </c>
      <c r="FR57" s="7">
        <v>0</v>
      </c>
      <c r="FS57" s="7">
        <v>0</v>
      </c>
      <c r="FT57" s="7">
        <v>0</v>
      </c>
      <c r="FU57" s="7">
        <v>65434.53</v>
      </c>
      <c r="FV57" s="7">
        <v>40375.75</v>
      </c>
      <c r="FW57" s="7">
        <v>5104.8900000000003</v>
      </c>
      <c r="FX57" s="7">
        <v>464.06</v>
      </c>
      <c r="FY57" s="7">
        <v>702987.98</v>
      </c>
      <c r="FZ57" s="7">
        <f>SUM(C57:FY57)</f>
        <v>31192625.68</v>
      </c>
      <c r="GA57" s="7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x14ac:dyDescent="0.35">
      <c r="A58" s="6" t="s">
        <v>515</v>
      </c>
      <c r="B58" s="7" t="s">
        <v>516</v>
      </c>
      <c r="C58" s="7">
        <v>2582912.4368625553</v>
      </c>
      <c r="D58" s="7">
        <v>14182763.947547356</v>
      </c>
      <c r="E58" s="7">
        <v>2592399.7945604669</v>
      </c>
      <c r="F58" s="7">
        <v>7875013.5281690154</v>
      </c>
      <c r="G58" s="7">
        <v>485027.1505585236</v>
      </c>
      <c r="H58" s="7">
        <v>721001.39946576022</v>
      </c>
      <c r="I58" s="7">
        <v>3322611.4011656148</v>
      </c>
      <c r="J58" s="7">
        <v>821764.50825643528</v>
      </c>
      <c r="K58" s="7">
        <v>42368.445604662462</v>
      </c>
      <c r="L58" s="7">
        <v>1314897.4621175332</v>
      </c>
      <c r="M58" s="7">
        <v>440816.4769305489</v>
      </c>
      <c r="N58" s="7">
        <v>23057676.337299667</v>
      </c>
      <c r="O58" s="7">
        <v>5635563.6308887824</v>
      </c>
      <c r="P58" s="7">
        <v>145434.4560466246</v>
      </c>
      <c r="Q58" s="7">
        <v>15602197.470616806</v>
      </c>
      <c r="R58" s="7">
        <v>1841647.9286061199</v>
      </c>
      <c r="S58" s="7">
        <v>527395.59616318613</v>
      </c>
      <c r="T58" s="7">
        <v>72855.336813987378</v>
      </c>
      <c r="U58" s="7">
        <v>17868.445604662462</v>
      </c>
      <c r="V58" s="7">
        <v>123697.56483729968</v>
      </c>
      <c r="W58" s="7">
        <v>19250</v>
      </c>
      <c r="X58" s="7">
        <v>14000</v>
      </c>
      <c r="Y58" s="7">
        <v>361237.35769791168</v>
      </c>
      <c r="Z58" s="7">
        <v>78842.228023312302</v>
      </c>
      <c r="AA58" s="7">
        <v>12743155.811801847</v>
      </c>
      <c r="AB58" s="7">
        <v>11472377.261777565</v>
      </c>
      <c r="AC58" s="7">
        <v>444408.70495386119</v>
      </c>
      <c r="AD58" s="7">
        <v>461908.70495386119</v>
      </c>
      <c r="AE58" s="7">
        <v>28368.445604662462</v>
      </c>
      <c r="AF58" s="7">
        <v>66223.782418649847</v>
      </c>
      <c r="AG58" s="7">
        <v>245368.91209324921</v>
      </c>
      <c r="AH58" s="7">
        <v>259645.12967459936</v>
      </c>
      <c r="AI58" s="7">
        <v>61618.445604662462</v>
      </c>
      <c r="AJ58" s="7">
        <v>71473.782418649847</v>
      </c>
      <c r="AK58" s="7">
        <v>60605.336813987378</v>
      </c>
      <c r="AL58" s="7">
        <v>42368.445604662462</v>
      </c>
      <c r="AM58" s="7">
        <v>155934.4560466246</v>
      </c>
      <c r="AN58" s="7">
        <v>126829.11923263723</v>
      </c>
      <c r="AO58" s="7">
        <v>1977226.5813501703</v>
      </c>
      <c r="AP58" s="7">
        <v>33261757.275376402</v>
      </c>
      <c r="AQ58" s="7">
        <v>118079.11923263723</v>
      </c>
      <c r="AR58" s="7">
        <v>24626967.063137449</v>
      </c>
      <c r="AS58" s="7">
        <v>2318845.0269548325</v>
      </c>
      <c r="AT58" s="7">
        <v>941962.07309373491</v>
      </c>
      <c r="AU58" s="7">
        <v>138066.01044196213</v>
      </c>
      <c r="AV58" s="7">
        <v>129316.01044196213</v>
      </c>
      <c r="AW58" s="7">
        <v>109697.56483729968</v>
      </c>
      <c r="AX58" s="7">
        <v>46236.891209324924</v>
      </c>
      <c r="AY58" s="7">
        <v>110710.67362797476</v>
      </c>
      <c r="AZ58" s="7">
        <v>4994693.7858183589</v>
      </c>
      <c r="BA58" s="7">
        <v>3733861.4011656148</v>
      </c>
      <c r="BB58" s="7">
        <v>4775943.3193297721</v>
      </c>
      <c r="BC58" s="7">
        <v>8304962.0259834882</v>
      </c>
      <c r="BD58" s="7">
        <v>1268383.8868382713</v>
      </c>
      <c r="BE58" s="7">
        <v>332961.1401165615</v>
      </c>
      <c r="BF58" s="7">
        <v>7357843.5803788267</v>
      </c>
      <c r="BG58" s="7">
        <v>328355.80330257409</v>
      </c>
      <c r="BH58" s="7">
        <v>147184.4560466246</v>
      </c>
      <c r="BI58" s="7">
        <v>134197.56483729969</v>
      </c>
      <c r="BJ58" s="7">
        <v>2077345.9599320062</v>
      </c>
      <c r="BK58" s="7">
        <v>8915621.663914524</v>
      </c>
      <c r="BL58" s="7">
        <v>39605.336813987378</v>
      </c>
      <c r="BM58" s="7">
        <v>211013.5752792618</v>
      </c>
      <c r="BN58" s="7">
        <v>1651081.9181641578</v>
      </c>
      <c r="BO58" s="7">
        <v>693830.0522098107</v>
      </c>
      <c r="BP58" s="7">
        <v>73960.673627974757</v>
      </c>
      <c r="BQ58" s="7">
        <v>1910727.047838757</v>
      </c>
      <c r="BR58" s="7">
        <v>1520015.4412336089</v>
      </c>
      <c r="BS58" s="7">
        <v>386198.03132588643</v>
      </c>
      <c r="BT58" s="7">
        <v>134566.01044196213</v>
      </c>
      <c r="BU58" s="7">
        <v>128210.67362797476</v>
      </c>
      <c r="BV58" s="7">
        <v>433816.4769305489</v>
      </c>
      <c r="BW58" s="7">
        <v>448829.58572122396</v>
      </c>
      <c r="BX58" s="7">
        <v>54342.228023312302</v>
      </c>
      <c r="BY58" s="7">
        <v>223539.79286061198</v>
      </c>
      <c r="BZ58" s="7">
        <v>106197.56483729968</v>
      </c>
      <c r="CA58" s="7">
        <v>53236.891209324924</v>
      </c>
      <c r="CB58" s="7">
        <v>28732565.355512388</v>
      </c>
      <c r="CC58" s="7">
        <v>66223.782418649847</v>
      </c>
      <c r="CD58" s="7">
        <v>14368.44560466246</v>
      </c>
      <c r="CE58" s="7">
        <v>103710.67362797476</v>
      </c>
      <c r="CF58" s="7">
        <v>28368.445604662462</v>
      </c>
      <c r="CG58" s="7">
        <v>74236.891209324924</v>
      </c>
      <c r="CH58" s="7">
        <v>35736.891209324924</v>
      </c>
      <c r="CI58" s="7">
        <v>407658.70495386119</v>
      </c>
      <c r="CJ58" s="7">
        <v>406737.35769791168</v>
      </c>
      <c r="CK58" s="7">
        <v>2297293.9912578929</v>
      </c>
      <c r="CL58" s="7">
        <v>592146.06265177287</v>
      </c>
      <c r="CM58" s="7">
        <v>330842.69451189903</v>
      </c>
      <c r="CN58" s="7">
        <v>8952280.3688683845</v>
      </c>
      <c r="CO58" s="7">
        <v>6010247.1539582331</v>
      </c>
      <c r="CP58" s="7">
        <v>287737.35769791168</v>
      </c>
      <c r="CQ58" s="7">
        <v>477290.25934919872</v>
      </c>
      <c r="CR58" s="7">
        <v>92105.336813987378</v>
      </c>
      <c r="CS58" s="7">
        <v>85105.336813987378</v>
      </c>
      <c r="CT58" s="7">
        <v>69355.336813987378</v>
      </c>
      <c r="CU58" s="7">
        <v>58118.445604662462</v>
      </c>
      <c r="CV58" s="7">
        <v>3500</v>
      </c>
      <c r="CW58" s="7">
        <v>82986.891209324924</v>
      </c>
      <c r="CX58" s="7">
        <v>290868.91209324921</v>
      </c>
      <c r="CY58" s="7">
        <v>23486.89120932492</v>
      </c>
      <c r="CZ58" s="7">
        <v>1005330.9851869842</v>
      </c>
      <c r="DA58" s="7">
        <v>72486.891209324924</v>
      </c>
      <c r="DB58" s="7">
        <v>145434.4560466246</v>
      </c>
      <c r="DC58" s="7">
        <v>73223.782418649847</v>
      </c>
      <c r="DD58" s="7">
        <v>97816.010441962135</v>
      </c>
      <c r="DE58" s="7">
        <v>112092.2280233123</v>
      </c>
      <c r="DF58" s="7">
        <v>9812543.9441476464</v>
      </c>
      <c r="DG58" s="7">
        <v>33618.445604662462</v>
      </c>
      <c r="DH58" s="7">
        <v>907514.50825643528</v>
      </c>
      <c r="DI58" s="7">
        <v>1451674.1461874698</v>
      </c>
      <c r="DJ58" s="7">
        <v>290592.69451189903</v>
      </c>
      <c r="DK58" s="7">
        <v>199776.68406993692</v>
      </c>
      <c r="DL58" s="7">
        <v>2655582.8511413313</v>
      </c>
      <c r="DM58" s="7">
        <v>118447.56483729968</v>
      </c>
      <c r="DN58" s="7">
        <v>543974.71539582335</v>
      </c>
      <c r="DO58" s="7">
        <v>1157028.0835356971</v>
      </c>
      <c r="DP58" s="7">
        <v>109697.56483729968</v>
      </c>
      <c r="DQ58" s="7">
        <v>284513.5752792618</v>
      </c>
      <c r="DR58" s="7">
        <v>646303.36813987384</v>
      </c>
      <c r="DS58" s="7">
        <v>288013.5752792618</v>
      </c>
      <c r="DT58" s="7">
        <v>44486.891209324924</v>
      </c>
      <c r="DU58" s="7">
        <v>87223.782418649847</v>
      </c>
      <c r="DV58" s="7">
        <v>49368.445604662462</v>
      </c>
      <c r="DW58" s="7">
        <v>67973.782418649847</v>
      </c>
      <c r="DX58" s="7">
        <v>62355.336813987378</v>
      </c>
      <c r="DY58" s="7">
        <v>138434.4560466246</v>
      </c>
      <c r="DZ58" s="7">
        <v>357277.1505585236</v>
      </c>
      <c r="EA58" s="7">
        <v>194434.4560466246</v>
      </c>
      <c r="EB58" s="7">
        <v>277882.02088392427</v>
      </c>
      <c r="EC58" s="7">
        <v>151052.90165128704</v>
      </c>
      <c r="ED58" s="7">
        <v>531908.70495386119</v>
      </c>
      <c r="EE58" s="7">
        <v>66223.782418649847</v>
      </c>
      <c r="EF58" s="7">
        <v>640500.93297717348</v>
      </c>
      <c r="EG58" s="7">
        <v>86210.673627974757</v>
      </c>
      <c r="EH58" s="7">
        <v>67605.336813987378</v>
      </c>
      <c r="EI58" s="7">
        <v>7307002.2853326872</v>
      </c>
      <c r="EJ58" s="7">
        <v>4622955.0286546871</v>
      </c>
      <c r="EK58" s="7">
        <v>215434.4560466246</v>
      </c>
      <c r="EL58" s="7">
        <v>255132.02088392427</v>
      </c>
      <c r="EM58" s="7">
        <v>93855.336813987378</v>
      </c>
      <c r="EN58" s="7">
        <v>482908.70495386119</v>
      </c>
      <c r="EO58" s="7">
        <v>64105.336813987378</v>
      </c>
      <c r="EP58" s="7">
        <v>117710.67362797476</v>
      </c>
      <c r="EQ58" s="7">
        <v>1139344.0939776592</v>
      </c>
      <c r="ER58" s="7">
        <v>70736.891209324924</v>
      </c>
      <c r="ES58" s="7">
        <v>52223.78241864984</v>
      </c>
      <c r="ET58" s="7">
        <v>55723.78241864984</v>
      </c>
      <c r="EU58" s="7">
        <v>200329.11923263723</v>
      </c>
      <c r="EV58" s="7">
        <v>36105.336813987378</v>
      </c>
      <c r="EW58" s="7">
        <v>247763.5752792618</v>
      </c>
      <c r="EX58" s="7">
        <v>49736.891209324924</v>
      </c>
      <c r="EY58" s="7">
        <v>254763.5752792618</v>
      </c>
      <c r="EZ58" s="7">
        <v>60973.78241864984</v>
      </c>
      <c r="FA58" s="7">
        <v>1136948.96430306</v>
      </c>
      <c r="FB58" s="7">
        <v>166526.68406993692</v>
      </c>
      <c r="FC58" s="7">
        <v>783909.63793103467</v>
      </c>
      <c r="FD58" s="7">
        <v>234776.68406993692</v>
      </c>
      <c r="FE58" s="7">
        <v>14000</v>
      </c>
      <c r="FF58" s="7">
        <v>137789.79286061198</v>
      </c>
      <c r="FG58" s="7">
        <v>54342.228023312302</v>
      </c>
      <c r="FH58" s="7">
        <v>22750</v>
      </c>
      <c r="FI58" s="7">
        <v>901896.52914035961</v>
      </c>
      <c r="FJ58" s="7">
        <v>539645.59616318613</v>
      </c>
      <c r="FK58" s="7">
        <v>801225.18188441009</v>
      </c>
      <c r="FL58" s="7">
        <v>2517425.54565323</v>
      </c>
      <c r="FM58" s="7">
        <v>1371265.4412336089</v>
      </c>
      <c r="FN58" s="7">
        <v>8176842.1809130665</v>
      </c>
      <c r="FO58" s="7">
        <v>416316.4769305489</v>
      </c>
      <c r="FP58" s="7">
        <v>868738.29067508515</v>
      </c>
      <c r="FQ58" s="7">
        <v>374961.1401165615</v>
      </c>
      <c r="FR58" s="7">
        <v>84829.119232637226</v>
      </c>
      <c r="FS58" s="7">
        <v>44118.445604662462</v>
      </c>
      <c r="FT58" s="7">
        <v>19618.445604662462</v>
      </c>
      <c r="FU58" s="7">
        <v>442566.4769305489</v>
      </c>
      <c r="FV58" s="7">
        <v>268026.68406993692</v>
      </c>
      <c r="FW58" s="7">
        <v>36105.336813987378</v>
      </c>
      <c r="FX58" s="7">
        <v>5250</v>
      </c>
      <c r="FY58" s="7">
        <v>3530081.03</v>
      </c>
      <c r="FZ58" s="7">
        <f>SUM(C58:FY58)</f>
        <v>332967256.32164651</v>
      </c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x14ac:dyDescent="0.35">
      <c r="A59" s="6" t="s">
        <v>517</v>
      </c>
      <c r="B59" s="7" t="s">
        <v>518</v>
      </c>
      <c r="C59" s="7">
        <v>88403</v>
      </c>
      <c r="D59" s="7">
        <v>350949</v>
      </c>
      <c r="E59" s="7">
        <v>60042</v>
      </c>
      <c r="F59" s="7">
        <v>199727.99999999997</v>
      </c>
      <c r="G59" s="7">
        <v>21668.341830747555</v>
      </c>
      <c r="H59" s="7">
        <v>20213.754068961262</v>
      </c>
      <c r="I59" s="7">
        <v>81706</v>
      </c>
      <c r="J59" s="7">
        <v>39103.534821845496</v>
      </c>
      <c r="K59" s="7">
        <v>4841.7420242549715</v>
      </c>
      <c r="L59" s="7">
        <v>41252.092853781105</v>
      </c>
      <c r="M59" s="7">
        <v>28575.292331516539</v>
      </c>
      <c r="N59" s="7">
        <v>525962</v>
      </c>
      <c r="O59" s="7">
        <v>134520</v>
      </c>
      <c r="P59" s="7">
        <v>5433.8048572476509</v>
      </c>
      <c r="Q59" s="7">
        <v>377605</v>
      </c>
      <c r="R59" s="7">
        <v>94815.714909081318</v>
      </c>
      <c r="S59" s="7">
        <v>28741.290225211793</v>
      </c>
      <c r="T59" s="7">
        <v>3954.555757623014</v>
      </c>
      <c r="U59" s="7">
        <v>1274.9660639331028</v>
      </c>
      <c r="V59" s="7">
        <v>6569.3166684010721</v>
      </c>
      <c r="W59" s="7">
        <v>4343.5284550941296</v>
      </c>
      <c r="X59" s="7">
        <v>713.11661203037954</v>
      </c>
      <c r="Y59" s="7">
        <v>16117.875161316204</v>
      </c>
      <c r="Z59" s="7">
        <v>5575.2753304193311</v>
      </c>
      <c r="AA59" s="7">
        <v>318240</v>
      </c>
      <c r="AB59" s="7">
        <v>284900</v>
      </c>
      <c r="AC59" s="7">
        <v>17521.855841931123</v>
      </c>
      <c r="AD59" s="7">
        <v>22564.482959231071</v>
      </c>
      <c r="AE59" s="7">
        <v>1688.6593556369623</v>
      </c>
      <c r="AF59" s="7">
        <v>2976.0531218156366</v>
      </c>
      <c r="AG59" s="7">
        <v>16858.308385207889</v>
      </c>
      <c r="AH59" s="7">
        <v>18258.172213602717</v>
      </c>
      <c r="AI59" s="7">
        <v>7096.2936538698814</v>
      </c>
      <c r="AJ59" s="7">
        <v>3215.5080619097903</v>
      </c>
      <c r="AK59" s="7">
        <v>3566.626758325227</v>
      </c>
      <c r="AL59" s="7">
        <v>5340.7001717926978</v>
      </c>
      <c r="AM59" s="7">
        <v>8348.2658889974773</v>
      </c>
      <c r="AN59" s="7">
        <v>7739.5381679247448</v>
      </c>
      <c r="AO59" s="7">
        <v>46529</v>
      </c>
      <c r="AP59" s="7">
        <v>872911.42728941469</v>
      </c>
      <c r="AQ59" s="7">
        <v>4504.7433428073309</v>
      </c>
      <c r="AR59" s="7">
        <v>627289</v>
      </c>
      <c r="AS59" s="7">
        <v>65689</v>
      </c>
      <c r="AT59" s="7">
        <v>44893.462280049192</v>
      </c>
      <c r="AU59" s="7">
        <v>5166.2944642754592</v>
      </c>
      <c r="AV59" s="7">
        <v>6927.6804774207048</v>
      </c>
      <c r="AW59" s="7">
        <v>5392.4604270227646</v>
      </c>
      <c r="AX59" s="7">
        <v>1354.2713644217222</v>
      </c>
      <c r="AY59" s="7">
        <v>8136.6662671090826</v>
      </c>
      <c r="AZ59" s="7">
        <v>127685.00000000001</v>
      </c>
      <c r="BA59" s="7">
        <v>92017</v>
      </c>
      <c r="BB59" s="7">
        <v>81529</v>
      </c>
      <c r="BC59" s="7">
        <v>229464</v>
      </c>
      <c r="BD59" s="7">
        <v>35756</v>
      </c>
      <c r="BE59" s="7">
        <v>22112.166308160631</v>
      </c>
      <c r="BF59" s="7">
        <v>259259</v>
      </c>
      <c r="BG59" s="7">
        <v>18844.826118634715</v>
      </c>
      <c r="BH59" s="7">
        <v>11897.955390584037</v>
      </c>
      <c r="BI59" s="7">
        <v>5545.9824320625585</v>
      </c>
      <c r="BJ59" s="7">
        <v>95008.254209239836</v>
      </c>
      <c r="BK59" s="7">
        <v>243222.00000000003</v>
      </c>
      <c r="BL59" s="7">
        <v>1803.8835592175797</v>
      </c>
      <c r="BM59" s="7">
        <v>6524.685214191245</v>
      </c>
      <c r="BN59" s="7">
        <v>52587.380630664826</v>
      </c>
      <c r="BO59" s="7">
        <v>26751.209378184107</v>
      </c>
      <c r="BP59" s="7">
        <v>4130.6523929935438</v>
      </c>
      <c r="BQ59" s="7">
        <v>77960.49372219776</v>
      </c>
      <c r="BR59" s="7">
        <v>70329.679728378396</v>
      </c>
      <c r="BS59" s="7">
        <v>18072.706202187324</v>
      </c>
      <c r="BT59" s="7">
        <v>10114.985031124734</v>
      </c>
      <c r="BU59" s="7">
        <v>6734.9001720835349</v>
      </c>
      <c r="BV59" s="7">
        <v>21986.964175020803</v>
      </c>
      <c r="BW59" s="7">
        <v>41989.912093034945</v>
      </c>
      <c r="BX59" s="7">
        <v>1650.2585538747358</v>
      </c>
      <c r="BY59" s="7">
        <v>10674.47539452542</v>
      </c>
      <c r="BZ59" s="7">
        <v>5174.1856291182285</v>
      </c>
      <c r="CA59" s="7">
        <v>3187.5100051082381</v>
      </c>
      <c r="CB59" s="7">
        <v>770637</v>
      </c>
      <c r="CC59" s="7">
        <v>4559.6243981336393</v>
      </c>
      <c r="CD59" s="7">
        <v>9054.4200133554259</v>
      </c>
      <c r="CE59" s="7">
        <v>2875.7367244510647</v>
      </c>
      <c r="CF59" s="7">
        <v>2156.8025433382986</v>
      </c>
      <c r="CG59" s="7">
        <v>3711.7067024891649</v>
      </c>
      <c r="CH59" s="7">
        <v>1805.6951525622962</v>
      </c>
      <c r="CI59" s="7">
        <v>12740.182465300646</v>
      </c>
      <c r="CJ59" s="7">
        <v>16672.928717806553</v>
      </c>
      <c r="CK59" s="7">
        <v>56929</v>
      </c>
      <c r="CL59" s="7">
        <v>21941.3544567916</v>
      </c>
      <c r="CM59" s="7">
        <v>10979.241379237639</v>
      </c>
      <c r="CN59" s="7">
        <v>294033</v>
      </c>
      <c r="CO59" s="7">
        <v>150164</v>
      </c>
      <c r="CP59" s="7">
        <v>27051.112393155905</v>
      </c>
      <c r="CQ59" s="7">
        <v>17305.259499067688</v>
      </c>
      <c r="CR59" s="7">
        <v>5630.7314199227776</v>
      </c>
      <c r="CS59" s="7">
        <v>6935.1479650786332</v>
      </c>
      <c r="CT59" s="7">
        <v>2587.0928145591142</v>
      </c>
      <c r="CU59" s="7">
        <v>9609.2018826481381</v>
      </c>
      <c r="CV59" s="7">
        <v>713.11661203037954</v>
      </c>
      <c r="CW59" s="7">
        <v>3745.1455016106888</v>
      </c>
      <c r="CX59" s="7">
        <v>7640.7655992682357</v>
      </c>
      <c r="CY59" s="7">
        <v>668.7759824304801</v>
      </c>
      <c r="CZ59" s="7">
        <v>39065.236613175031</v>
      </c>
      <c r="DA59" s="7">
        <v>4638.3160761092404</v>
      </c>
      <c r="DB59" s="7">
        <v>6590.1866420737624</v>
      </c>
      <c r="DC59" s="7">
        <v>3735.8382875449988</v>
      </c>
      <c r="DD59" s="7">
        <v>1705.227091633466</v>
      </c>
      <c r="DE59" s="7">
        <v>3149.6547457229904</v>
      </c>
      <c r="DF59" s="7">
        <v>209151.11816264354</v>
      </c>
      <c r="DG59" s="7">
        <v>1589.2740995646091</v>
      </c>
      <c r="DH59" s="7">
        <v>41127.841255864085</v>
      </c>
      <c r="DI59" s="7">
        <v>42152.750443531717</v>
      </c>
      <c r="DJ59" s="7">
        <v>11698.630049952118</v>
      </c>
      <c r="DK59" s="7">
        <v>8718.3055569921344</v>
      </c>
      <c r="DL59" s="7">
        <v>87630.710978183313</v>
      </c>
      <c r="DM59" s="7">
        <v>6925.5217497043432</v>
      </c>
      <c r="DN59" s="7">
        <v>22813.903694941757</v>
      </c>
      <c r="DO59" s="7">
        <v>57304.641778128658</v>
      </c>
      <c r="DP59" s="7">
        <v>3924.7930953962759</v>
      </c>
      <c r="DQ59" s="7">
        <v>14396.475098857829</v>
      </c>
      <c r="DR59" s="7">
        <v>26588.611579981476</v>
      </c>
      <c r="DS59" s="7">
        <v>12392.332240817324</v>
      </c>
      <c r="DT59" s="7">
        <v>3565.4052234260062</v>
      </c>
      <c r="DU59" s="7">
        <v>7543.8756861513666</v>
      </c>
      <c r="DV59" s="7">
        <v>4470.6515045986553</v>
      </c>
      <c r="DW59" s="7">
        <v>6156.949879140253</v>
      </c>
      <c r="DX59" s="7">
        <v>4714.6821142218023</v>
      </c>
      <c r="DY59" s="7">
        <v>8949.9050303871518</v>
      </c>
      <c r="DZ59" s="7">
        <v>19758.929092662776</v>
      </c>
      <c r="EA59" s="7">
        <v>10102.232777082383</v>
      </c>
      <c r="EB59" s="7">
        <v>11711.223395787132</v>
      </c>
      <c r="EC59" s="7">
        <v>7051.9194641298855</v>
      </c>
      <c r="ED59" s="7">
        <v>34659.203850182945</v>
      </c>
      <c r="EE59" s="7">
        <v>4602.843586741541</v>
      </c>
      <c r="EF59" s="7">
        <v>32889.802530613262</v>
      </c>
      <c r="EG59" s="7">
        <v>5899.4192449785942</v>
      </c>
      <c r="EH59" s="7">
        <v>5215.760088698431</v>
      </c>
      <c r="EI59" s="7">
        <v>148622</v>
      </c>
      <c r="EJ59" s="7">
        <v>100630</v>
      </c>
      <c r="EK59" s="7">
        <v>20967.583571875341</v>
      </c>
      <c r="EL59" s="7">
        <v>14132.846385462935</v>
      </c>
      <c r="EM59" s="7">
        <v>7133.253516650454</v>
      </c>
      <c r="EN59" s="7">
        <v>19089.769126165593</v>
      </c>
      <c r="EO59" s="7">
        <v>5950.5379076721401</v>
      </c>
      <c r="EP59" s="7">
        <v>7780.2663565545163</v>
      </c>
      <c r="EQ59" s="7">
        <v>45670.506255986314</v>
      </c>
      <c r="ER59" s="7">
        <v>6100.8256011749072</v>
      </c>
      <c r="ES59" s="7">
        <v>4084.0648372532391</v>
      </c>
      <c r="ET59" s="7">
        <v>3307.9077188612209</v>
      </c>
      <c r="EU59" s="7">
        <v>11217.318353903693</v>
      </c>
      <c r="EV59" s="7">
        <v>1490.1622464799916</v>
      </c>
      <c r="EW59" s="7">
        <v>23839.776792251487</v>
      </c>
      <c r="EX59" s="7">
        <v>5034.3215795927727</v>
      </c>
      <c r="EY59" s="7">
        <v>12739.628317639406</v>
      </c>
      <c r="EZ59" s="7">
        <v>2371.6276769246342</v>
      </c>
      <c r="FA59" s="7">
        <v>56365.809889626064</v>
      </c>
      <c r="FB59" s="7">
        <v>5255.2073306410612</v>
      </c>
      <c r="FC59" s="7">
        <v>35627.955129777416</v>
      </c>
      <c r="FD59" s="7">
        <v>8961.8143189983966</v>
      </c>
      <c r="FE59" s="7">
        <v>1688.6593556369623</v>
      </c>
      <c r="FF59" s="7">
        <v>4218.5589651491282</v>
      </c>
      <c r="FG59" s="7">
        <v>2602.4940879526957</v>
      </c>
      <c r="FH59" s="7">
        <v>1370.9907639824842</v>
      </c>
      <c r="FI59" s="7">
        <v>30680.191132948759</v>
      </c>
      <c r="FJ59" s="7">
        <v>33018.365742972077</v>
      </c>
      <c r="FK59" s="7">
        <v>26669.772941398154</v>
      </c>
      <c r="FL59" s="7">
        <v>79585</v>
      </c>
      <c r="FM59" s="7">
        <v>62453.552158136845</v>
      </c>
      <c r="FN59" s="7">
        <v>217718.00000000003</v>
      </c>
      <c r="FO59" s="7">
        <v>18271.164452610748</v>
      </c>
      <c r="FP59" s="7">
        <v>24151.227058601846</v>
      </c>
      <c r="FQ59" s="7">
        <v>16584.338483951073</v>
      </c>
      <c r="FR59" s="7">
        <v>2956.1207569580461</v>
      </c>
      <c r="FS59" s="7">
        <v>3156.5357235314727</v>
      </c>
      <c r="FT59" s="7">
        <v>1118.9835633682999</v>
      </c>
      <c r="FU59" s="7">
        <v>18595.240015532971</v>
      </c>
      <c r="FV59" s="7">
        <v>15300.146694496092</v>
      </c>
      <c r="FW59" s="7">
        <v>2875.7367244510647</v>
      </c>
      <c r="FX59" s="7">
        <v>1136.9191701318161</v>
      </c>
      <c r="FY59" s="7">
        <v>218878</v>
      </c>
      <c r="FZ59" s="7">
        <f>SUM(C59:FY59)</f>
        <v>9673375.1344429776</v>
      </c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</row>
    <row r="60" spans="1:256" x14ac:dyDescent="0.35">
      <c r="A60" s="6" t="s">
        <v>519</v>
      </c>
      <c r="B60" s="7" t="s">
        <v>520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145544.46</v>
      </c>
      <c r="BX60" s="7">
        <v>0</v>
      </c>
      <c r="BY60" s="7">
        <v>126903.89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213115.94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206487.91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93286.26</v>
      </c>
      <c r="DG60" s="7">
        <v>0</v>
      </c>
      <c r="DH60" s="7">
        <v>46455.62</v>
      </c>
      <c r="DI60" s="7">
        <v>0</v>
      </c>
      <c r="DJ60" s="7">
        <v>0</v>
      </c>
      <c r="DK60" s="7">
        <v>0</v>
      </c>
      <c r="DL60" s="7">
        <v>0</v>
      </c>
      <c r="DM60" s="7">
        <v>61919.519999999997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  <c r="DU60" s="7">
        <v>0</v>
      </c>
      <c r="DV60" s="7">
        <v>0</v>
      </c>
      <c r="DW60" s="7">
        <v>0</v>
      </c>
      <c r="DX60" s="7">
        <v>0</v>
      </c>
      <c r="DY60" s="7">
        <v>0</v>
      </c>
      <c r="DZ60" s="7">
        <v>0</v>
      </c>
      <c r="EA60" s="7">
        <v>261434.41000000003</v>
      </c>
      <c r="EB60" s="7">
        <v>0</v>
      </c>
      <c r="EC60" s="7">
        <v>0</v>
      </c>
      <c r="ED60" s="7">
        <v>0</v>
      </c>
      <c r="EE60" s="7">
        <v>0</v>
      </c>
      <c r="EF60" s="7">
        <v>0</v>
      </c>
      <c r="EG60" s="7">
        <v>0</v>
      </c>
      <c r="EH60" s="7">
        <v>0</v>
      </c>
      <c r="EI60" s="7">
        <v>0</v>
      </c>
      <c r="EJ60" s="7">
        <v>159101.96000000002</v>
      </c>
      <c r="EK60" s="7">
        <v>0</v>
      </c>
      <c r="EL60" s="7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7">
        <v>0</v>
      </c>
      <c r="ES60" s="7">
        <v>0</v>
      </c>
      <c r="ET60" s="7">
        <v>0</v>
      </c>
      <c r="EU60" s="7">
        <v>0</v>
      </c>
      <c r="EV60" s="7">
        <v>0</v>
      </c>
      <c r="EW60" s="7">
        <v>0</v>
      </c>
      <c r="EX60" s="7">
        <v>0</v>
      </c>
      <c r="EY60" s="7">
        <v>0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>
        <v>0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>
        <v>0</v>
      </c>
      <c r="FP60" s="7">
        <v>0</v>
      </c>
      <c r="FQ60" s="7">
        <v>0</v>
      </c>
      <c r="FR60" s="7">
        <v>0</v>
      </c>
      <c r="FS60" s="7">
        <v>0</v>
      </c>
      <c r="FT60" s="7">
        <v>0</v>
      </c>
      <c r="FU60" s="7">
        <v>0</v>
      </c>
      <c r="FV60" s="7">
        <v>0</v>
      </c>
      <c r="FW60" s="7">
        <v>0</v>
      </c>
      <c r="FX60" s="7">
        <v>0</v>
      </c>
      <c r="FY60" s="7">
        <v>0</v>
      </c>
      <c r="FZ60" s="7">
        <f t="shared" ref="FZ60:FZ61" si="17">SUM(C60:FY60)</f>
        <v>1314249.97</v>
      </c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</row>
    <row r="61" spans="1:256" x14ac:dyDescent="0.35">
      <c r="A61" s="6" t="s">
        <v>521</v>
      </c>
      <c r="B61" s="7" t="s">
        <v>522</v>
      </c>
      <c r="C61" s="7">
        <f t="shared" ref="C61:BN61" si="18">SUM(C55:C60)</f>
        <v>3975359.6368625555</v>
      </c>
      <c r="D61" s="7">
        <f t="shared" si="18"/>
        <v>20560272.927547358</v>
      </c>
      <c r="E61" s="7">
        <f t="shared" si="18"/>
        <v>3957336.3845604667</v>
      </c>
      <c r="F61" s="7">
        <f t="shared" si="18"/>
        <v>11725720.408169016</v>
      </c>
      <c r="G61" s="7">
        <f t="shared" si="18"/>
        <v>749134.75238927116</v>
      </c>
      <c r="H61" s="7">
        <f t="shared" si="18"/>
        <v>875460.61353472143</v>
      </c>
      <c r="I61" s="7">
        <f t="shared" si="18"/>
        <v>4950900.101165615</v>
      </c>
      <c r="J61" s="7">
        <f t="shared" si="18"/>
        <v>1174607.3430782808</v>
      </c>
      <c r="K61" s="7">
        <f t="shared" si="18"/>
        <v>148174.02762891745</v>
      </c>
      <c r="L61" s="7">
        <f t="shared" si="18"/>
        <v>1809566.9849713142</v>
      </c>
      <c r="M61" s="7">
        <f t="shared" si="18"/>
        <v>720101.2592620654</v>
      </c>
      <c r="N61" s="7">
        <f t="shared" si="18"/>
        <v>33573698.057299666</v>
      </c>
      <c r="O61" s="7">
        <f t="shared" si="18"/>
        <v>7951652.0108887823</v>
      </c>
      <c r="P61" s="7">
        <f t="shared" si="18"/>
        <v>238195.42090387226</v>
      </c>
      <c r="Q61" s="7">
        <f t="shared" si="18"/>
        <v>24475693.320616804</v>
      </c>
      <c r="R61" s="7">
        <f t="shared" si="18"/>
        <v>2088234.5235152012</v>
      </c>
      <c r="S61" s="7">
        <f t="shared" si="18"/>
        <v>840187.19638839783</v>
      </c>
      <c r="T61" s="7">
        <f t="shared" si="18"/>
        <v>108965.2725716104</v>
      </c>
      <c r="U61" s="7">
        <f t="shared" si="18"/>
        <v>37193.431668595564</v>
      </c>
      <c r="V61" s="7">
        <f t="shared" si="18"/>
        <v>167495.00150570075</v>
      </c>
      <c r="W61" s="7">
        <f t="shared" si="18"/>
        <v>33789.81845509413</v>
      </c>
      <c r="X61" s="7">
        <f t="shared" si="18"/>
        <v>26750.286612030377</v>
      </c>
      <c r="Y61" s="7">
        <f t="shared" si="18"/>
        <v>420565.66285922786</v>
      </c>
      <c r="Z61" s="7">
        <f t="shared" si="18"/>
        <v>145527.75335373165</v>
      </c>
      <c r="AA61" s="7">
        <f t="shared" si="18"/>
        <v>17895248.291801848</v>
      </c>
      <c r="AB61" s="7">
        <f t="shared" si="18"/>
        <v>17593969.441777565</v>
      </c>
      <c r="AC61" s="7">
        <f t="shared" si="18"/>
        <v>549855.02079579222</v>
      </c>
      <c r="AD61" s="7">
        <f t="shared" si="18"/>
        <v>566683.47791309236</v>
      </c>
      <c r="AE61" s="7">
        <f t="shared" si="18"/>
        <v>81308.454960299423</v>
      </c>
      <c r="AF61" s="7">
        <f t="shared" si="18"/>
        <v>123406.36554046549</v>
      </c>
      <c r="AG61" s="7">
        <f t="shared" si="18"/>
        <v>434649.92047845712</v>
      </c>
      <c r="AH61" s="7">
        <f t="shared" si="18"/>
        <v>514721.37188820203</v>
      </c>
      <c r="AI61" s="7">
        <f t="shared" si="18"/>
        <v>123369.26925853235</v>
      </c>
      <c r="AJ61" s="7">
        <f t="shared" si="18"/>
        <v>93298.180480559633</v>
      </c>
      <c r="AK61" s="7">
        <f t="shared" si="18"/>
        <v>108855.95357231262</v>
      </c>
      <c r="AL61" s="7">
        <f t="shared" si="18"/>
        <v>100022.79577645517</v>
      </c>
      <c r="AM61" s="7">
        <f t="shared" si="18"/>
        <v>251077.82193562208</v>
      </c>
      <c r="AN61" s="7">
        <f t="shared" si="18"/>
        <v>173117.44740056197</v>
      </c>
      <c r="AO61" s="7">
        <f t="shared" si="18"/>
        <v>2738424.7613501702</v>
      </c>
      <c r="AP61" s="7">
        <f t="shared" si="18"/>
        <v>49269592.772665814</v>
      </c>
      <c r="AQ61" s="7">
        <f t="shared" si="18"/>
        <v>204769.52257544457</v>
      </c>
      <c r="AR61" s="7">
        <f t="shared" si="18"/>
        <v>32081581.68313745</v>
      </c>
      <c r="AS61" s="7">
        <f t="shared" si="18"/>
        <v>3523721.4669548324</v>
      </c>
      <c r="AT61" s="7">
        <f t="shared" si="18"/>
        <v>1303247.3953737842</v>
      </c>
      <c r="AU61" s="7">
        <f t="shared" si="18"/>
        <v>216355.0149062376</v>
      </c>
      <c r="AV61" s="7">
        <f t="shared" si="18"/>
        <v>254468.35091938285</v>
      </c>
      <c r="AW61" s="7">
        <f t="shared" si="18"/>
        <v>155306.61526432243</v>
      </c>
      <c r="AX61" s="7">
        <f t="shared" si="18"/>
        <v>81260.452573746647</v>
      </c>
      <c r="AY61" s="7">
        <f t="shared" si="18"/>
        <v>304725.76989508385</v>
      </c>
      <c r="AZ61" s="7">
        <f t="shared" si="18"/>
        <v>6306805.3758183587</v>
      </c>
      <c r="BA61" s="7">
        <f t="shared" si="18"/>
        <v>5489607.5711656148</v>
      </c>
      <c r="BB61" s="7">
        <f t="shared" si="18"/>
        <v>6155948.8893297724</v>
      </c>
      <c r="BC61" s="7">
        <f t="shared" si="18"/>
        <v>10935575.765983488</v>
      </c>
      <c r="BD61" s="7">
        <f t="shared" si="18"/>
        <v>1547641.3968382713</v>
      </c>
      <c r="BE61" s="7">
        <f t="shared" si="18"/>
        <v>696507.8364247221</v>
      </c>
      <c r="BF61" s="7">
        <f t="shared" si="18"/>
        <v>9915498.5603788272</v>
      </c>
      <c r="BG61" s="7">
        <f t="shared" si="18"/>
        <v>596242.4494212087</v>
      </c>
      <c r="BH61" s="7">
        <f t="shared" si="18"/>
        <v>328311.70143720863</v>
      </c>
      <c r="BI61" s="7">
        <f t="shared" si="18"/>
        <v>241110.96726936224</v>
      </c>
      <c r="BJ61" s="7">
        <f t="shared" si="18"/>
        <v>2846222.1441412461</v>
      </c>
      <c r="BK61" s="7">
        <f t="shared" si="18"/>
        <v>11067242.313914524</v>
      </c>
      <c r="BL61" s="7">
        <f t="shared" si="18"/>
        <v>82561.460373204944</v>
      </c>
      <c r="BM61" s="7">
        <f t="shared" si="18"/>
        <v>396650.24049345305</v>
      </c>
      <c r="BN61" s="7">
        <f t="shared" si="18"/>
        <v>1938189.9087948226</v>
      </c>
      <c r="BO61" s="7">
        <f t="shared" ref="BO61:DZ61" si="19">SUM(BO55:BO60)</f>
        <v>982847.09158799471</v>
      </c>
      <c r="BP61" s="7">
        <f t="shared" si="19"/>
        <v>117815.55602096832</v>
      </c>
      <c r="BQ61" s="7">
        <f t="shared" si="19"/>
        <v>2891628.4715609546</v>
      </c>
      <c r="BR61" s="7">
        <f t="shared" si="19"/>
        <v>2287490.4209619872</v>
      </c>
      <c r="BS61" s="7">
        <f t="shared" si="19"/>
        <v>562639.48752807383</v>
      </c>
      <c r="BT61" s="7">
        <f t="shared" si="19"/>
        <v>216225.53547308687</v>
      </c>
      <c r="BU61" s="7">
        <f t="shared" si="19"/>
        <v>232339.53380005827</v>
      </c>
      <c r="BV61" s="7">
        <f t="shared" si="19"/>
        <v>683641.06110556971</v>
      </c>
      <c r="BW61" s="7">
        <f t="shared" si="19"/>
        <v>846721.21781425888</v>
      </c>
      <c r="BX61" s="7">
        <f t="shared" si="19"/>
        <v>58107.016577187038</v>
      </c>
      <c r="BY61" s="7">
        <f t="shared" si="19"/>
        <v>428323.47825513745</v>
      </c>
      <c r="BZ61" s="7">
        <f t="shared" si="19"/>
        <v>149598.21046641792</v>
      </c>
      <c r="CA61" s="7">
        <f t="shared" si="19"/>
        <v>57816.581214433165</v>
      </c>
      <c r="CB61" s="7">
        <f t="shared" si="19"/>
        <v>39322975.835512385</v>
      </c>
      <c r="CC61" s="7">
        <f t="shared" si="19"/>
        <v>129384.2568167835</v>
      </c>
      <c r="CD61" s="7">
        <f t="shared" si="19"/>
        <v>27599.405618017885</v>
      </c>
      <c r="CE61" s="7">
        <f t="shared" si="19"/>
        <v>151475.69035242582</v>
      </c>
      <c r="CF61" s="7">
        <f t="shared" si="19"/>
        <v>72740.328148000757</v>
      </c>
      <c r="CG61" s="7">
        <f t="shared" si="19"/>
        <v>122773.86791181409</v>
      </c>
      <c r="CH61" s="7">
        <f t="shared" si="19"/>
        <v>81934.396361887222</v>
      </c>
      <c r="CI61" s="7">
        <f t="shared" si="19"/>
        <v>498560.82741916185</v>
      </c>
      <c r="CJ61" s="7">
        <f t="shared" si="19"/>
        <v>621085.91641571827</v>
      </c>
      <c r="CK61" s="7">
        <f t="shared" si="19"/>
        <v>3235219.7712578927</v>
      </c>
      <c r="CL61" s="7">
        <f t="shared" si="19"/>
        <v>887033.79710856453</v>
      </c>
      <c r="CM61" s="7">
        <f t="shared" si="19"/>
        <v>528492.52589113661</v>
      </c>
      <c r="CN61" s="7">
        <f t="shared" si="19"/>
        <v>15541079.608868385</v>
      </c>
      <c r="CO61" s="7">
        <f t="shared" si="19"/>
        <v>7951642.5939582326</v>
      </c>
      <c r="CP61" s="7">
        <f t="shared" si="19"/>
        <v>467722.82009106758</v>
      </c>
      <c r="CQ61" s="7">
        <f t="shared" si="19"/>
        <v>613383.0888482664</v>
      </c>
      <c r="CR61" s="7">
        <f t="shared" si="19"/>
        <v>175619.76823391014</v>
      </c>
      <c r="CS61" s="7">
        <f t="shared" si="19"/>
        <v>172824.97477906602</v>
      </c>
      <c r="CT61" s="7">
        <f t="shared" si="19"/>
        <v>102289.6096285465</v>
      </c>
      <c r="CU61" s="7">
        <f t="shared" si="19"/>
        <v>96441.5474873106</v>
      </c>
      <c r="CV61" s="7">
        <f t="shared" si="19"/>
        <v>46466.156612030383</v>
      </c>
      <c r="CW61" s="7">
        <f t="shared" si="19"/>
        <v>185389.55671093561</v>
      </c>
      <c r="CX61" s="7">
        <f t="shared" si="19"/>
        <v>378680.81769251748</v>
      </c>
      <c r="CY61" s="7">
        <f t="shared" si="19"/>
        <v>40319.767191755403</v>
      </c>
      <c r="CZ61" s="7">
        <f t="shared" si="19"/>
        <v>1445360.3518001593</v>
      </c>
      <c r="DA61" s="7">
        <f t="shared" si="19"/>
        <v>118761.57728543418</v>
      </c>
      <c r="DB61" s="7">
        <f t="shared" si="19"/>
        <v>230980.96268869838</v>
      </c>
      <c r="DC61" s="7">
        <f t="shared" si="19"/>
        <v>184644.23070619485</v>
      </c>
      <c r="DD61" s="7">
        <f t="shared" si="19"/>
        <v>107823.8875335956</v>
      </c>
      <c r="DE61" s="7">
        <f t="shared" si="19"/>
        <v>170910.24276903531</v>
      </c>
      <c r="DF61" s="7">
        <f t="shared" si="19"/>
        <v>13856826.092310289</v>
      </c>
      <c r="DG61" s="7">
        <f t="shared" si="19"/>
        <v>46615.189704227072</v>
      </c>
      <c r="DH61" s="7">
        <f t="shared" si="19"/>
        <v>1180004.4695122996</v>
      </c>
      <c r="DI61" s="7">
        <f t="shared" si="19"/>
        <v>1803958.9666310013</v>
      </c>
      <c r="DJ61" s="7">
        <f t="shared" si="19"/>
        <v>384848.61456185119</v>
      </c>
      <c r="DK61" s="7">
        <f t="shared" si="19"/>
        <v>277162.55962692905</v>
      </c>
      <c r="DL61" s="7">
        <f t="shared" si="19"/>
        <v>3301078.4921195148</v>
      </c>
      <c r="DM61" s="7">
        <f t="shared" si="19"/>
        <v>258586.006587004</v>
      </c>
      <c r="DN61" s="7">
        <f t="shared" si="19"/>
        <v>788062.09909076511</v>
      </c>
      <c r="DO61" s="7">
        <f t="shared" si="19"/>
        <v>1688269.4853138258</v>
      </c>
      <c r="DP61" s="7">
        <f t="shared" si="19"/>
        <v>166594.73793269598</v>
      </c>
      <c r="DQ61" s="7">
        <f t="shared" si="19"/>
        <v>358354.62037811964</v>
      </c>
      <c r="DR61" s="7">
        <f t="shared" si="19"/>
        <v>767204.8997198554</v>
      </c>
      <c r="DS61" s="7">
        <f t="shared" si="19"/>
        <v>345603.91752007912</v>
      </c>
      <c r="DT61" s="7">
        <f t="shared" si="19"/>
        <v>63361.576432750931</v>
      </c>
      <c r="DU61" s="7">
        <f t="shared" si="19"/>
        <v>149205.17810480119</v>
      </c>
      <c r="DV61" s="7">
        <f t="shared" si="19"/>
        <v>98441.847109261129</v>
      </c>
      <c r="DW61" s="7">
        <f t="shared" si="19"/>
        <v>123873.17229779011</v>
      </c>
      <c r="DX61" s="7">
        <f t="shared" si="19"/>
        <v>93206.578928209172</v>
      </c>
      <c r="DY61" s="7">
        <f t="shared" si="19"/>
        <v>196534.16107701175</v>
      </c>
      <c r="DZ61" s="7">
        <f t="shared" si="19"/>
        <v>625321.34965118638</v>
      </c>
      <c r="EA61" s="7">
        <f t="shared" ref="EA61:FY61" si="20">SUM(EA55:EA60)</f>
        <v>532449.43882370694</v>
      </c>
      <c r="EB61" s="7">
        <f t="shared" si="20"/>
        <v>414187.58427971142</v>
      </c>
      <c r="EC61" s="7">
        <f t="shared" si="20"/>
        <v>207798.65111541696</v>
      </c>
      <c r="ED61" s="7">
        <f t="shared" si="20"/>
        <v>925536.09880404407</v>
      </c>
      <c r="EE61" s="7">
        <f t="shared" si="20"/>
        <v>94435.066005391389</v>
      </c>
      <c r="EF61" s="7">
        <f t="shared" si="20"/>
        <v>766840.28550778679</v>
      </c>
      <c r="EG61" s="7">
        <f t="shared" si="20"/>
        <v>132080.91287295337</v>
      </c>
      <c r="EH61" s="7">
        <f t="shared" si="20"/>
        <v>111448.8269026858</v>
      </c>
      <c r="EI61" s="7">
        <f t="shared" si="20"/>
        <v>8409210.7053326871</v>
      </c>
      <c r="EJ61" s="7">
        <f t="shared" si="20"/>
        <v>6070945.2586546866</v>
      </c>
      <c r="EK61" s="7">
        <f t="shared" si="20"/>
        <v>331709.13961849996</v>
      </c>
      <c r="EL61" s="7">
        <f t="shared" si="20"/>
        <v>359004.14726938715</v>
      </c>
      <c r="EM61" s="7">
        <f t="shared" si="20"/>
        <v>133629.31033063785</v>
      </c>
      <c r="EN61" s="7">
        <f t="shared" si="20"/>
        <v>599040.85408002674</v>
      </c>
      <c r="EO61" s="7">
        <f t="shared" si="20"/>
        <v>110515.75472165953</v>
      </c>
      <c r="EP61" s="7">
        <f t="shared" si="20"/>
        <v>198467.1499845293</v>
      </c>
      <c r="EQ61" s="7">
        <f t="shared" si="20"/>
        <v>1482699.5302336456</v>
      </c>
      <c r="ER61" s="7">
        <f t="shared" si="20"/>
        <v>178186.99681049981</v>
      </c>
      <c r="ES61" s="7">
        <f t="shared" si="20"/>
        <v>86407.437255903089</v>
      </c>
      <c r="ET61" s="7">
        <f t="shared" si="20"/>
        <v>99167.860137511045</v>
      </c>
      <c r="EU61" s="7">
        <f t="shared" si="20"/>
        <v>322912.49758654094</v>
      </c>
      <c r="EV61" s="7">
        <f t="shared" si="20"/>
        <v>43628.739060467371</v>
      </c>
      <c r="EW61" s="7">
        <f t="shared" si="20"/>
        <v>369514.55207151332</v>
      </c>
      <c r="EX61" s="7">
        <f t="shared" si="20"/>
        <v>81318.092788917696</v>
      </c>
      <c r="EY61" s="7">
        <f t="shared" si="20"/>
        <v>429529.24359690119</v>
      </c>
      <c r="EZ61" s="7">
        <f t="shared" si="20"/>
        <v>87699.390095574476</v>
      </c>
      <c r="FA61" s="7">
        <f t="shared" si="20"/>
        <v>1826713.564192686</v>
      </c>
      <c r="FB61" s="7">
        <f t="shared" si="20"/>
        <v>261415.66140057801</v>
      </c>
      <c r="FC61" s="7">
        <f t="shared" si="20"/>
        <v>1118743.3030608119</v>
      </c>
      <c r="FD61" s="7">
        <f t="shared" si="20"/>
        <v>347007.27838893526</v>
      </c>
      <c r="FE61" s="7">
        <f t="shared" si="20"/>
        <v>73495.369355636954</v>
      </c>
      <c r="FF61" s="7">
        <f t="shared" si="20"/>
        <v>194612.29182576112</v>
      </c>
      <c r="FG61" s="7">
        <f t="shared" si="20"/>
        <v>84433.012111264994</v>
      </c>
      <c r="FH61" s="7">
        <f t="shared" si="20"/>
        <v>86807.970763982477</v>
      </c>
      <c r="FI61" s="7">
        <f t="shared" si="20"/>
        <v>1197393.3302733083</v>
      </c>
      <c r="FJ61" s="7">
        <f t="shared" si="20"/>
        <v>801762.05190615822</v>
      </c>
      <c r="FK61" s="7">
        <f t="shared" si="20"/>
        <v>1253001.4648258083</v>
      </c>
      <c r="FL61" s="7">
        <f t="shared" si="20"/>
        <v>3501094.1756532299</v>
      </c>
      <c r="FM61" s="7">
        <f t="shared" si="20"/>
        <v>1963488.5233917458</v>
      </c>
      <c r="FN61" s="7">
        <f t="shared" si="20"/>
        <v>11231428.410913067</v>
      </c>
      <c r="FO61" s="7">
        <f t="shared" si="20"/>
        <v>607592.63138315966</v>
      </c>
      <c r="FP61" s="7">
        <f t="shared" si="20"/>
        <v>1267504.9977336868</v>
      </c>
      <c r="FQ61" s="7">
        <f t="shared" si="20"/>
        <v>603021.10860051261</v>
      </c>
      <c r="FR61" s="7">
        <f t="shared" si="20"/>
        <v>88488.239989595269</v>
      </c>
      <c r="FS61" s="7">
        <f t="shared" si="20"/>
        <v>82384.211328193938</v>
      </c>
      <c r="FT61" s="7">
        <f t="shared" si="20"/>
        <v>69243.539168030751</v>
      </c>
      <c r="FU61" s="7">
        <f t="shared" si="20"/>
        <v>591729.33694608184</v>
      </c>
      <c r="FV61" s="7">
        <f t="shared" si="20"/>
        <v>438814.89076443302</v>
      </c>
      <c r="FW61" s="7">
        <f t="shared" si="20"/>
        <v>104794.87353843845</v>
      </c>
      <c r="FX61" s="7">
        <f t="shared" si="20"/>
        <v>35710.539170131822</v>
      </c>
      <c r="FY61" s="7">
        <f t="shared" si="20"/>
        <v>5000150.4399999995</v>
      </c>
      <c r="FZ61" s="7">
        <f t="shared" si="17"/>
        <v>473248856.99608988</v>
      </c>
      <c r="GA61" s="64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</row>
    <row r="62" spans="1:256" x14ac:dyDescent="0.35">
      <c r="A62" s="7"/>
      <c r="B62" s="7" t="s">
        <v>523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64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</row>
    <row r="63" spans="1:256" x14ac:dyDescent="0.35">
      <c r="A63" s="7"/>
      <c r="B63" s="7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7"/>
      <c r="GA63" s="64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</row>
    <row r="64" spans="1:256" x14ac:dyDescent="0.35">
      <c r="A64" s="7"/>
      <c r="B64" s="43" t="s">
        <v>524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64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</row>
    <row r="65" spans="1:195" x14ac:dyDescent="0.35">
      <c r="A65" s="6" t="s">
        <v>525</v>
      </c>
      <c r="B65" s="7" t="s">
        <v>526</v>
      </c>
      <c r="C65" s="48">
        <f t="shared" ref="C65:BN65" si="21">$B$1</f>
        <v>5.1999999999999998E-2</v>
      </c>
      <c r="D65" s="48">
        <f t="shared" si="21"/>
        <v>5.1999999999999998E-2</v>
      </c>
      <c r="E65" s="48">
        <f t="shared" si="21"/>
        <v>5.1999999999999998E-2</v>
      </c>
      <c r="F65" s="48">
        <f t="shared" si="21"/>
        <v>5.1999999999999998E-2</v>
      </c>
      <c r="G65" s="48">
        <f t="shared" si="21"/>
        <v>5.1999999999999998E-2</v>
      </c>
      <c r="H65" s="48">
        <f t="shared" si="21"/>
        <v>5.1999999999999998E-2</v>
      </c>
      <c r="I65" s="48">
        <f t="shared" si="21"/>
        <v>5.1999999999999998E-2</v>
      </c>
      <c r="J65" s="48">
        <f t="shared" si="21"/>
        <v>5.1999999999999998E-2</v>
      </c>
      <c r="K65" s="48">
        <f t="shared" si="21"/>
        <v>5.1999999999999998E-2</v>
      </c>
      <c r="L65" s="48">
        <f t="shared" si="21"/>
        <v>5.1999999999999998E-2</v>
      </c>
      <c r="M65" s="48">
        <f t="shared" si="21"/>
        <v>5.1999999999999998E-2</v>
      </c>
      <c r="N65" s="48">
        <f t="shared" si="21"/>
        <v>5.1999999999999998E-2</v>
      </c>
      <c r="O65" s="48">
        <f t="shared" si="21"/>
        <v>5.1999999999999998E-2</v>
      </c>
      <c r="P65" s="48">
        <f t="shared" si="21"/>
        <v>5.1999999999999998E-2</v>
      </c>
      <c r="Q65" s="48">
        <f t="shared" si="21"/>
        <v>5.1999999999999998E-2</v>
      </c>
      <c r="R65" s="48">
        <f t="shared" si="21"/>
        <v>5.1999999999999998E-2</v>
      </c>
      <c r="S65" s="48">
        <f t="shared" si="21"/>
        <v>5.1999999999999998E-2</v>
      </c>
      <c r="T65" s="48">
        <f t="shared" si="21"/>
        <v>5.1999999999999998E-2</v>
      </c>
      <c r="U65" s="48">
        <f t="shared" si="21"/>
        <v>5.1999999999999998E-2</v>
      </c>
      <c r="V65" s="48">
        <f t="shared" si="21"/>
        <v>5.1999999999999998E-2</v>
      </c>
      <c r="W65" s="48">
        <f t="shared" si="21"/>
        <v>5.1999999999999998E-2</v>
      </c>
      <c r="X65" s="48">
        <f t="shared" si="21"/>
        <v>5.1999999999999998E-2</v>
      </c>
      <c r="Y65" s="48">
        <f t="shared" si="21"/>
        <v>5.1999999999999998E-2</v>
      </c>
      <c r="Z65" s="48">
        <f t="shared" si="21"/>
        <v>5.1999999999999998E-2</v>
      </c>
      <c r="AA65" s="48">
        <f t="shared" si="21"/>
        <v>5.1999999999999998E-2</v>
      </c>
      <c r="AB65" s="48">
        <f t="shared" si="21"/>
        <v>5.1999999999999998E-2</v>
      </c>
      <c r="AC65" s="48">
        <f t="shared" si="21"/>
        <v>5.1999999999999998E-2</v>
      </c>
      <c r="AD65" s="48">
        <f t="shared" si="21"/>
        <v>5.1999999999999998E-2</v>
      </c>
      <c r="AE65" s="48">
        <f t="shared" si="21"/>
        <v>5.1999999999999998E-2</v>
      </c>
      <c r="AF65" s="48">
        <f t="shared" si="21"/>
        <v>5.1999999999999998E-2</v>
      </c>
      <c r="AG65" s="48">
        <f t="shared" si="21"/>
        <v>5.1999999999999998E-2</v>
      </c>
      <c r="AH65" s="48">
        <f t="shared" si="21"/>
        <v>5.1999999999999998E-2</v>
      </c>
      <c r="AI65" s="48">
        <f t="shared" si="21"/>
        <v>5.1999999999999998E-2</v>
      </c>
      <c r="AJ65" s="48">
        <f t="shared" si="21"/>
        <v>5.1999999999999998E-2</v>
      </c>
      <c r="AK65" s="48">
        <f t="shared" si="21"/>
        <v>5.1999999999999998E-2</v>
      </c>
      <c r="AL65" s="48">
        <f t="shared" si="21"/>
        <v>5.1999999999999998E-2</v>
      </c>
      <c r="AM65" s="48">
        <f t="shared" si="21"/>
        <v>5.1999999999999998E-2</v>
      </c>
      <c r="AN65" s="48">
        <f t="shared" si="21"/>
        <v>5.1999999999999998E-2</v>
      </c>
      <c r="AO65" s="48">
        <f t="shared" si="21"/>
        <v>5.1999999999999998E-2</v>
      </c>
      <c r="AP65" s="48">
        <f t="shared" si="21"/>
        <v>5.1999999999999998E-2</v>
      </c>
      <c r="AQ65" s="48">
        <f t="shared" si="21"/>
        <v>5.1999999999999998E-2</v>
      </c>
      <c r="AR65" s="48">
        <f t="shared" si="21"/>
        <v>5.1999999999999998E-2</v>
      </c>
      <c r="AS65" s="48">
        <f t="shared" si="21"/>
        <v>5.1999999999999998E-2</v>
      </c>
      <c r="AT65" s="48">
        <f t="shared" si="21"/>
        <v>5.1999999999999998E-2</v>
      </c>
      <c r="AU65" s="48">
        <f t="shared" si="21"/>
        <v>5.1999999999999998E-2</v>
      </c>
      <c r="AV65" s="48">
        <f t="shared" si="21"/>
        <v>5.1999999999999998E-2</v>
      </c>
      <c r="AW65" s="48">
        <f t="shared" si="21"/>
        <v>5.1999999999999998E-2</v>
      </c>
      <c r="AX65" s="48">
        <f t="shared" si="21"/>
        <v>5.1999999999999998E-2</v>
      </c>
      <c r="AY65" s="48">
        <f t="shared" si="21"/>
        <v>5.1999999999999998E-2</v>
      </c>
      <c r="AZ65" s="48">
        <f t="shared" si="21"/>
        <v>5.1999999999999998E-2</v>
      </c>
      <c r="BA65" s="48">
        <f t="shared" si="21"/>
        <v>5.1999999999999998E-2</v>
      </c>
      <c r="BB65" s="48">
        <f t="shared" si="21"/>
        <v>5.1999999999999998E-2</v>
      </c>
      <c r="BC65" s="48">
        <f t="shared" si="21"/>
        <v>5.1999999999999998E-2</v>
      </c>
      <c r="BD65" s="48">
        <f t="shared" si="21"/>
        <v>5.1999999999999998E-2</v>
      </c>
      <c r="BE65" s="48">
        <f t="shared" si="21"/>
        <v>5.1999999999999998E-2</v>
      </c>
      <c r="BF65" s="48">
        <f t="shared" si="21"/>
        <v>5.1999999999999998E-2</v>
      </c>
      <c r="BG65" s="48">
        <f t="shared" si="21"/>
        <v>5.1999999999999998E-2</v>
      </c>
      <c r="BH65" s="48">
        <f t="shared" si="21"/>
        <v>5.1999999999999998E-2</v>
      </c>
      <c r="BI65" s="48">
        <f t="shared" si="21"/>
        <v>5.1999999999999998E-2</v>
      </c>
      <c r="BJ65" s="48">
        <f t="shared" si="21"/>
        <v>5.1999999999999998E-2</v>
      </c>
      <c r="BK65" s="48">
        <f t="shared" si="21"/>
        <v>5.1999999999999998E-2</v>
      </c>
      <c r="BL65" s="48">
        <f t="shared" si="21"/>
        <v>5.1999999999999998E-2</v>
      </c>
      <c r="BM65" s="48">
        <f t="shared" si="21"/>
        <v>5.1999999999999998E-2</v>
      </c>
      <c r="BN65" s="48">
        <f t="shared" si="21"/>
        <v>5.1999999999999998E-2</v>
      </c>
      <c r="BO65" s="48">
        <f t="shared" ref="BO65:DZ65" si="22">$B$1</f>
        <v>5.1999999999999998E-2</v>
      </c>
      <c r="BP65" s="48">
        <f t="shared" si="22"/>
        <v>5.1999999999999998E-2</v>
      </c>
      <c r="BQ65" s="48">
        <f t="shared" si="22"/>
        <v>5.1999999999999998E-2</v>
      </c>
      <c r="BR65" s="48">
        <f t="shared" si="22"/>
        <v>5.1999999999999998E-2</v>
      </c>
      <c r="BS65" s="48">
        <f t="shared" si="22"/>
        <v>5.1999999999999998E-2</v>
      </c>
      <c r="BT65" s="48">
        <f t="shared" si="22"/>
        <v>5.1999999999999998E-2</v>
      </c>
      <c r="BU65" s="48">
        <f t="shared" si="22"/>
        <v>5.1999999999999998E-2</v>
      </c>
      <c r="BV65" s="48">
        <f t="shared" si="22"/>
        <v>5.1999999999999998E-2</v>
      </c>
      <c r="BW65" s="48">
        <f t="shared" si="22"/>
        <v>5.1999999999999998E-2</v>
      </c>
      <c r="BX65" s="48">
        <f t="shared" si="22"/>
        <v>5.1999999999999998E-2</v>
      </c>
      <c r="BY65" s="48">
        <f t="shared" si="22"/>
        <v>5.1999999999999998E-2</v>
      </c>
      <c r="BZ65" s="48">
        <f t="shared" si="22"/>
        <v>5.1999999999999998E-2</v>
      </c>
      <c r="CA65" s="48">
        <f t="shared" si="22"/>
        <v>5.1999999999999998E-2</v>
      </c>
      <c r="CB65" s="48">
        <f t="shared" si="22"/>
        <v>5.1999999999999998E-2</v>
      </c>
      <c r="CC65" s="48">
        <f t="shared" si="22"/>
        <v>5.1999999999999998E-2</v>
      </c>
      <c r="CD65" s="48">
        <f t="shared" si="22"/>
        <v>5.1999999999999998E-2</v>
      </c>
      <c r="CE65" s="48">
        <f t="shared" si="22"/>
        <v>5.1999999999999998E-2</v>
      </c>
      <c r="CF65" s="48">
        <f t="shared" si="22"/>
        <v>5.1999999999999998E-2</v>
      </c>
      <c r="CG65" s="48">
        <f t="shared" si="22"/>
        <v>5.1999999999999998E-2</v>
      </c>
      <c r="CH65" s="48">
        <f t="shared" si="22"/>
        <v>5.1999999999999998E-2</v>
      </c>
      <c r="CI65" s="48">
        <f t="shared" si="22"/>
        <v>5.1999999999999998E-2</v>
      </c>
      <c r="CJ65" s="48">
        <f t="shared" si="22"/>
        <v>5.1999999999999998E-2</v>
      </c>
      <c r="CK65" s="48">
        <f t="shared" si="22"/>
        <v>5.1999999999999998E-2</v>
      </c>
      <c r="CL65" s="48">
        <f t="shared" si="22"/>
        <v>5.1999999999999998E-2</v>
      </c>
      <c r="CM65" s="48">
        <f t="shared" si="22"/>
        <v>5.1999999999999998E-2</v>
      </c>
      <c r="CN65" s="48">
        <f t="shared" si="22"/>
        <v>5.1999999999999998E-2</v>
      </c>
      <c r="CO65" s="48">
        <f t="shared" si="22"/>
        <v>5.1999999999999998E-2</v>
      </c>
      <c r="CP65" s="48">
        <f t="shared" si="22"/>
        <v>5.1999999999999998E-2</v>
      </c>
      <c r="CQ65" s="48">
        <f t="shared" si="22"/>
        <v>5.1999999999999998E-2</v>
      </c>
      <c r="CR65" s="48">
        <f t="shared" si="22"/>
        <v>5.1999999999999998E-2</v>
      </c>
      <c r="CS65" s="48">
        <f t="shared" si="22"/>
        <v>5.1999999999999998E-2</v>
      </c>
      <c r="CT65" s="48">
        <f t="shared" si="22"/>
        <v>5.1999999999999998E-2</v>
      </c>
      <c r="CU65" s="48">
        <f t="shared" si="22"/>
        <v>5.1999999999999998E-2</v>
      </c>
      <c r="CV65" s="48">
        <f t="shared" si="22"/>
        <v>5.1999999999999998E-2</v>
      </c>
      <c r="CW65" s="48">
        <f t="shared" si="22"/>
        <v>5.1999999999999998E-2</v>
      </c>
      <c r="CX65" s="48">
        <f t="shared" si="22"/>
        <v>5.1999999999999998E-2</v>
      </c>
      <c r="CY65" s="48">
        <f t="shared" si="22"/>
        <v>5.1999999999999998E-2</v>
      </c>
      <c r="CZ65" s="48">
        <f t="shared" si="22"/>
        <v>5.1999999999999998E-2</v>
      </c>
      <c r="DA65" s="48">
        <f t="shared" si="22"/>
        <v>5.1999999999999998E-2</v>
      </c>
      <c r="DB65" s="48">
        <f t="shared" si="22"/>
        <v>5.1999999999999998E-2</v>
      </c>
      <c r="DC65" s="48">
        <f t="shared" si="22"/>
        <v>5.1999999999999998E-2</v>
      </c>
      <c r="DD65" s="48">
        <f t="shared" si="22"/>
        <v>5.1999999999999998E-2</v>
      </c>
      <c r="DE65" s="48">
        <f t="shared" si="22"/>
        <v>5.1999999999999998E-2</v>
      </c>
      <c r="DF65" s="48">
        <f t="shared" si="22"/>
        <v>5.1999999999999998E-2</v>
      </c>
      <c r="DG65" s="48">
        <f t="shared" si="22"/>
        <v>5.1999999999999998E-2</v>
      </c>
      <c r="DH65" s="48">
        <f t="shared" si="22"/>
        <v>5.1999999999999998E-2</v>
      </c>
      <c r="DI65" s="48">
        <f t="shared" si="22"/>
        <v>5.1999999999999998E-2</v>
      </c>
      <c r="DJ65" s="48">
        <f t="shared" si="22"/>
        <v>5.1999999999999998E-2</v>
      </c>
      <c r="DK65" s="48">
        <f t="shared" si="22"/>
        <v>5.1999999999999998E-2</v>
      </c>
      <c r="DL65" s="48">
        <f t="shared" si="22"/>
        <v>5.1999999999999998E-2</v>
      </c>
      <c r="DM65" s="48">
        <f t="shared" si="22"/>
        <v>5.1999999999999998E-2</v>
      </c>
      <c r="DN65" s="48">
        <f t="shared" si="22"/>
        <v>5.1999999999999998E-2</v>
      </c>
      <c r="DO65" s="48">
        <f t="shared" si="22"/>
        <v>5.1999999999999998E-2</v>
      </c>
      <c r="DP65" s="48">
        <f t="shared" si="22"/>
        <v>5.1999999999999998E-2</v>
      </c>
      <c r="DQ65" s="48">
        <f t="shared" si="22"/>
        <v>5.1999999999999998E-2</v>
      </c>
      <c r="DR65" s="48">
        <f t="shared" si="22"/>
        <v>5.1999999999999998E-2</v>
      </c>
      <c r="DS65" s="48">
        <f t="shared" si="22"/>
        <v>5.1999999999999998E-2</v>
      </c>
      <c r="DT65" s="48">
        <f t="shared" si="22"/>
        <v>5.1999999999999998E-2</v>
      </c>
      <c r="DU65" s="48">
        <f t="shared" si="22"/>
        <v>5.1999999999999998E-2</v>
      </c>
      <c r="DV65" s="48">
        <f t="shared" si="22"/>
        <v>5.1999999999999998E-2</v>
      </c>
      <c r="DW65" s="48">
        <f t="shared" si="22"/>
        <v>5.1999999999999998E-2</v>
      </c>
      <c r="DX65" s="48">
        <f t="shared" si="22"/>
        <v>5.1999999999999998E-2</v>
      </c>
      <c r="DY65" s="48">
        <f t="shared" si="22"/>
        <v>5.1999999999999998E-2</v>
      </c>
      <c r="DZ65" s="48">
        <f t="shared" si="22"/>
        <v>5.1999999999999998E-2</v>
      </c>
      <c r="EA65" s="48">
        <f t="shared" ref="EA65:FX65" si="23">$B$1</f>
        <v>5.1999999999999998E-2</v>
      </c>
      <c r="EB65" s="48">
        <f t="shared" si="23"/>
        <v>5.1999999999999998E-2</v>
      </c>
      <c r="EC65" s="48">
        <f t="shared" si="23"/>
        <v>5.1999999999999998E-2</v>
      </c>
      <c r="ED65" s="48">
        <f t="shared" si="23"/>
        <v>5.1999999999999998E-2</v>
      </c>
      <c r="EE65" s="48">
        <f t="shared" si="23"/>
        <v>5.1999999999999998E-2</v>
      </c>
      <c r="EF65" s="48">
        <f t="shared" si="23"/>
        <v>5.1999999999999998E-2</v>
      </c>
      <c r="EG65" s="48">
        <f t="shared" si="23"/>
        <v>5.1999999999999998E-2</v>
      </c>
      <c r="EH65" s="48">
        <f t="shared" si="23"/>
        <v>5.1999999999999998E-2</v>
      </c>
      <c r="EI65" s="48">
        <f t="shared" si="23"/>
        <v>5.1999999999999998E-2</v>
      </c>
      <c r="EJ65" s="48">
        <f t="shared" si="23"/>
        <v>5.1999999999999998E-2</v>
      </c>
      <c r="EK65" s="48">
        <f t="shared" si="23"/>
        <v>5.1999999999999998E-2</v>
      </c>
      <c r="EL65" s="48">
        <f t="shared" si="23"/>
        <v>5.1999999999999998E-2</v>
      </c>
      <c r="EM65" s="48">
        <f t="shared" si="23"/>
        <v>5.1999999999999998E-2</v>
      </c>
      <c r="EN65" s="48">
        <f t="shared" si="23"/>
        <v>5.1999999999999998E-2</v>
      </c>
      <c r="EO65" s="48">
        <f t="shared" si="23"/>
        <v>5.1999999999999998E-2</v>
      </c>
      <c r="EP65" s="48">
        <f t="shared" si="23"/>
        <v>5.1999999999999998E-2</v>
      </c>
      <c r="EQ65" s="48">
        <f t="shared" si="23"/>
        <v>5.1999999999999998E-2</v>
      </c>
      <c r="ER65" s="48">
        <f t="shared" si="23"/>
        <v>5.1999999999999998E-2</v>
      </c>
      <c r="ES65" s="48">
        <f t="shared" si="23"/>
        <v>5.1999999999999998E-2</v>
      </c>
      <c r="ET65" s="48">
        <f t="shared" si="23"/>
        <v>5.1999999999999998E-2</v>
      </c>
      <c r="EU65" s="48">
        <f t="shared" si="23"/>
        <v>5.1999999999999998E-2</v>
      </c>
      <c r="EV65" s="48">
        <f t="shared" si="23"/>
        <v>5.1999999999999998E-2</v>
      </c>
      <c r="EW65" s="48">
        <f t="shared" si="23"/>
        <v>5.1999999999999998E-2</v>
      </c>
      <c r="EX65" s="48">
        <f t="shared" si="23"/>
        <v>5.1999999999999998E-2</v>
      </c>
      <c r="EY65" s="48">
        <f t="shared" si="23"/>
        <v>5.1999999999999998E-2</v>
      </c>
      <c r="EZ65" s="48">
        <f t="shared" si="23"/>
        <v>5.1999999999999998E-2</v>
      </c>
      <c r="FA65" s="48">
        <f t="shared" si="23"/>
        <v>5.1999999999999998E-2</v>
      </c>
      <c r="FB65" s="48">
        <f t="shared" si="23"/>
        <v>5.1999999999999998E-2</v>
      </c>
      <c r="FC65" s="48">
        <f t="shared" si="23"/>
        <v>5.1999999999999998E-2</v>
      </c>
      <c r="FD65" s="48">
        <f t="shared" si="23"/>
        <v>5.1999999999999998E-2</v>
      </c>
      <c r="FE65" s="48">
        <f t="shared" si="23"/>
        <v>5.1999999999999998E-2</v>
      </c>
      <c r="FF65" s="48">
        <f t="shared" si="23"/>
        <v>5.1999999999999998E-2</v>
      </c>
      <c r="FG65" s="48">
        <f t="shared" si="23"/>
        <v>5.1999999999999998E-2</v>
      </c>
      <c r="FH65" s="48">
        <f t="shared" si="23"/>
        <v>5.1999999999999998E-2</v>
      </c>
      <c r="FI65" s="48">
        <f t="shared" si="23"/>
        <v>5.1999999999999998E-2</v>
      </c>
      <c r="FJ65" s="48">
        <f t="shared" si="23"/>
        <v>5.1999999999999998E-2</v>
      </c>
      <c r="FK65" s="48">
        <f t="shared" si="23"/>
        <v>5.1999999999999998E-2</v>
      </c>
      <c r="FL65" s="48">
        <f t="shared" si="23"/>
        <v>5.1999999999999998E-2</v>
      </c>
      <c r="FM65" s="48">
        <f t="shared" si="23"/>
        <v>5.1999999999999998E-2</v>
      </c>
      <c r="FN65" s="48">
        <f t="shared" si="23"/>
        <v>5.1999999999999998E-2</v>
      </c>
      <c r="FO65" s="48">
        <f t="shared" si="23"/>
        <v>5.1999999999999998E-2</v>
      </c>
      <c r="FP65" s="48">
        <f t="shared" si="23"/>
        <v>5.1999999999999998E-2</v>
      </c>
      <c r="FQ65" s="48">
        <f t="shared" si="23"/>
        <v>5.1999999999999998E-2</v>
      </c>
      <c r="FR65" s="48">
        <f t="shared" si="23"/>
        <v>5.1999999999999998E-2</v>
      </c>
      <c r="FS65" s="48">
        <f t="shared" si="23"/>
        <v>5.1999999999999998E-2</v>
      </c>
      <c r="FT65" s="48">
        <f t="shared" si="23"/>
        <v>5.1999999999999998E-2</v>
      </c>
      <c r="FU65" s="48">
        <f t="shared" si="23"/>
        <v>5.1999999999999998E-2</v>
      </c>
      <c r="FV65" s="48">
        <f t="shared" si="23"/>
        <v>5.1999999999999998E-2</v>
      </c>
      <c r="FW65" s="48">
        <f t="shared" si="23"/>
        <v>5.1999999999999998E-2</v>
      </c>
      <c r="FX65" s="48">
        <f t="shared" si="23"/>
        <v>5.1999999999999998E-2</v>
      </c>
      <c r="FY65" s="48"/>
      <c r="FZ65" s="48"/>
      <c r="GA65" s="64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</row>
    <row r="66" spans="1:195" x14ac:dyDescent="0.35">
      <c r="A66" s="6" t="s">
        <v>527</v>
      </c>
      <c r="B66" s="7" t="s">
        <v>528</v>
      </c>
      <c r="C66" s="64">
        <v>999999999</v>
      </c>
      <c r="D66" s="64">
        <v>999999999</v>
      </c>
      <c r="E66" s="64">
        <v>999999999</v>
      </c>
      <c r="F66" s="64">
        <v>999999999</v>
      </c>
      <c r="G66" s="64">
        <v>999999999</v>
      </c>
      <c r="H66" s="64">
        <v>999999999</v>
      </c>
      <c r="I66" s="64">
        <v>999999999</v>
      </c>
      <c r="J66" s="64">
        <v>999999999</v>
      </c>
      <c r="K66" s="64">
        <v>999999999</v>
      </c>
      <c r="L66" s="64">
        <v>999999999</v>
      </c>
      <c r="M66" s="64">
        <v>999999999</v>
      </c>
      <c r="N66" s="64">
        <v>999999999</v>
      </c>
      <c r="O66" s="64">
        <v>999999999</v>
      </c>
      <c r="P66" s="64">
        <v>999999999</v>
      </c>
      <c r="Q66" s="64">
        <v>999999999</v>
      </c>
      <c r="R66" s="64">
        <v>999999999</v>
      </c>
      <c r="S66" s="64">
        <v>999999999</v>
      </c>
      <c r="T66" s="64">
        <v>999999999</v>
      </c>
      <c r="U66" s="64">
        <v>999999999</v>
      </c>
      <c r="V66" s="64">
        <v>999999999</v>
      </c>
      <c r="W66" s="64">
        <v>999999999</v>
      </c>
      <c r="X66" s="64">
        <v>999999999</v>
      </c>
      <c r="Y66" s="64">
        <v>999999999</v>
      </c>
      <c r="Z66" s="64">
        <v>999999999</v>
      </c>
      <c r="AA66" s="64">
        <v>999999999</v>
      </c>
      <c r="AB66" s="64">
        <v>999999999</v>
      </c>
      <c r="AC66" s="64">
        <v>999999999</v>
      </c>
      <c r="AD66" s="64">
        <v>999999999</v>
      </c>
      <c r="AE66" s="64">
        <v>999999999</v>
      </c>
      <c r="AF66" s="64">
        <v>999999999</v>
      </c>
      <c r="AG66" s="64">
        <v>999999999</v>
      </c>
      <c r="AH66" s="64">
        <v>999999999</v>
      </c>
      <c r="AI66" s="64">
        <v>999999999</v>
      </c>
      <c r="AJ66" s="64">
        <v>999999999</v>
      </c>
      <c r="AK66" s="64">
        <v>999999999</v>
      </c>
      <c r="AL66" s="64">
        <v>999999999</v>
      </c>
      <c r="AM66" s="64">
        <v>999999999</v>
      </c>
      <c r="AN66" s="64">
        <v>999999999</v>
      </c>
      <c r="AO66" s="64">
        <v>999999999</v>
      </c>
      <c r="AP66" s="64">
        <v>999999999</v>
      </c>
      <c r="AQ66" s="64">
        <v>999999999</v>
      </c>
      <c r="AR66" s="64">
        <v>999999999</v>
      </c>
      <c r="AS66" s="64">
        <v>999999999</v>
      </c>
      <c r="AT66" s="64">
        <v>999999999</v>
      </c>
      <c r="AU66" s="64">
        <v>999999999</v>
      </c>
      <c r="AV66" s="64">
        <v>999999999</v>
      </c>
      <c r="AW66" s="64">
        <v>999999999</v>
      </c>
      <c r="AX66" s="64">
        <v>999999999</v>
      </c>
      <c r="AY66" s="64">
        <v>999999999</v>
      </c>
      <c r="AZ66" s="64">
        <v>999999999</v>
      </c>
      <c r="BA66" s="64">
        <v>999999999</v>
      </c>
      <c r="BB66" s="64">
        <v>999999999</v>
      </c>
      <c r="BC66" s="64">
        <v>999999999</v>
      </c>
      <c r="BD66" s="64">
        <v>999999999</v>
      </c>
      <c r="BE66" s="64">
        <v>999999999</v>
      </c>
      <c r="BF66" s="64">
        <v>999999999</v>
      </c>
      <c r="BG66" s="64">
        <v>999999999</v>
      </c>
      <c r="BH66" s="64">
        <v>999999999</v>
      </c>
      <c r="BI66" s="64">
        <v>999999999</v>
      </c>
      <c r="BJ66" s="64">
        <v>999999999</v>
      </c>
      <c r="BK66" s="64">
        <v>999999999</v>
      </c>
      <c r="BL66" s="64">
        <v>999999999</v>
      </c>
      <c r="BM66" s="64">
        <v>999999999</v>
      </c>
      <c r="BN66" s="64">
        <v>999999999</v>
      </c>
      <c r="BO66" s="64">
        <v>999999999</v>
      </c>
      <c r="BP66" s="64">
        <v>999999999</v>
      </c>
      <c r="BQ66" s="64">
        <v>999999999</v>
      </c>
      <c r="BR66" s="64">
        <v>999999999</v>
      </c>
      <c r="BS66" s="64">
        <v>999999999</v>
      </c>
      <c r="BT66" s="64">
        <v>999999999</v>
      </c>
      <c r="BU66" s="64">
        <v>999999999</v>
      </c>
      <c r="BV66" s="64">
        <v>999999999</v>
      </c>
      <c r="BW66" s="64">
        <v>999999999</v>
      </c>
      <c r="BX66" s="64">
        <v>999999999</v>
      </c>
      <c r="BY66" s="64">
        <v>999999999</v>
      </c>
      <c r="BZ66" s="64">
        <v>999999999</v>
      </c>
      <c r="CA66" s="64">
        <v>999999999</v>
      </c>
      <c r="CB66" s="64">
        <v>999999999</v>
      </c>
      <c r="CC66" s="64">
        <v>999999999</v>
      </c>
      <c r="CD66" s="64">
        <v>999999999</v>
      </c>
      <c r="CE66" s="64">
        <v>999999999</v>
      </c>
      <c r="CF66" s="64">
        <v>999999999</v>
      </c>
      <c r="CG66" s="64">
        <v>999999999</v>
      </c>
      <c r="CH66" s="64">
        <v>999999999</v>
      </c>
      <c r="CI66" s="64">
        <v>999999999</v>
      </c>
      <c r="CJ66" s="64">
        <v>999999999</v>
      </c>
      <c r="CK66" s="64">
        <v>999999999</v>
      </c>
      <c r="CL66" s="64">
        <v>999999999</v>
      </c>
      <c r="CM66" s="64">
        <v>999999999</v>
      </c>
      <c r="CN66" s="64">
        <v>999999999</v>
      </c>
      <c r="CO66" s="64">
        <v>999999999</v>
      </c>
      <c r="CP66" s="64">
        <v>999999999</v>
      </c>
      <c r="CQ66" s="64">
        <v>999999999</v>
      </c>
      <c r="CR66" s="64">
        <v>999999999</v>
      </c>
      <c r="CS66" s="64">
        <v>999999999</v>
      </c>
      <c r="CT66" s="64">
        <v>999999999</v>
      </c>
      <c r="CU66" s="64">
        <v>999999999</v>
      </c>
      <c r="CV66" s="64">
        <v>999999999</v>
      </c>
      <c r="CW66" s="64">
        <v>999999999</v>
      </c>
      <c r="CX66" s="64">
        <v>999999999</v>
      </c>
      <c r="CY66" s="64">
        <v>999999999</v>
      </c>
      <c r="CZ66" s="64">
        <v>999999999</v>
      </c>
      <c r="DA66" s="64">
        <v>999999999</v>
      </c>
      <c r="DB66" s="64">
        <v>999999999</v>
      </c>
      <c r="DC66" s="64">
        <v>999999999</v>
      </c>
      <c r="DD66" s="64">
        <v>999999999</v>
      </c>
      <c r="DE66" s="64">
        <v>999999999</v>
      </c>
      <c r="DF66" s="64">
        <v>999999999</v>
      </c>
      <c r="DG66" s="64">
        <v>999999999</v>
      </c>
      <c r="DH66" s="64">
        <v>999999999</v>
      </c>
      <c r="DI66" s="64">
        <v>999999999</v>
      </c>
      <c r="DJ66" s="64">
        <v>999999999</v>
      </c>
      <c r="DK66" s="64">
        <v>999999999</v>
      </c>
      <c r="DL66" s="64">
        <v>999999999</v>
      </c>
      <c r="DM66" s="64">
        <v>999999999</v>
      </c>
      <c r="DN66" s="64">
        <v>999999999</v>
      </c>
      <c r="DO66" s="64">
        <v>999999999</v>
      </c>
      <c r="DP66" s="64">
        <v>999999999</v>
      </c>
      <c r="DQ66" s="64">
        <v>999999999</v>
      </c>
      <c r="DR66" s="64">
        <v>999999999</v>
      </c>
      <c r="DS66" s="64">
        <v>999999999</v>
      </c>
      <c r="DT66" s="64">
        <v>999999999</v>
      </c>
      <c r="DU66" s="64">
        <v>999999999</v>
      </c>
      <c r="DV66" s="64">
        <v>999999999</v>
      </c>
      <c r="DW66" s="64">
        <v>999999999</v>
      </c>
      <c r="DX66" s="64">
        <v>999999999</v>
      </c>
      <c r="DY66" s="64">
        <v>999999999</v>
      </c>
      <c r="DZ66" s="64">
        <v>999999999</v>
      </c>
      <c r="EA66" s="64">
        <v>999999999</v>
      </c>
      <c r="EB66" s="64">
        <v>999999999</v>
      </c>
      <c r="EC66" s="64">
        <v>999999999</v>
      </c>
      <c r="ED66" s="64">
        <v>999999999</v>
      </c>
      <c r="EE66" s="64">
        <v>999999999</v>
      </c>
      <c r="EF66" s="64">
        <v>999999999</v>
      </c>
      <c r="EG66" s="64">
        <v>999999999</v>
      </c>
      <c r="EH66" s="64">
        <v>999999999</v>
      </c>
      <c r="EI66" s="64">
        <v>999999999</v>
      </c>
      <c r="EJ66" s="64">
        <v>999999999</v>
      </c>
      <c r="EK66" s="64">
        <v>999999999</v>
      </c>
      <c r="EL66" s="64">
        <v>999999999</v>
      </c>
      <c r="EM66" s="64">
        <v>999999999</v>
      </c>
      <c r="EN66" s="64">
        <v>999999999</v>
      </c>
      <c r="EO66" s="64">
        <v>999999999</v>
      </c>
      <c r="EP66" s="64">
        <v>999999999</v>
      </c>
      <c r="EQ66" s="64">
        <v>999999999</v>
      </c>
      <c r="ER66" s="64">
        <v>999999999</v>
      </c>
      <c r="ES66" s="64">
        <v>999999999</v>
      </c>
      <c r="ET66" s="64">
        <v>999999999</v>
      </c>
      <c r="EU66" s="64">
        <v>999999999</v>
      </c>
      <c r="EV66" s="64">
        <v>999999999</v>
      </c>
      <c r="EW66" s="64">
        <v>999999999</v>
      </c>
      <c r="EX66" s="64">
        <v>999999999</v>
      </c>
      <c r="EY66" s="64">
        <v>999999999</v>
      </c>
      <c r="EZ66" s="64">
        <v>999999999</v>
      </c>
      <c r="FA66" s="64">
        <v>999999999</v>
      </c>
      <c r="FB66" s="64">
        <v>999999999</v>
      </c>
      <c r="FC66" s="64">
        <v>999999999</v>
      </c>
      <c r="FD66" s="64">
        <v>999999999</v>
      </c>
      <c r="FE66" s="64">
        <v>999999999</v>
      </c>
      <c r="FF66" s="64">
        <v>999999999</v>
      </c>
      <c r="FG66" s="64">
        <v>999999999</v>
      </c>
      <c r="FH66" s="64">
        <v>999999999</v>
      </c>
      <c r="FI66" s="64">
        <v>999999999</v>
      </c>
      <c r="FJ66" s="64">
        <v>999999999</v>
      </c>
      <c r="FK66" s="64">
        <v>999999999</v>
      </c>
      <c r="FL66" s="64">
        <v>999999999</v>
      </c>
      <c r="FM66" s="64">
        <v>999999999</v>
      </c>
      <c r="FN66" s="64">
        <v>999999999</v>
      </c>
      <c r="FO66" s="64">
        <v>999999999</v>
      </c>
      <c r="FP66" s="64">
        <v>999999999</v>
      </c>
      <c r="FQ66" s="64">
        <v>999999999</v>
      </c>
      <c r="FR66" s="64">
        <v>999999999</v>
      </c>
      <c r="FS66" s="64">
        <v>999999999</v>
      </c>
      <c r="FT66" s="64">
        <v>999999999</v>
      </c>
      <c r="FU66" s="64">
        <v>999999999</v>
      </c>
      <c r="FV66" s="64">
        <v>999999999</v>
      </c>
      <c r="FW66" s="64">
        <v>999999999</v>
      </c>
      <c r="FX66" s="64">
        <v>999999999</v>
      </c>
      <c r="FY66" s="64"/>
      <c r="FZ66" s="64">
        <f>SUM(C66:FX66)</f>
        <v>177999999822</v>
      </c>
      <c r="GA66" s="64"/>
      <c r="GB66" s="48"/>
      <c r="GC66" s="48"/>
      <c r="GD66" s="48"/>
      <c r="GE66" s="48"/>
      <c r="GF66" s="48"/>
      <c r="GG66" s="7"/>
      <c r="GH66" s="7"/>
      <c r="GI66" s="7"/>
      <c r="GJ66" s="7"/>
      <c r="GK66" s="7"/>
      <c r="GL66" s="7"/>
      <c r="GM66" s="7"/>
    </row>
    <row r="67" spans="1:195" x14ac:dyDescent="0.35">
      <c r="A67" s="7"/>
      <c r="B67" s="7" t="s">
        <v>529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7"/>
      <c r="GB67" s="64"/>
      <c r="GC67" s="64"/>
      <c r="GD67" s="64"/>
      <c r="GE67" s="64"/>
      <c r="GF67" s="64"/>
      <c r="GG67" s="7"/>
      <c r="GH67" s="64"/>
      <c r="GI67" s="64"/>
      <c r="GJ67" s="64"/>
      <c r="GK67" s="64"/>
      <c r="GL67" s="64"/>
      <c r="GM67" s="7"/>
    </row>
    <row r="68" spans="1:195" x14ac:dyDescent="0.35">
      <c r="A68" s="7"/>
      <c r="B68" s="7" t="s">
        <v>530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7"/>
      <c r="GB68" s="64"/>
      <c r="GC68" s="64"/>
      <c r="GD68" s="64"/>
      <c r="GE68" s="7"/>
      <c r="GF68" s="7"/>
      <c r="GG68" s="7"/>
      <c r="GH68" s="7"/>
      <c r="GI68" s="7"/>
      <c r="GJ68" s="7"/>
      <c r="GK68" s="7"/>
      <c r="GL68" s="7"/>
      <c r="GM68" s="7"/>
    </row>
    <row r="69" spans="1:195" x14ac:dyDescent="0.35">
      <c r="A69" s="7"/>
      <c r="B69" s="7" t="s">
        <v>531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7"/>
      <c r="GB69" s="64"/>
      <c r="GC69" s="64"/>
      <c r="GD69" s="64"/>
      <c r="GE69" s="7"/>
      <c r="GF69" s="7"/>
      <c r="GG69" s="7"/>
      <c r="GH69" s="7"/>
      <c r="GI69" s="7"/>
      <c r="GJ69" s="7"/>
      <c r="GK69" s="7"/>
      <c r="GL69" s="7"/>
      <c r="GM69" s="7"/>
    </row>
    <row r="70" spans="1:195" x14ac:dyDescent="0.35">
      <c r="A70" s="7"/>
      <c r="B70" s="7" t="s">
        <v>532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7"/>
      <c r="GB70" s="64"/>
      <c r="GC70" s="64"/>
      <c r="GD70" s="64"/>
      <c r="GE70" s="7"/>
      <c r="GF70" s="7"/>
      <c r="GG70" s="7"/>
      <c r="GH70" s="7"/>
      <c r="GI70" s="7"/>
      <c r="GJ70" s="7"/>
      <c r="GK70" s="7"/>
      <c r="GL70" s="7"/>
      <c r="GM70" s="7"/>
    </row>
    <row r="71" spans="1:195" x14ac:dyDescent="0.35">
      <c r="A71" s="6" t="s">
        <v>533</v>
      </c>
      <c r="B71" s="7" t="s">
        <v>534</v>
      </c>
      <c r="C71" s="64">
        <v>999999999</v>
      </c>
      <c r="D71" s="64">
        <v>999999999</v>
      </c>
      <c r="E71" s="64">
        <v>999999999</v>
      </c>
      <c r="F71" s="64">
        <v>999999999</v>
      </c>
      <c r="G71" s="64">
        <v>999999999</v>
      </c>
      <c r="H71" s="64">
        <v>999999999</v>
      </c>
      <c r="I71" s="64">
        <v>999999999</v>
      </c>
      <c r="J71" s="64">
        <v>999999999</v>
      </c>
      <c r="K71" s="64">
        <v>999999999</v>
      </c>
      <c r="L71" s="64">
        <v>999999999</v>
      </c>
      <c r="M71" s="64">
        <v>999999999</v>
      </c>
      <c r="N71" s="64">
        <v>999999999</v>
      </c>
      <c r="O71" s="64">
        <v>999999999</v>
      </c>
      <c r="P71" s="64">
        <v>999999999</v>
      </c>
      <c r="Q71" s="64">
        <v>999999999</v>
      </c>
      <c r="R71" s="64">
        <v>999999999</v>
      </c>
      <c r="S71" s="64">
        <v>999999999</v>
      </c>
      <c r="T71" s="64">
        <v>999999999</v>
      </c>
      <c r="U71" s="64">
        <v>999999999</v>
      </c>
      <c r="V71" s="64">
        <v>999999999</v>
      </c>
      <c r="W71" s="64">
        <v>999999999</v>
      </c>
      <c r="X71" s="64">
        <v>999999999</v>
      </c>
      <c r="Y71" s="64">
        <v>999999999</v>
      </c>
      <c r="Z71" s="64">
        <v>999999999</v>
      </c>
      <c r="AA71" s="64">
        <v>999999999</v>
      </c>
      <c r="AB71" s="64">
        <v>999999999</v>
      </c>
      <c r="AC71" s="64">
        <v>999999999</v>
      </c>
      <c r="AD71" s="64">
        <v>999999999</v>
      </c>
      <c r="AE71" s="64">
        <v>999999999</v>
      </c>
      <c r="AF71" s="64">
        <v>999999999</v>
      </c>
      <c r="AG71" s="64">
        <v>999999999</v>
      </c>
      <c r="AH71" s="64">
        <v>999999999</v>
      </c>
      <c r="AI71" s="64">
        <v>999999999</v>
      </c>
      <c r="AJ71" s="64">
        <v>999999999</v>
      </c>
      <c r="AK71" s="64">
        <v>999999999</v>
      </c>
      <c r="AL71" s="64">
        <v>999999999</v>
      </c>
      <c r="AM71" s="64">
        <v>999999999</v>
      </c>
      <c r="AN71" s="64">
        <v>999999999</v>
      </c>
      <c r="AO71" s="64">
        <v>999999999</v>
      </c>
      <c r="AP71" s="64">
        <v>999999999</v>
      </c>
      <c r="AQ71" s="64">
        <v>999999999</v>
      </c>
      <c r="AR71" s="64">
        <v>999999999</v>
      </c>
      <c r="AS71" s="64">
        <v>999999999</v>
      </c>
      <c r="AT71" s="64">
        <v>999999999</v>
      </c>
      <c r="AU71" s="64">
        <v>999999999</v>
      </c>
      <c r="AV71" s="64">
        <v>999999999</v>
      </c>
      <c r="AW71" s="64">
        <v>999999999</v>
      </c>
      <c r="AX71" s="64">
        <v>999999999</v>
      </c>
      <c r="AY71" s="64">
        <v>999999999</v>
      </c>
      <c r="AZ71" s="64">
        <v>999999999</v>
      </c>
      <c r="BA71" s="64">
        <v>999999999</v>
      </c>
      <c r="BB71" s="64">
        <v>999999999</v>
      </c>
      <c r="BC71" s="64">
        <v>999999999</v>
      </c>
      <c r="BD71" s="64">
        <v>999999999</v>
      </c>
      <c r="BE71" s="64">
        <v>999999999</v>
      </c>
      <c r="BF71" s="64">
        <v>999999999</v>
      </c>
      <c r="BG71" s="64">
        <v>999999999</v>
      </c>
      <c r="BH71" s="64">
        <v>999999999</v>
      </c>
      <c r="BI71" s="64">
        <v>999999999</v>
      </c>
      <c r="BJ71" s="64">
        <v>999999999</v>
      </c>
      <c r="BK71" s="64">
        <v>999999999</v>
      </c>
      <c r="BL71" s="64">
        <v>999999999</v>
      </c>
      <c r="BM71" s="64">
        <v>999999999</v>
      </c>
      <c r="BN71" s="64">
        <v>999999999</v>
      </c>
      <c r="BO71" s="64">
        <v>999999999</v>
      </c>
      <c r="BP71" s="64">
        <v>999999999</v>
      </c>
      <c r="BQ71" s="64">
        <v>999999999</v>
      </c>
      <c r="BR71" s="64">
        <v>999999999</v>
      </c>
      <c r="BS71" s="64">
        <v>999999999</v>
      </c>
      <c r="BT71" s="64">
        <v>999999999</v>
      </c>
      <c r="BU71" s="64">
        <v>999999999</v>
      </c>
      <c r="BV71" s="64">
        <v>999999999</v>
      </c>
      <c r="BW71" s="64">
        <v>999999999</v>
      </c>
      <c r="BX71" s="64">
        <v>999999999</v>
      </c>
      <c r="BY71" s="64">
        <v>999999999</v>
      </c>
      <c r="BZ71" s="64">
        <v>999999999</v>
      </c>
      <c r="CA71" s="64">
        <v>999999999</v>
      </c>
      <c r="CB71" s="64">
        <v>999999999</v>
      </c>
      <c r="CC71" s="64">
        <v>999999999</v>
      </c>
      <c r="CD71" s="64">
        <v>999999999</v>
      </c>
      <c r="CE71" s="64">
        <v>999999999</v>
      </c>
      <c r="CF71" s="64">
        <v>999999999</v>
      </c>
      <c r="CG71" s="64">
        <v>999999999</v>
      </c>
      <c r="CH71" s="64">
        <v>999999999</v>
      </c>
      <c r="CI71" s="64">
        <v>999999999</v>
      </c>
      <c r="CJ71" s="64">
        <v>999999999</v>
      </c>
      <c r="CK71" s="64">
        <v>999999999</v>
      </c>
      <c r="CL71" s="64">
        <v>999999999</v>
      </c>
      <c r="CM71" s="64">
        <v>999999999</v>
      </c>
      <c r="CN71" s="64">
        <v>999999999</v>
      </c>
      <c r="CO71" s="64">
        <v>999999999</v>
      </c>
      <c r="CP71" s="64">
        <v>999999999</v>
      </c>
      <c r="CQ71" s="64">
        <v>999999999</v>
      </c>
      <c r="CR71" s="64">
        <v>999999999</v>
      </c>
      <c r="CS71" s="64">
        <v>999999999</v>
      </c>
      <c r="CT71" s="64">
        <v>999999999</v>
      </c>
      <c r="CU71" s="64">
        <v>999999999</v>
      </c>
      <c r="CV71" s="64">
        <v>999999999</v>
      </c>
      <c r="CW71" s="64">
        <v>999999999</v>
      </c>
      <c r="CX71" s="64">
        <v>999999999</v>
      </c>
      <c r="CY71" s="64">
        <v>999999999</v>
      </c>
      <c r="CZ71" s="64">
        <v>999999999</v>
      </c>
      <c r="DA71" s="64">
        <v>999999999</v>
      </c>
      <c r="DB71" s="64">
        <v>999999999</v>
      </c>
      <c r="DC71" s="64">
        <v>999999999</v>
      </c>
      <c r="DD71" s="64">
        <v>999999999</v>
      </c>
      <c r="DE71" s="64">
        <v>999999999</v>
      </c>
      <c r="DF71" s="64">
        <v>999999999</v>
      </c>
      <c r="DG71" s="64">
        <v>999999999</v>
      </c>
      <c r="DH71" s="64">
        <v>999999999</v>
      </c>
      <c r="DI71" s="64">
        <v>999999999</v>
      </c>
      <c r="DJ71" s="64">
        <v>999999999</v>
      </c>
      <c r="DK71" s="64">
        <v>999999999</v>
      </c>
      <c r="DL71" s="64">
        <v>999999999</v>
      </c>
      <c r="DM71" s="64">
        <v>999999999</v>
      </c>
      <c r="DN71" s="64">
        <v>999999999</v>
      </c>
      <c r="DO71" s="64">
        <v>999999999</v>
      </c>
      <c r="DP71" s="64">
        <v>999999999</v>
      </c>
      <c r="DQ71" s="64">
        <v>999999999</v>
      </c>
      <c r="DR71" s="64">
        <v>999999999</v>
      </c>
      <c r="DS71" s="64">
        <v>999999999</v>
      </c>
      <c r="DT71" s="64">
        <v>999999999</v>
      </c>
      <c r="DU71" s="64">
        <v>999999999</v>
      </c>
      <c r="DV71" s="64">
        <v>999999999</v>
      </c>
      <c r="DW71" s="64">
        <v>999999999</v>
      </c>
      <c r="DX71" s="64">
        <v>999999999</v>
      </c>
      <c r="DY71" s="64">
        <v>999999999</v>
      </c>
      <c r="DZ71" s="64">
        <v>999999999</v>
      </c>
      <c r="EA71" s="64">
        <v>999999999</v>
      </c>
      <c r="EB71" s="64">
        <v>999999999</v>
      </c>
      <c r="EC71" s="64">
        <v>999999999</v>
      </c>
      <c r="ED71" s="64">
        <v>999999999</v>
      </c>
      <c r="EE71" s="64">
        <v>999999999</v>
      </c>
      <c r="EF71" s="64">
        <v>999999999</v>
      </c>
      <c r="EG71" s="64">
        <v>999999999</v>
      </c>
      <c r="EH71" s="64">
        <v>999999999</v>
      </c>
      <c r="EI71" s="64">
        <v>999999999</v>
      </c>
      <c r="EJ71" s="64">
        <v>999999999</v>
      </c>
      <c r="EK71" s="64">
        <v>999999999</v>
      </c>
      <c r="EL71" s="64">
        <v>999999999</v>
      </c>
      <c r="EM71" s="64">
        <v>999999999</v>
      </c>
      <c r="EN71" s="64">
        <v>999999999</v>
      </c>
      <c r="EO71" s="64">
        <v>999999999</v>
      </c>
      <c r="EP71" s="64">
        <v>999999999</v>
      </c>
      <c r="EQ71" s="64">
        <v>999999999</v>
      </c>
      <c r="ER71" s="64">
        <v>999999999</v>
      </c>
      <c r="ES71" s="64">
        <v>999999999</v>
      </c>
      <c r="ET71" s="64">
        <v>999999999</v>
      </c>
      <c r="EU71" s="64">
        <v>999999999</v>
      </c>
      <c r="EV71" s="64">
        <v>999999999</v>
      </c>
      <c r="EW71" s="64">
        <v>999999999</v>
      </c>
      <c r="EX71" s="64">
        <v>999999999</v>
      </c>
      <c r="EY71" s="64">
        <v>999999999</v>
      </c>
      <c r="EZ71" s="64">
        <v>999999999</v>
      </c>
      <c r="FA71" s="64">
        <v>999999999</v>
      </c>
      <c r="FB71" s="64">
        <v>999999999</v>
      </c>
      <c r="FC71" s="64">
        <v>999999999</v>
      </c>
      <c r="FD71" s="64">
        <v>999999999</v>
      </c>
      <c r="FE71" s="64">
        <v>999999999</v>
      </c>
      <c r="FF71" s="64">
        <v>999999999</v>
      </c>
      <c r="FG71" s="64">
        <v>999999999</v>
      </c>
      <c r="FH71" s="64">
        <v>999999999</v>
      </c>
      <c r="FI71" s="64">
        <v>999999999</v>
      </c>
      <c r="FJ71" s="64">
        <v>999999999</v>
      </c>
      <c r="FK71" s="64">
        <v>999999999</v>
      </c>
      <c r="FL71" s="64">
        <v>999999999</v>
      </c>
      <c r="FM71" s="64">
        <v>999999999</v>
      </c>
      <c r="FN71" s="64">
        <v>999999999</v>
      </c>
      <c r="FO71" s="64">
        <v>999999999</v>
      </c>
      <c r="FP71" s="64">
        <v>999999999</v>
      </c>
      <c r="FQ71" s="64">
        <v>999999999</v>
      </c>
      <c r="FR71" s="64">
        <v>999999999</v>
      </c>
      <c r="FS71" s="64">
        <v>999999999</v>
      </c>
      <c r="FT71" s="64">
        <v>999999999</v>
      </c>
      <c r="FU71" s="64">
        <v>999999999</v>
      </c>
      <c r="FV71" s="64">
        <v>999999999</v>
      </c>
      <c r="FW71" s="64">
        <v>999999999</v>
      </c>
      <c r="FX71" s="64">
        <v>999999999</v>
      </c>
      <c r="FY71" s="64"/>
      <c r="FZ71" s="64">
        <f>SUM(C71:FX71)</f>
        <v>177999999822</v>
      </c>
      <c r="GA71" s="7"/>
      <c r="GB71" s="64"/>
      <c r="GC71" s="64"/>
      <c r="GD71" s="64"/>
      <c r="GE71" s="7"/>
      <c r="GF71" s="7"/>
      <c r="GG71" s="7"/>
      <c r="GH71" s="7"/>
      <c r="GI71" s="7"/>
      <c r="GJ71" s="7"/>
      <c r="GK71" s="7"/>
      <c r="GL71" s="7"/>
      <c r="GM71" s="7"/>
    </row>
    <row r="72" spans="1:195" x14ac:dyDescent="0.35">
      <c r="A72" s="7"/>
      <c r="B72" s="7" t="s">
        <v>529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7"/>
      <c r="GA72" s="7"/>
      <c r="GB72" s="64"/>
      <c r="GC72" s="64"/>
      <c r="GD72" s="64"/>
      <c r="GE72" s="64"/>
      <c r="GF72" s="64"/>
      <c r="GG72" s="7"/>
      <c r="GH72" s="7"/>
      <c r="GI72" s="7"/>
      <c r="GJ72" s="7"/>
      <c r="GK72" s="7"/>
      <c r="GL72" s="7"/>
      <c r="GM72" s="7"/>
    </row>
    <row r="73" spans="1:195" x14ac:dyDescent="0.35">
      <c r="A73" s="7"/>
      <c r="B73" s="7" t="s">
        <v>535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5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</row>
    <row r="74" spans="1:195" x14ac:dyDescent="0.35">
      <c r="A74" s="7"/>
      <c r="B74" s="7" t="s">
        <v>536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</row>
    <row r="75" spans="1:195" x14ac:dyDescent="0.35">
      <c r="A75" s="7"/>
      <c r="B75" s="7" t="s">
        <v>537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</row>
    <row r="76" spans="1:195" x14ac:dyDescent="0.35">
      <c r="A76" s="6" t="s">
        <v>538</v>
      </c>
      <c r="B76" s="7" t="s">
        <v>539</v>
      </c>
      <c r="C76" s="66">
        <v>214049.99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518609.48</v>
      </c>
      <c r="J76" s="66">
        <v>0</v>
      </c>
      <c r="K76" s="66">
        <v>0</v>
      </c>
      <c r="L76" s="66">
        <v>0</v>
      </c>
      <c r="M76" s="66">
        <v>0</v>
      </c>
      <c r="N76" s="66">
        <v>6454001.4400000004</v>
      </c>
      <c r="O76" s="66">
        <v>2315346.59</v>
      </c>
      <c r="P76" s="66">
        <v>6508.04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0</v>
      </c>
      <c r="W76" s="66">
        <v>0</v>
      </c>
      <c r="X76" s="66">
        <v>4645.62</v>
      </c>
      <c r="Y76" s="66">
        <v>0</v>
      </c>
      <c r="Z76" s="66">
        <v>125782.95</v>
      </c>
      <c r="AA76" s="66">
        <v>0</v>
      </c>
      <c r="AB76" s="66">
        <v>0</v>
      </c>
      <c r="AC76" s="66">
        <v>0</v>
      </c>
      <c r="AD76" s="66">
        <v>0</v>
      </c>
      <c r="AE76" s="66">
        <v>73409.77</v>
      </c>
      <c r="AF76" s="66">
        <v>0</v>
      </c>
      <c r="AG76" s="66">
        <v>0</v>
      </c>
      <c r="AH76" s="66">
        <v>189856.48</v>
      </c>
      <c r="AI76" s="66">
        <v>0</v>
      </c>
      <c r="AJ76" s="66">
        <v>0</v>
      </c>
      <c r="AK76" s="66">
        <v>0</v>
      </c>
      <c r="AL76" s="66">
        <v>0</v>
      </c>
      <c r="AM76" s="66">
        <v>0</v>
      </c>
      <c r="AN76" s="66">
        <v>0</v>
      </c>
      <c r="AO76" s="66">
        <v>0</v>
      </c>
      <c r="AP76" s="66">
        <v>0</v>
      </c>
      <c r="AQ76" s="66">
        <v>0</v>
      </c>
      <c r="AR76" s="66">
        <v>0</v>
      </c>
      <c r="AS76" s="66">
        <v>2116980.9</v>
      </c>
      <c r="AT76" s="66">
        <v>0</v>
      </c>
      <c r="AU76" s="66">
        <v>0</v>
      </c>
      <c r="AV76" s="66">
        <v>0</v>
      </c>
      <c r="AW76" s="66">
        <v>0</v>
      </c>
      <c r="AX76" s="66">
        <v>0</v>
      </c>
      <c r="AY76" s="66">
        <v>0</v>
      </c>
      <c r="AZ76" s="66">
        <v>0</v>
      </c>
      <c r="BA76" s="66">
        <v>0</v>
      </c>
      <c r="BB76" s="66">
        <v>0</v>
      </c>
      <c r="BC76" s="66">
        <v>0</v>
      </c>
      <c r="BD76" s="66">
        <v>0</v>
      </c>
      <c r="BE76" s="66">
        <v>0</v>
      </c>
      <c r="BF76" s="66">
        <v>0</v>
      </c>
      <c r="BG76" s="66">
        <v>0</v>
      </c>
      <c r="BH76" s="66">
        <v>0</v>
      </c>
      <c r="BI76" s="66">
        <v>0</v>
      </c>
      <c r="BJ76" s="66">
        <v>0</v>
      </c>
      <c r="BK76" s="66">
        <v>0</v>
      </c>
      <c r="BL76" s="66">
        <v>0</v>
      </c>
      <c r="BM76" s="66">
        <v>40575.480000000003</v>
      </c>
      <c r="BN76" s="66">
        <v>0</v>
      </c>
      <c r="BO76" s="66">
        <v>0</v>
      </c>
      <c r="BP76" s="66">
        <v>0</v>
      </c>
      <c r="BQ76" s="66">
        <v>0</v>
      </c>
      <c r="BR76" s="66">
        <v>0</v>
      </c>
      <c r="BS76" s="66">
        <v>0</v>
      </c>
      <c r="BT76" s="66">
        <v>0</v>
      </c>
      <c r="BU76" s="66">
        <v>0</v>
      </c>
      <c r="BV76" s="66">
        <v>784125.51</v>
      </c>
      <c r="BW76" s="66">
        <v>0</v>
      </c>
      <c r="BX76" s="66">
        <v>0</v>
      </c>
      <c r="BY76" s="66">
        <v>0</v>
      </c>
      <c r="BZ76" s="66">
        <v>0</v>
      </c>
      <c r="CA76" s="66">
        <v>0</v>
      </c>
      <c r="CB76" s="66">
        <v>0</v>
      </c>
      <c r="CC76" s="66">
        <v>0</v>
      </c>
      <c r="CD76" s="66">
        <v>64538.16</v>
      </c>
      <c r="CE76" s="66">
        <v>0</v>
      </c>
      <c r="CF76" s="66">
        <v>139360.24</v>
      </c>
      <c r="CG76" s="66">
        <v>0</v>
      </c>
      <c r="CH76" s="66">
        <v>0</v>
      </c>
      <c r="CI76" s="66">
        <v>0</v>
      </c>
      <c r="CJ76" s="66">
        <v>0</v>
      </c>
      <c r="CK76" s="66">
        <v>2621262.39</v>
      </c>
      <c r="CL76" s="66">
        <v>34407.54</v>
      </c>
      <c r="CM76" s="66">
        <v>0</v>
      </c>
      <c r="CN76" s="66">
        <v>0</v>
      </c>
      <c r="CO76" s="66">
        <v>0</v>
      </c>
      <c r="CP76" s="66">
        <v>0</v>
      </c>
      <c r="CQ76" s="66">
        <v>0</v>
      </c>
      <c r="CR76" s="66">
        <v>78694.86</v>
      </c>
      <c r="CS76" s="66">
        <v>0</v>
      </c>
      <c r="CT76" s="66">
        <v>29636.04</v>
      </c>
      <c r="CU76" s="66">
        <v>0</v>
      </c>
      <c r="CV76" s="66">
        <v>28341.66</v>
      </c>
      <c r="CW76" s="66">
        <v>0</v>
      </c>
      <c r="CX76" s="66">
        <v>0</v>
      </c>
      <c r="CY76" s="66">
        <v>0</v>
      </c>
      <c r="CZ76" s="66">
        <v>0</v>
      </c>
      <c r="DA76" s="66">
        <v>18622.72</v>
      </c>
      <c r="DB76" s="66">
        <v>0</v>
      </c>
      <c r="DC76" s="66">
        <v>36496.36</v>
      </c>
      <c r="DD76" s="66">
        <v>5221.7700000000004</v>
      </c>
      <c r="DE76" s="66">
        <v>0</v>
      </c>
      <c r="DF76" s="66">
        <v>0</v>
      </c>
      <c r="DG76" s="66">
        <v>0</v>
      </c>
      <c r="DH76" s="66">
        <v>277847.37</v>
      </c>
      <c r="DI76" s="66">
        <v>0</v>
      </c>
      <c r="DJ76" s="66">
        <v>0</v>
      </c>
      <c r="DK76" s="66">
        <v>0</v>
      </c>
      <c r="DL76" s="66">
        <v>0</v>
      </c>
      <c r="DM76" s="66">
        <v>0</v>
      </c>
      <c r="DN76" s="66">
        <v>0</v>
      </c>
      <c r="DO76" s="66">
        <v>0</v>
      </c>
      <c r="DP76" s="66">
        <v>9617.9</v>
      </c>
      <c r="DQ76" s="66">
        <v>0</v>
      </c>
      <c r="DR76" s="66">
        <v>0</v>
      </c>
      <c r="DS76" s="66">
        <v>0</v>
      </c>
      <c r="DT76" s="66">
        <v>0</v>
      </c>
      <c r="DU76" s="66">
        <v>0</v>
      </c>
      <c r="DV76" s="66">
        <v>0</v>
      </c>
      <c r="DW76" s="66">
        <v>0</v>
      </c>
      <c r="DX76" s="66">
        <v>0</v>
      </c>
      <c r="DY76" s="66">
        <v>0</v>
      </c>
      <c r="DZ76" s="66">
        <v>0</v>
      </c>
      <c r="EA76" s="66">
        <v>550952.78</v>
      </c>
      <c r="EB76" s="66">
        <v>0</v>
      </c>
      <c r="EC76" s="66">
        <v>0</v>
      </c>
      <c r="ED76" s="66">
        <v>710551.13</v>
      </c>
      <c r="EE76" s="66">
        <v>0</v>
      </c>
      <c r="EF76" s="66">
        <v>0</v>
      </c>
      <c r="EG76" s="66">
        <v>0</v>
      </c>
      <c r="EH76" s="66">
        <v>0</v>
      </c>
      <c r="EI76" s="66">
        <v>0</v>
      </c>
      <c r="EJ76" s="66">
        <v>0</v>
      </c>
      <c r="EK76" s="66">
        <v>0</v>
      </c>
      <c r="EL76" s="66">
        <v>671262.95</v>
      </c>
      <c r="EM76" s="66">
        <v>0</v>
      </c>
      <c r="EN76" s="66">
        <v>0</v>
      </c>
      <c r="EO76" s="66">
        <v>0</v>
      </c>
      <c r="EP76" s="66">
        <v>0</v>
      </c>
      <c r="EQ76" s="66">
        <v>1064161.06</v>
      </c>
      <c r="ER76" s="66">
        <v>0</v>
      </c>
      <c r="ES76" s="66">
        <v>0</v>
      </c>
      <c r="ET76" s="66">
        <v>0</v>
      </c>
      <c r="EU76" s="66">
        <v>0</v>
      </c>
      <c r="EV76" s="66">
        <v>19817.919999999998</v>
      </c>
      <c r="EW76" s="66">
        <v>0</v>
      </c>
      <c r="EX76" s="66">
        <v>0</v>
      </c>
      <c r="EY76" s="66">
        <v>0</v>
      </c>
      <c r="EZ76" s="66">
        <v>74228.81</v>
      </c>
      <c r="FA76" s="66">
        <v>1475032.01</v>
      </c>
      <c r="FB76" s="66">
        <v>0</v>
      </c>
      <c r="FC76" s="66">
        <v>0</v>
      </c>
      <c r="FD76" s="66">
        <v>0</v>
      </c>
      <c r="FE76" s="66">
        <v>7823.44</v>
      </c>
      <c r="FF76" s="66">
        <v>0</v>
      </c>
      <c r="FG76" s="66">
        <v>0</v>
      </c>
      <c r="FH76" s="66">
        <v>76952.78</v>
      </c>
      <c r="FI76" s="66">
        <v>0</v>
      </c>
      <c r="FJ76" s="66">
        <v>0</v>
      </c>
      <c r="FK76" s="66">
        <v>46526.37</v>
      </c>
      <c r="FL76" s="66">
        <v>0</v>
      </c>
      <c r="FM76" s="66">
        <v>0</v>
      </c>
      <c r="FN76" s="66">
        <v>0</v>
      </c>
      <c r="FO76" s="66">
        <v>0</v>
      </c>
      <c r="FP76" s="66">
        <v>0</v>
      </c>
      <c r="FQ76" s="66">
        <v>0</v>
      </c>
      <c r="FR76" s="66">
        <v>0</v>
      </c>
      <c r="FS76" s="66">
        <v>0</v>
      </c>
      <c r="FT76" s="66">
        <v>0</v>
      </c>
      <c r="FU76" s="66">
        <v>0</v>
      </c>
      <c r="FV76" s="66">
        <v>0</v>
      </c>
      <c r="FW76" s="66">
        <v>0</v>
      </c>
      <c r="FX76" s="66">
        <v>0</v>
      </c>
      <c r="FY76" s="67"/>
      <c r="FZ76" s="7">
        <f>SUM(C76:FX76)</f>
        <v>20885248.509999998</v>
      </c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</row>
    <row r="77" spans="1:195" x14ac:dyDescent="0.35">
      <c r="A77" s="6" t="s">
        <v>540</v>
      </c>
      <c r="B77" s="7" t="s">
        <v>541</v>
      </c>
      <c r="C77" s="66">
        <v>0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66">
        <v>387510</v>
      </c>
      <c r="O77" s="66">
        <v>0</v>
      </c>
      <c r="P77" s="66">
        <v>0</v>
      </c>
      <c r="Q77" s="66">
        <v>0</v>
      </c>
      <c r="R77" s="66">
        <v>0</v>
      </c>
      <c r="S77" s="66">
        <v>0</v>
      </c>
      <c r="T77" s="66">
        <v>0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0</v>
      </c>
      <c r="AB77" s="66">
        <v>0</v>
      </c>
      <c r="AC77" s="66">
        <v>0</v>
      </c>
      <c r="AD77" s="66">
        <v>0</v>
      </c>
      <c r="AE77" s="66">
        <v>0</v>
      </c>
      <c r="AF77" s="66">
        <v>0</v>
      </c>
      <c r="AG77" s="66">
        <v>0</v>
      </c>
      <c r="AH77" s="66">
        <v>0</v>
      </c>
      <c r="AI77" s="66">
        <v>0</v>
      </c>
      <c r="AJ77" s="66">
        <v>0</v>
      </c>
      <c r="AK77" s="66">
        <v>0</v>
      </c>
      <c r="AL77" s="66">
        <v>0</v>
      </c>
      <c r="AM77" s="66">
        <v>0</v>
      </c>
      <c r="AN77" s="66">
        <v>0</v>
      </c>
      <c r="AO77" s="66">
        <v>0</v>
      </c>
      <c r="AP77" s="66">
        <v>0</v>
      </c>
      <c r="AQ77" s="66">
        <v>0</v>
      </c>
      <c r="AR77" s="66">
        <v>0</v>
      </c>
      <c r="AS77" s="66">
        <v>0</v>
      </c>
      <c r="AT77" s="66">
        <v>0</v>
      </c>
      <c r="AU77" s="66">
        <v>0</v>
      </c>
      <c r="AV77" s="66">
        <v>0</v>
      </c>
      <c r="AW77" s="66">
        <v>0</v>
      </c>
      <c r="AX77" s="66">
        <v>0</v>
      </c>
      <c r="AY77" s="66">
        <v>0</v>
      </c>
      <c r="AZ77" s="66">
        <v>0</v>
      </c>
      <c r="BA77" s="66">
        <v>0</v>
      </c>
      <c r="BB77" s="66">
        <v>0</v>
      </c>
      <c r="BC77" s="66">
        <v>0</v>
      </c>
      <c r="BD77" s="66">
        <v>0</v>
      </c>
      <c r="BE77" s="66">
        <v>0</v>
      </c>
      <c r="BF77" s="66">
        <v>0</v>
      </c>
      <c r="BG77" s="66">
        <v>0</v>
      </c>
      <c r="BH77" s="66">
        <v>0</v>
      </c>
      <c r="BI77" s="66">
        <v>0</v>
      </c>
      <c r="BJ77" s="66">
        <v>0</v>
      </c>
      <c r="BK77" s="66">
        <v>0</v>
      </c>
      <c r="BL77" s="66">
        <v>0</v>
      </c>
      <c r="BM77" s="66">
        <v>0</v>
      </c>
      <c r="BN77" s="66">
        <v>0</v>
      </c>
      <c r="BO77" s="66">
        <v>0</v>
      </c>
      <c r="BP77" s="66">
        <v>0</v>
      </c>
      <c r="BQ77" s="66">
        <v>0</v>
      </c>
      <c r="BR77" s="66">
        <v>0</v>
      </c>
      <c r="BS77" s="66">
        <v>0</v>
      </c>
      <c r="BT77" s="66">
        <v>0</v>
      </c>
      <c r="BU77" s="66">
        <v>0</v>
      </c>
      <c r="BV77" s="66">
        <v>0</v>
      </c>
      <c r="BW77" s="66">
        <v>0</v>
      </c>
      <c r="BX77" s="66">
        <v>0</v>
      </c>
      <c r="BY77" s="66">
        <v>0</v>
      </c>
      <c r="BZ77" s="66">
        <v>0</v>
      </c>
      <c r="CA77" s="66">
        <v>0</v>
      </c>
      <c r="CB77" s="66">
        <v>0</v>
      </c>
      <c r="CC77" s="66">
        <v>0</v>
      </c>
      <c r="CD77" s="66">
        <v>0</v>
      </c>
      <c r="CE77" s="66">
        <v>0</v>
      </c>
      <c r="CF77" s="66">
        <v>0</v>
      </c>
      <c r="CG77" s="66">
        <v>0</v>
      </c>
      <c r="CH77" s="66">
        <v>0</v>
      </c>
      <c r="CI77" s="66">
        <v>0</v>
      </c>
      <c r="CJ77" s="66">
        <v>0</v>
      </c>
      <c r="CK77" s="66">
        <v>0</v>
      </c>
      <c r="CL77" s="66">
        <v>0</v>
      </c>
      <c r="CM77" s="66">
        <v>0</v>
      </c>
      <c r="CN77" s="66">
        <v>0</v>
      </c>
      <c r="CO77" s="66">
        <v>0</v>
      </c>
      <c r="CP77" s="66">
        <v>0</v>
      </c>
      <c r="CQ77" s="66">
        <v>0</v>
      </c>
      <c r="CR77" s="66">
        <v>0</v>
      </c>
      <c r="CS77" s="66">
        <v>0</v>
      </c>
      <c r="CT77" s="66">
        <v>0</v>
      </c>
      <c r="CU77" s="66">
        <v>0</v>
      </c>
      <c r="CV77" s="66">
        <v>0</v>
      </c>
      <c r="CW77" s="66">
        <v>0</v>
      </c>
      <c r="CX77" s="66">
        <v>0</v>
      </c>
      <c r="CY77" s="66">
        <v>0</v>
      </c>
      <c r="CZ77" s="66">
        <v>0</v>
      </c>
      <c r="DA77" s="66">
        <v>0</v>
      </c>
      <c r="DB77" s="66">
        <v>0</v>
      </c>
      <c r="DC77" s="66">
        <v>0</v>
      </c>
      <c r="DD77" s="66">
        <v>0</v>
      </c>
      <c r="DE77" s="66">
        <v>0</v>
      </c>
      <c r="DF77" s="66">
        <v>0</v>
      </c>
      <c r="DG77" s="66">
        <v>0</v>
      </c>
      <c r="DH77" s="66">
        <v>0</v>
      </c>
      <c r="DI77" s="66">
        <v>0</v>
      </c>
      <c r="DJ77" s="66">
        <v>0</v>
      </c>
      <c r="DK77" s="66">
        <v>0</v>
      </c>
      <c r="DL77" s="66">
        <v>0</v>
      </c>
      <c r="DM77" s="66">
        <v>0</v>
      </c>
      <c r="DN77" s="66">
        <v>0</v>
      </c>
      <c r="DO77" s="66">
        <v>0</v>
      </c>
      <c r="DP77" s="66">
        <v>0</v>
      </c>
      <c r="DQ77" s="66">
        <v>0</v>
      </c>
      <c r="DR77" s="66">
        <v>0</v>
      </c>
      <c r="DS77" s="66">
        <v>0</v>
      </c>
      <c r="DT77" s="66">
        <v>0</v>
      </c>
      <c r="DU77" s="66">
        <v>0</v>
      </c>
      <c r="DV77" s="66">
        <v>0</v>
      </c>
      <c r="DW77" s="66">
        <v>0</v>
      </c>
      <c r="DX77" s="66">
        <v>0</v>
      </c>
      <c r="DY77" s="66">
        <v>0</v>
      </c>
      <c r="DZ77" s="66">
        <v>0</v>
      </c>
      <c r="EA77" s="66">
        <v>0</v>
      </c>
      <c r="EB77" s="66">
        <v>0</v>
      </c>
      <c r="EC77" s="66">
        <v>0</v>
      </c>
      <c r="ED77" s="66">
        <v>0</v>
      </c>
      <c r="EE77" s="66">
        <v>0</v>
      </c>
      <c r="EF77" s="66">
        <v>0</v>
      </c>
      <c r="EG77" s="66">
        <v>0</v>
      </c>
      <c r="EH77" s="66">
        <v>0</v>
      </c>
      <c r="EI77" s="66">
        <v>0</v>
      </c>
      <c r="EJ77" s="66">
        <v>0</v>
      </c>
      <c r="EK77" s="66">
        <v>0</v>
      </c>
      <c r="EL77" s="66">
        <v>0</v>
      </c>
      <c r="EM77" s="66">
        <v>0</v>
      </c>
      <c r="EN77" s="66">
        <v>0</v>
      </c>
      <c r="EO77" s="66">
        <v>0</v>
      </c>
      <c r="EP77" s="66">
        <v>0</v>
      </c>
      <c r="EQ77" s="66">
        <v>0</v>
      </c>
      <c r="ER77" s="66">
        <v>0</v>
      </c>
      <c r="ES77" s="66">
        <v>0</v>
      </c>
      <c r="ET77" s="66">
        <v>0</v>
      </c>
      <c r="EU77" s="66">
        <v>0</v>
      </c>
      <c r="EV77" s="66">
        <v>0</v>
      </c>
      <c r="EW77" s="66">
        <v>0</v>
      </c>
      <c r="EX77" s="66">
        <v>0</v>
      </c>
      <c r="EY77" s="66">
        <v>0</v>
      </c>
      <c r="EZ77" s="66">
        <v>0</v>
      </c>
      <c r="FA77" s="66">
        <v>0</v>
      </c>
      <c r="FB77" s="66">
        <v>0</v>
      </c>
      <c r="FC77" s="66">
        <v>0</v>
      </c>
      <c r="FD77" s="66">
        <v>0</v>
      </c>
      <c r="FE77" s="66">
        <v>0</v>
      </c>
      <c r="FF77" s="66">
        <v>0</v>
      </c>
      <c r="FG77" s="66">
        <v>0</v>
      </c>
      <c r="FH77" s="66">
        <v>0</v>
      </c>
      <c r="FI77" s="66">
        <v>0</v>
      </c>
      <c r="FJ77" s="66">
        <v>0</v>
      </c>
      <c r="FK77" s="66">
        <v>0</v>
      </c>
      <c r="FL77" s="66">
        <v>0</v>
      </c>
      <c r="FM77" s="66">
        <v>0</v>
      </c>
      <c r="FN77" s="66">
        <v>0</v>
      </c>
      <c r="FO77" s="66">
        <v>0</v>
      </c>
      <c r="FP77" s="66">
        <v>0</v>
      </c>
      <c r="FQ77" s="66">
        <v>0</v>
      </c>
      <c r="FR77" s="66">
        <v>0</v>
      </c>
      <c r="FS77" s="66">
        <v>0</v>
      </c>
      <c r="FT77" s="66">
        <v>0</v>
      </c>
      <c r="FU77" s="66">
        <v>0</v>
      </c>
      <c r="FV77" s="66">
        <v>0</v>
      </c>
      <c r="FW77" s="66">
        <v>0</v>
      </c>
      <c r="FX77" s="66">
        <v>0</v>
      </c>
      <c r="FY77" s="67"/>
      <c r="FZ77" s="7">
        <f>SUM(C77:FX77)</f>
        <v>387510</v>
      </c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</row>
    <row r="78" spans="1:195" x14ac:dyDescent="0.35">
      <c r="A78" s="6" t="s">
        <v>542</v>
      </c>
      <c r="B78" s="7" t="s">
        <v>543</v>
      </c>
      <c r="C78">
        <v>4670000</v>
      </c>
      <c r="D78">
        <v>63655851</v>
      </c>
      <c r="E78">
        <v>4890000</v>
      </c>
      <c r="F78">
        <v>750000</v>
      </c>
      <c r="G78">
        <v>1200000</v>
      </c>
      <c r="H78">
        <v>300000</v>
      </c>
      <c r="I78" s="68">
        <v>7845103</v>
      </c>
      <c r="J78">
        <v>0</v>
      </c>
      <c r="K78">
        <v>0</v>
      </c>
      <c r="L78">
        <v>4655850</v>
      </c>
      <c r="M78">
        <v>1000000</v>
      </c>
      <c r="N78">
        <v>77763000</v>
      </c>
      <c r="O78">
        <v>26498234</v>
      </c>
      <c r="P78">
        <v>0</v>
      </c>
      <c r="Q78">
        <v>37339028</v>
      </c>
      <c r="R78">
        <v>0</v>
      </c>
      <c r="S78">
        <v>0</v>
      </c>
      <c r="T78">
        <v>0</v>
      </c>
      <c r="U78">
        <v>100000</v>
      </c>
      <c r="V78">
        <v>0</v>
      </c>
      <c r="W78">
        <v>0</v>
      </c>
      <c r="X78">
        <v>150000</v>
      </c>
      <c r="Y78">
        <v>0</v>
      </c>
      <c r="Z78">
        <v>0</v>
      </c>
      <c r="AA78">
        <v>32635664</v>
      </c>
      <c r="AB78" s="68">
        <v>75286702</v>
      </c>
      <c r="AC78" s="68">
        <v>2044227</v>
      </c>
      <c r="AD78" s="68">
        <v>2497712</v>
      </c>
      <c r="AE78">
        <v>245000</v>
      </c>
      <c r="AF78" s="68">
        <v>217915</v>
      </c>
      <c r="AG78">
        <v>1839046</v>
      </c>
      <c r="AH78">
        <v>0</v>
      </c>
      <c r="AI78">
        <v>0</v>
      </c>
      <c r="AJ78">
        <v>0</v>
      </c>
      <c r="AK78">
        <v>0</v>
      </c>
      <c r="AL78">
        <v>330575</v>
      </c>
      <c r="AM78">
        <v>0</v>
      </c>
      <c r="AN78">
        <v>0</v>
      </c>
      <c r="AO78">
        <v>0</v>
      </c>
      <c r="AP78">
        <v>129959655</v>
      </c>
      <c r="AQ78">
        <v>0</v>
      </c>
      <c r="AR78">
        <v>73713000</v>
      </c>
      <c r="AS78">
        <v>5944650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5750000</v>
      </c>
      <c r="BA78">
        <v>3950000</v>
      </c>
      <c r="BB78">
        <v>700000</v>
      </c>
      <c r="BC78" s="68">
        <v>71315127.650000006</v>
      </c>
      <c r="BD78">
        <v>5157461</v>
      </c>
      <c r="BE78">
        <v>1900000</v>
      </c>
      <c r="BF78">
        <v>26750862</v>
      </c>
      <c r="BG78">
        <v>0</v>
      </c>
      <c r="BH78">
        <v>0</v>
      </c>
      <c r="BI78">
        <v>0</v>
      </c>
      <c r="BJ78">
        <v>4000000</v>
      </c>
      <c r="BK78">
        <v>7500000</v>
      </c>
      <c r="BL78">
        <v>0</v>
      </c>
      <c r="BM78">
        <v>0</v>
      </c>
      <c r="BN78">
        <v>0</v>
      </c>
      <c r="BO78">
        <v>350000</v>
      </c>
      <c r="BP78">
        <v>0</v>
      </c>
      <c r="BQ78">
        <v>8800000</v>
      </c>
      <c r="BR78">
        <v>4300000</v>
      </c>
      <c r="BS78">
        <v>2167002</v>
      </c>
      <c r="BT78">
        <v>980488</v>
      </c>
      <c r="BU78" s="69">
        <v>1100007.0868799998</v>
      </c>
      <c r="BV78">
        <v>1330000</v>
      </c>
      <c r="BW78">
        <v>3800000</v>
      </c>
      <c r="BX78">
        <v>0</v>
      </c>
      <c r="BY78">
        <v>0</v>
      </c>
      <c r="BZ78">
        <v>0</v>
      </c>
      <c r="CA78">
        <v>0</v>
      </c>
      <c r="CB78">
        <v>113302585</v>
      </c>
      <c r="CC78">
        <v>0</v>
      </c>
      <c r="CD78">
        <v>0</v>
      </c>
      <c r="CE78">
        <v>0</v>
      </c>
      <c r="CF78">
        <v>0</v>
      </c>
      <c r="CG78">
        <v>119200</v>
      </c>
      <c r="CH78">
        <v>0</v>
      </c>
      <c r="CI78">
        <v>270068</v>
      </c>
      <c r="CJ78">
        <v>667783</v>
      </c>
      <c r="CK78">
        <v>5600000</v>
      </c>
      <c r="CL78">
        <v>2016949</v>
      </c>
      <c r="CM78">
        <v>1100000</v>
      </c>
      <c r="CN78">
        <v>35012147</v>
      </c>
      <c r="CO78">
        <v>14040000</v>
      </c>
      <c r="CP78">
        <v>1921000</v>
      </c>
      <c r="CQ78">
        <v>0</v>
      </c>
      <c r="CR78">
        <v>350000</v>
      </c>
      <c r="CS78">
        <v>0</v>
      </c>
      <c r="CT78">
        <v>0</v>
      </c>
      <c r="CU78">
        <v>205000</v>
      </c>
      <c r="CV78">
        <v>171656</v>
      </c>
      <c r="CW78">
        <v>0</v>
      </c>
      <c r="CX78">
        <v>0</v>
      </c>
      <c r="CY78">
        <v>0</v>
      </c>
      <c r="CZ78">
        <v>500000</v>
      </c>
      <c r="DA78">
        <v>0</v>
      </c>
      <c r="DB78">
        <v>0</v>
      </c>
      <c r="DC78">
        <v>445000</v>
      </c>
      <c r="DD78">
        <v>0</v>
      </c>
      <c r="DE78">
        <v>350000</v>
      </c>
      <c r="DF78" s="68">
        <v>15736474.08</v>
      </c>
      <c r="DG78">
        <v>70000</v>
      </c>
      <c r="DH78">
        <v>1900000</v>
      </c>
      <c r="DI78">
        <v>0</v>
      </c>
      <c r="DJ78">
        <v>390000</v>
      </c>
      <c r="DK78">
        <v>333800</v>
      </c>
      <c r="DL78">
        <v>0</v>
      </c>
      <c r="DM78">
        <v>248000</v>
      </c>
      <c r="DN78">
        <v>400000</v>
      </c>
      <c r="DO78">
        <v>550000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15862</v>
      </c>
      <c r="DX78">
        <v>155000</v>
      </c>
      <c r="DY78">
        <v>516372</v>
      </c>
      <c r="DZ78">
        <v>550204</v>
      </c>
      <c r="EA78">
        <v>207000</v>
      </c>
      <c r="EB78">
        <v>447872</v>
      </c>
      <c r="EC78">
        <v>0</v>
      </c>
      <c r="ED78">
        <v>3905390.5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404670</v>
      </c>
      <c r="EL78">
        <v>0</v>
      </c>
      <c r="EM78">
        <v>832600</v>
      </c>
      <c r="EN78">
        <v>195000</v>
      </c>
      <c r="EO78">
        <v>75000</v>
      </c>
      <c r="EP78">
        <v>905473</v>
      </c>
      <c r="EQ78">
        <v>1573000</v>
      </c>
      <c r="ER78">
        <v>914457</v>
      </c>
      <c r="ES78">
        <v>0</v>
      </c>
      <c r="ET78">
        <v>164087</v>
      </c>
      <c r="EU78">
        <v>0</v>
      </c>
      <c r="EV78">
        <v>0</v>
      </c>
      <c r="EW78">
        <v>1848603.33</v>
      </c>
      <c r="EX78">
        <v>397784.63</v>
      </c>
      <c r="EY78">
        <v>0</v>
      </c>
      <c r="EZ78">
        <v>0</v>
      </c>
      <c r="FA78">
        <v>4687317</v>
      </c>
      <c r="FB78">
        <v>584000</v>
      </c>
      <c r="FC78">
        <v>1100000</v>
      </c>
      <c r="FD78">
        <v>0</v>
      </c>
      <c r="FE78">
        <v>250000</v>
      </c>
      <c r="FF78">
        <v>0</v>
      </c>
      <c r="FG78">
        <v>0</v>
      </c>
      <c r="FH78">
        <v>155000</v>
      </c>
      <c r="FI78">
        <v>3904000</v>
      </c>
      <c r="FJ78">
        <v>1200000</v>
      </c>
      <c r="FK78">
        <v>4500000</v>
      </c>
      <c r="FL78">
        <v>2595350</v>
      </c>
      <c r="FM78">
        <v>500000</v>
      </c>
      <c r="FN78">
        <v>0</v>
      </c>
      <c r="FO78">
        <v>1974045</v>
      </c>
      <c r="FP78">
        <v>2675000</v>
      </c>
      <c r="FQ78">
        <v>900000</v>
      </c>
      <c r="FR78">
        <v>497743</v>
      </c>
      <c r="FS78">
        <v>75000</v>
      </c>
      <c r="FT78">
        <v>130000</v>
      </c>
      <c r="FU78">
        <v>1194000</v>
      </c>
      <c r="FV78">
        <v>400000</v>
      </c>
      <c r="FW78">
        <v>0</v>
      </c>
      <c r="FX78">
        <v>292380</v>
      </c>
      <c r="FY78" s="67"/>
      <c r="FZ78" s="7">
        <f>SUM(C78:FX78)</f>
        <v>941804032.27688003</v>
      </c>
      <c r="GA78" s="18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</row>
    <row r="79" spans="1:195" x14ac:dyDescent="0.35">
      <c r="A79" s="70"/>
      <c r="B79" s="71" t="s">
        <v>544</v>
      </c>
      <c r="C79" s="72">
        <v>1023645.96</v>
      </c>
      <c r="D79" s="72">
        <v>5923407.6999999881</v>
      </c>
      <c r="E79" s="72">
        <v>1501809.63</v>
      </c>
      <c r="F79" s="72">
        <v>1480552.63</v>
      </c>
      <c r="G79" s="72">
        <v>313409.98</v>
      </c>
      <c r="H79" s="72">
        <v>197482.31</v>
      </c>
      <c r="I79" s="73">
        <v>3049421.53</v>
      </c>
      <c r="J79" s="72">
        <v>0</v>
      </c>
      <c r="K79" s="72">
        <v>0</v>
      </c>
      <c r="L79" s="72">
        <v>767975.6099999994</v>
      </c>
      <c r="M79" s="72">
        <v>339255.28999999911</v>
      </c>
      <c r="N79" s="72">
        <v>1003951.56</v>
      </c>
      <c r="O79" s="72">
        <v>3157850.6999999881</v>
      </c>
      <c r="P79" s="72">
        <v>0</v>
      </c>
      <c r="Q79" s="72">
        <v>2551562.3199999998</v>
      </c>
      <c r="R79" s="72">
        <v>93067.899999999907</v>
      </c>
      <c r="S79" s="72">
        <v>147716.44999999925</v>
      </c>
      <c r="T79" s="72">
        <v>0</v>
      </c>
      <c r="U79" s="72">
        <v>0</v>
      </c>
      <c r="V79" s="72">
        <v>0</v>
      </c>
      <c r="W79">
        <v>0</v>
      </c>
      <c r="X79" s="72">
        <v>0</v>
      </c>
      <c r="Y79" s="72">
        <v>0</v>
      </c>
      <c r="Z79" s="72">
        <v>0</v>
      </c>
      <c r="AA79" s="72">
        <v>3107770.19</v>
      </c>
      <c r="AB79" s="73">
        <v>5484100.7199999997</v>
      </c>
      <c r="AC79" s="73">
        <v>179452.74</v>
      </c>
      <c r="AD79" s="73">
        <v>173421.01</v>
      </c>
      <c r="AE79" s="72">
        <v>0</v>
      </c>
      <c r="AF79" s="73">
        <v>0</v>
      </c>
      <c r="AG79" s="72">
        <v>585726.86</v>
      </c>
      <c r="AH79" s="72">
        <v>0</v>
      </c>
      <c r="AI79" s="72">
        <v>0</v>
      </c>
      <c r="AJ79" s="72">
        <v>0</v>
      </c>
      <c r="AK79" s="72">
        <v>0</v>
      </c>
      <c r="AL79" s="72">
        <v>0</v>
      </c>
      <c r="AM79" s="72">
        <v>0</v>
      </c>
      <c r="AN79" s="72">
        <v>23452.35999999987</v>
      </c>
      <c r="AO79" s="72">
        <v>0</v>
      </c>
      <c r="AP79" s="72">
        <v>13961260.089999974</v>
      </c>
      <c r="AQ79" s="72">
        <v>4996.7000000001863</v>
      </c>
      <c r="AR79" s="72">
        <v>4936260.97</v>
      </c>
      <c r="AS79" s="72">
        <v>3140096.46</v>
      </c>
      <c r="AT79" s="72">
        <v>706569</v>
      </c>
      <c r="AU79" s="72">
        <v>183362.49</v>
      </c>
      <c r="AV79" s="72">
        <v>0</v>
      </c>
      <c r="AW79" s="72">
        <v>127133.32</v>
      </c>
      <c r="AX79" s="72">
        <v>17799.04</v>
      </c>
      <c r="AY79" s="72">
        <v>67342.069999999832</v>
      </c>
      <c r="AZ79" s="72">
        <v>5661380.25</v>
      </c>
      <c r="BA79" s="72">
        <v>4239435.37</v>
      </c>
      <c r="BB79" s="72">
        <v>2450915.0699999998</v>
      </c>
      <c r="BC79" s="73">
        <v>13979440.599999994</v>
      </c>
      <c r="BD79" s="72">
        <v>2610812.9700000002</v>
      </c>
      <c r="BE79" s="72">
        <v>691421.59</v>
      </c>
      <c r="BF79" s="72">
        <v>12423538.810000002</v>
      </c>
      <c r="BG79" s="72">
        <v>177371.84</v>
      </c>
      <c r="BH79" s="72">
        <v>272348.34999999998</v>
      </c>
      <c r="BI79" s="72">
        <v>117074.81</v>
      </c>
      <c r="BJ79" s="72">
        <v>2978693.21</v>
      </c>
      <c r="BK79" s="72">
        <v>3075849.87</v>
      </c>
      <c r="BL79" s="72">
        <v>26731.37</v>
      </c>
      <c r="BM79" s="72">
        <v>73715.73</v>
      </c>
      <c r="BN79" s="72">
        <v>0</v>
      </c>
      <c r="BO79" s="72">
        <v>46591.460000000894</v>
      </c>
      <c r="BP79" s="72">
        <v>66821.180000000168</v>
      </c>
      <c r="BQ79" s="72">
        <v>831665.80999999866</v>
      </c>
      <c r="BR79" s="72">
        <v>53981.400000002235</v>
      </c>
      <c r="BS79" s="72">
        <v>0</v>
      </c>
      <c r="BT79" s="72">
        <v>96176.64000000013</v>
      </c>
      <c r="BU79" s="72">
        <v>45796.089999999851</v>
      </c>
      <c r="BV79" s="72">
        <v>680000</v>
      </c>
      <c r="BW79" s="72">
        <v>271620.42</v>
      </c>
      <c r="BX79" s="72">
        <v>30925.080000000075</v>
      </c>
      <c r="BY79" s="72">
        <v>20772.939999999478</v>
      </c>
      <c r="BZ79" s="72">
        <v>128574.8</v>
      </c>
      <c r="CA79" s="72">
        <v>0</v>
      </c>
      <c r="CB79" s="72">
        <v>14199549.600000024</v>
      </c>
      <c r="CC79" s="72">
        <v>51316.119999999879</v>
      </c>
      <c r="CD79" s="72">
        <v>32213.38</v>
      </c>
      <c r="CE79" s="72">
        <v>35823.39000000013</v>
      </c>
      <c r="CF79" s="72">
        <v>60736.420000000158</v>
      </c>
      <c r="CG79" s="72">
        <f>52674.03+119000</f>
        <v>171674.03</v>
      </c>
      <c r="CH79" s="72">
        <v>42137.689999999944</v>
      </c>
      <c r="CI79" s="72">
        <v>191859.43000000063</v>
      </c>
      <c r="CJ79" s="72">
        <v>127581.31</v>
      </c>
      <c r="CK79" s="72">
        <v>0</v>
      </c>
      <c r="CL79" s="72">
        <v>0</v>
      </c>
      <c r="CM79" s="72">
        <v>0</v>
      </c>
      <c r="CN79" s="72">
        <v>5532198.7100000083</v>
      </c>
      <c r="CO79" s="72">
        <v>3311063.7200000137</v>
      </c>
      <c r="CP79" s="72">
        <v>487185.26</v>
      </c>
      <c r="CQ79" s="72">
        <v>0</v>
      </c>
      <c r="CR79" s="72">
        <v>0</v>
      </c>
      <c r="CS79" s="72">
        <v>0</v>
      </c>
      <c r="CT79" s="72">
        <v>0</v>
      </c>
      <c r="CU79" s="72">
        <v>0</v>
      </c>
      <c r="CV79" s="72">
        <v>0</v>
      </c>
      <c r="CW79" s="72">
        <v>2963.7100000001956</v>
      </c>
      <c r="CX79" s="72">
        <v>34454.619999999646</v>
      </c>
      <c r="CY79" s="72">
        <v>0</v>
      </c>
      <c r="CZ79" s="72">
        <v>0</v>
      </c>
      <c r="DA79" s="72">
        <v>0</v>
      </c>
      <c r="DB79" s="72">
        <v>0</v>
      </c>
      <c r="DC79" s="72">
        <v>0</v>
      </c>
      <c r="DD79" s="72">
        <v>31853.880000000121</v>
      </c>
      <c r="DE79" s="72">
        <v>0</v>
      </c>
      <c r="DF79" s="73">
        <v>964429.94000001252</v>
      </c>
      <c r="DG79" s="72">
        <v>0</v>
      </c>
      <c r="DH79" s="72">
        <v>0</v>
      </c>
      <c r="DI79" s="72">
        <v>187923.21999999881</v>
      </c>
      <c r="DJ79" s="72">
        <v>70570.470000000205</v>
      </c>
      <c r="DK79" s="72">
        <v>63148.970000000205</v>
      </c>
      <c r="DL79" s="72">
        <v>0</v>
      </c>
      <c r="DM79" s="72">
        <v>0</v>
      </c>
      <c r="DN79" s="72">
        <v>0</v>
      </c>
      <c r="DO79" s="72">
        <v>0</v>
      </c>
      <c r="DP79" s="72">
        <v>1230.7399999999907</v>
      </c>
      <c r="DQ79" s="72">
        <v>0</v>
      </c>
      <c r="DR79" s="72">
        <v>0</v>
      </c>
      <c r="DS79" s="72">
        <v>0</v>
      </c>
      <c r="DT79" s="72">
        <v>0</v>
      </c>
      <c r="DU79" s="72">
        <v>0</v>
      </c>
      <c r="DV79" s="72">
        <v>0</v>
      </c>
      <c r="DW79" s="72">
        <v>0</v>
      </c>
      <c r="DX79" s="72">
        <v>27492.279999999795</v>
      </c>
      <c r="DY79" s="72">
        <v>0</v>
      </c>
      <c r="DZ79" s="72">
        <v>739613.14999999944</v>
      </c>
      <c r="EA79" s="72">
        <v>139332.39000000001</v>
      </c>
      <c r="EB79" s="72">
        <v>81512.760000000242</v>
      </c>
      <c r="EC79" s="72">
        <v>108091.72</v>
      </c>
      <c r="ED79" s="72">
        <v>1114082.5</v>
      </c>
      <c r="EE79" s="72">
        <v>0</v>
      </c>
      <c r="EF79" s="72">
        <v>0</v>
      </c>
      <c r="EG79" s="72">
        <v>8952.6699999999255</v>
      </c>
      <c r="EH79" s="72">
        <v>6739.7900000000373</v>
      </c>
      <c r="EI79" s="72">
        <v>984513.67000000179</v>
      </c>
      <c r="EJ79" s="72">
        <v>556718.94000000507</v>
      </c>
      <c r="EK79" s="72">
        <v>0</v>
      </c>
      <c r="EL79" s="72">
        <v>19606.400000000001</v>
      </c>
      <c r="EM79" s="72">
        <v>0</v>
      </c>
      <c r="EN79" s="72">
        <v>0</v>
      </c>
      <c r="EO79" s="72">
        <v>0</v>
      </c>
      <c r="EP79" s="72">
        <v>0</v>
      </c>
      <c r="EQ79" s="72">
        <v>773723.74</v>
      </c>
      <c r="ER79" s="72">
        <v>13739.379999999888</v>
      </c>
      <c r="ES79" s="72">
        <v>0</v>
      </c>
      <c r="ET79" s="72">
        <v>0</v>
      </c>
      <c r="EU79" s="72">
        <v>0</v>
      </c>
      <c r="EV79" s="72">
        <v>25108.400000000001</v>
      </c>
      <c r="EW79" s="72">
        <v>2296.6300000003539</v>
      </c>
      <c r="EX79" s="72">
        <v>6362.1400000001304</v>
      </c>
      <c r="EY79" s="72">
        <v>0</v>
      </c>
      <c r="EZ79" s="72">
        <v>3088.3899999998976</v>
      </c>
      <c r="FA79" s="72">
        <v>650000</v>
      </c>
      <c r="FB79" s="72">
        <v>235967.64</v>
      </c>
      <c r="FC79" s="72">
        <v>1157745.67</v>
      </c>
      <c r="FD79" s="72">
        <v>0</v>
      </c>
      <c r="FE79" s="72">
        <v>0</v>
      </c>
      <c r="FF79" s="72">
        <v>0</v>
      </c>
      <c r="FG79" s="72">
        <v>0</v>
      </c>
      <c r="FH79" s="72">
        <v>0</v>
      </c>
      <c r="FI79" s="72">
        <v>464593.6400000006</v>
      </c>
      <c r="FJ79" s="72">
        <v>402051.60000000056</v>
      </c>
      <c r="FK79" s="72">
        <v>263308.68</v>
      </c>
      <c r="FL79" s="72">
        <v>679899.57</v>
      </c>
      <c r="FM79" s="72">
        <v>418806.28000000119</v>
      </c>
      <c r="FN79" s="72">
        <v>2545812.86</v>
      </c>
      <c r="FO79" s="72">
        <v>243119.79</v>
      </c>
      <c r="FP79" s="72">
        <v>520740.68999999948</v>
      </c>
      <c r="FQ79" s="72">
        <v>223101.13</v>
      </c>
      <c r="FR79" s="72">
        <v>0</v>
      </c>
      <c r="FS79" s="72">
        <v>0</v>
      </c>
      <c r="FT79" s="72">
        <v>0</v>
      </c>
      <c r="FU79" s="72">
        <v>0</v>
      </c>
      <c r="FV79" s="72">
        <v>0</v>
      </c>
      <c r="FW79" s="72">
        <v>0</v>
      </c>
      <c r="FX79" s="72">
        <v>0</v>
      </c>
      <c r="FY79" s="67"/>
      <c r="FZ79" s="7">
        <f>SUM(C79:FX79)</f>
        <v>143317546.35999998</v>
      </c>
      <c r="GA79" s="18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</row>
    <row r="80" spans="1:195" x14ac:dyDescent="0.35">
      <c r="A80" s="70"/>
      <c r="B80" s="71" t="s">
        <v>545</v>
      </c>
      <c r="C80" s="71">
        <f t="shared" ref="C80:AH80" si="24">((C281*0.25)+C79)</f>
        <v>20593877.625</v>
      </c>
      <c r="D80" s="71">
        <f t="shared" si="24"/>
        <v>116304611.39499998</v>
      </c>
      <c r="E80" s="71">
        <f t="shared" si="24"/>
        <v>19704579.107499998</v>
      </c>
      <c r="F80" s="71">
        <f t="shared" si="24"/>
        <v>67263699.120000005</v>
      </c>
      <c r="G80" s="71">
        <f t="shared" si="24"/>
        <v>4880982.9499999993</v>
      </c>
      <c r="H80" s="71">
        <f t="shared" si="24"/>
        <v>3517818.6074999999</v>
      </c>
      <c r="I80" s="71">
        <f t="shared" si="24"/>
        <v>27838725.965</v>
      </c>
      <c r="J80" s="71">
        <f t="shared" si="24"/>
        <v>6005079.4474999998</v>
      </c>
      <c r="K80" s="71">
        <f t="shared" si="24"/>
        <v>1094033.3174999999</v>
      </c>
      <c r="L80" s="71">
        <f t="shared" si="24"/>
        <v>7316861.6174999997</v>
      </c>
      <c r="M80" s="71">
        <f t="shared" si="24"/>
        <v>3713489.7624999993</v>
      </c>
      <c r="N80" s="71">
        <f t="shared" si="24"/>
        <v>146377619.58000001</v>
      </c>
      <c r="O80" s="71">
        <f t="shared" si="24"/>
        <v>39053529.777499989</v>
      </c>
      <c r="P80" s="71">
        <f t="shared" si="24"/>
        <v>1371703.8774999999</v>
      </c>
      <c r="Q80" s="71">
        <f t="shared" si="24"/>
        <v>119625984.92749999</v>
      </c>
      <c r="R80" s="71">
        <f t="shared" si="24"/>
        <v>17084777.669999998</v>
      </c>
      <c r="S80" s="71">
        <f t="shared" si="24"/>
        <v>4878936.7424999997</v>
      </c>
      <c r="T80" s="71">
        <f t="shared" si="24"/>
        <v>820142.86750000005</v>
      </c>
      <c r="U80" s="71">
        <f t="shared" si="24"/>
        <v>327589.76500000001</v>
      </c>
      <c r="V80" s="71">
        <f t="shared" si="24"/>
        <v>1058482.7649999999</v>
      </c>
      <c r="W80" s="71">
        <f t="shared" si="24"/>
        <v>922257.76</v>
      </c>
      <c r="X80" s="71">
        <f t="shared" si="24"/>
        <v>304777.31</v>
      </c>
      <c r="Y80" s="71">
        <f t="shared" si="24"/>
        <v>2875683.4224999999</v>
      </c>
      <c r="Z80" s="71">
        <f t="shared" si="24"/>
        <v>953136.88500000001</v>
      </c>
      <c r="AA80" s="71">
        <f t="shared" si="24"/>
        <v>89121053.209999993</v>
      </c>
      <c r="AB80" s="71">
        <f t="shared" si="24"/>
        <v>82312609.917500004</v>
      </c>
      <c r="AC80" s="71">
        <f t="shared" si="24"/>
        <v>3001408.7175000003</v>
      </c>
      <c r="AD80" s="71">
        <f t="shared" si="24"/>
        <v>4151946.6875</v>
      </c>
      <c r="AE80" s="71">
        <f t="shared" si="24"/>
        <v>525630.36</v>
      </c>
      <c r="AF80" s="71">
        <f t="shared" si="24"/>
        <v>854425.39249999996</v>
      </c>
      <c r="AG80" s="71">
        <f t="shared" si="24"/>
        <v>2577976.36</v>
      </c>
      <c r="AH80" s="71">
        <f t="shared" si="24"/>
        <v>2918795.6675</v>
      </c>
      <c r="AI80" s="71">
        <f t="shared" ref="AI80:BN80" si="25">((AI281*0.25)+AI79)</f>
        <v>1376071.2075</v>
      </c>
      <c r="AJ80" s="71">
        <f t="shared" si="25"/>
        <v>855290.73499999999</v>
      </c>
      <c r="AK80" s="71">
        <f t="shared" si="25"/>
        <v>859316.06499999994</v>
      </c>
      <c r="AL80" s="71">
        <f t="shared" si="25"/>
        <v>1132885.6675</v>
      </c>
      <c r="AM80" s="71">
        <f t="shared" si="25"/>
        <v>1331698.5725</v>
      </c>
      <c r="AN80" s="71">
        <f t="shared" si="25"/>
        <v>1236909.4524999999</v>
      </c>
      <c r="AO80" s="71">
        <f t="shared" si="25"/>
        <v>12296058.7425</v>
      </c>
      <c r="AP80" s="71">
        <f t="shared" si="25"/>
        <v>260112737.01749998</v>
      </c>
      <c r="AQ80" s="71">
        <f t="shared" si="25"/>
        <v>1068669.4975000003</v>
      </c>
      <c r="AR80" s="71">
        <f t="shared" si="25"/>
        <v>177030883.04249999</v>
      </c>
      <c r="AS80" s="71">
        <f t="shared" si="25"/>
        <v>22840156.945</v>
      </c>
      <c r="AT80" s="71">
        <f t="shared" si="25"/>
        <v>8206296.5800000001</v>
      </c>
      <c r="AU80" s="71">
        <f t="shared" si="25"/>
        <v>1418503.2549999999</v>
      </c>
      <c r="AV80" s="71">
        <f t="shared" si="25"/>
        <v>1250129.67</v>
      </c>
      <c r="AW80" s="71">
        <f t="shared" si="25"/>
        <v>1231292.6225000001</v>
      </c>
      <c r="AX80" s="71">
        <f t="shared" si="25"/>
        <v>442198.16</v>
      </c>
      <c r="AY80" s="71">
        <f t="shared" si="25"/>
        <v>1582637.3774999999</v>
      </c>
      <c r="AZ80" s="71">
        <f t="shared" si="25"/>
        <v>41200472.192500003</v>
      </c>
      <c r="BA80" s="71">
        <f t="shared" si="25"/>
        <v>29029353.177500002</v>
      </c>
      <c r="BB80" s="71">
        <f t="shared" si="25"/>
        <v>23061393.75</v>
      </c>
      <c r="BC80" s="71">
        <f t="shared" si="25"/>
        <v>86548878.234999999</v>
      </c>
      <c r="BD80" s="71">
        <f t="shared" si="25"/>
        <v>12417049.42</v>
      </c>
      <c r="BE80" s="71">
        <f t="shared" si="25"/>
        <v>4354796.43</v>
      </c>
      <c r="BF80" s="71">
        <f t="shared" si="25"/>
        <v>81505417.307500005</v>
      </c>
      <c r="BG80" s="71">
        <f t="shared" si="25"/>
        <v>3070262.8574999999</v>
      </c>
      <c r="BH80" s="71">
        <f t="shared" si="25"/>
        <v>2189861.4175</v>
      </c>
      <c r="BI80" s="71">
        <f t="shared" si="25"/>
        <v>1250621.2925</v>
      </c>
      <c r="BJ80" s="71">
        <f t="shared" si="25"/>
        <v>19981174.870000001</v>
      </c>
      <c r="BK80" s="71">
        <f t="shared" si="25"/>
        <v>87391249.105000004</v>
      </c>
      <c r="BL80" s="71">
        <f t="shared" si="25"/>
        <v>586220.8075</v>
      </c>
      <c r="BM80" s="71">
        <f t="shared" si="25"/>
        <v>1557657.5674999999</v>
      </c>
      <c r="BN80" s="71">
        <f t="shared" si="25"/>
        <v>8865476.0724999998</v>
      </c>
      <c r="BO80" s="71">
        <f t="shared" ref="BO80:CT80" si="26">((BO281*0.25)+BO79)</f>
        <v>3731564.8125000009</v>
      </c>
      <c r="BP80" s="71">
        <f t="shared" si="26"/>
        <v>923582.4700000002</v>
      </c>
      <c r="BQ80" s="71">
        <f t="shared" si="26"/>
        <v>19004361.9575</v>
      </c>
      <c r="BR80" s="71">
        <f t="shared" si="26"/>
        <v>12529488.270000001</v>
      </c>
      <c r="BS80" s="71">
        <f t="shared" si="26"/>
        <v>3532196.7349999999</v>
      </c>
      <c r="BT80" s="71">
        <f t="shared" si="26"/>
        <v>1538582.55</v>
      </c>
      <c r="BU80" s="71">
        <f t="shared" si="26"/>
        <v>1558329.6099999999</v>
      </c>
      <c r="BV80" s="71">
        <f t="shared" si="26"/>
        <v>4267982.3624999998</v>
      </c>
      <c r="BW80" s="71">
        <f t="shared" si="26"/>
        <v>5989712.0449999999</v>
      </c>
      <c r="BX80" s="71">
        <f t="shared" si="26"/>
        <v>479377.77500000008</v>
      </c>
      <c r="BY80" s="71">
        <f t="shared" si="26"/>
        <v>1495083.8274999994</v>
      </c>
      <c r="BZ80" s="71">
        <f t="shared" si="26"/>
        <v>1046130.3575</v>
      </c>
      <c r="CA80" s="71">
        <f t="shared" si="26"/>
        <v>788865.54</v>
      </c>
      <c r="CB80" s="71">
        <f t="shared" si="26"/>
        <v>220671718.89000002</v>
      </c>
      <c r="CC80" s="71">
        <f t="shared" si="26"/>
        <v>927076.25749999983</v>
      </c>
      <c r="CD80" s="71">
        <f t="shared" si="26"/>
        <v>900966.91249999998</v>
      </c>
      <c r="CE80" s="71">
        <f t="shared" si="26"/>
        <v>793740.36500000011</v>
      </c>
      <c r="CF80" s="71">
        <f t="shared" si="26"/>
        <v>645124.20250000013</v>
      </c>
      <c r="CG80" s="71">
        <f t="shared" si="26"/>
        <v>1087440.49</v>
      </c>
      <c r="CH80" s="71">
        <f t="shared" si="26"/>
        <v>620299.13499999989</v>
      </c>
      <c r="CI80" s="71">
        <f t="shared" si="26"/>
        <v>2340458.2975000008</v>
      </c>
      <c r="CJ80" s="71">
        <f t="shared" si="26"/>
        <v>2981804.82</v>
      </c>
      <c r="CK80" s="71">
        <f t="shared" si="26"/>
        <v>16123398.6525</v>
      </c>
      <c r="CL80" s="71">
        <f t="shared" si="26"/>
        <v>3860463.5775000001</v>
      </c>
      <c r="CM80" s="71">
        <f t="shared" si="26"/>
        <v>2429147.3424999998</v>
      </c>
      <c r="CN80" s="71">
        <f t="shared" si="26"/>
        <v>93324997.732500002</v>
      </c>
      <c r="CO80" s="71">
        <f t="shared" si="26"/>
        <v>42535526.772500016</v>
      </c>
      <c r="CP80" s="71">
        <f t="shared" si="26"/>
        <v>3575622.2125000004</v>
      </c>
      <c r="CQ80" s="71">
        <f t="shared" si="26"/>
        <v>2582383.7450000001</v>
      </c>
      <c r="CR80" s="71">
        <f t="shared" si="26"/>
        <v>1014176.7375</v>
      </c>
      <c r="CS80" s="71">
        <f t="shared" si="26"/>
        <v>1148580.1950000001</v>
      </c>
      <c r="CT80" s="71">
        <f t="shared" si="26"/>
        <v>585451.99</v>
      </c>
      <c r="CU80" s="71">
        <f t="shared" ref="CU80:DZ80" si="27">((CU281*0.25)+CU79)</f>
        <v>1172087.635</v>
      </c>
      <c r="CV80" s="71">
        <f t="shared" si="27"/>
        <v>287068.7525</v>
      </c>
      <c r="CW80" s="71">
        <f t="shared" si="27"/>
        <v>949803.26750000019</v>
      </c>
      <c r="CX80" s="71">
        <f t="shared" si="27"/>
        <v>1543466.5899999996</v>
      </c>
      <c r="CY80" s="71">
        <f t="shared" si="27"/>
        <v>309921.22499999998</v>
      </c>
      <c r="CZ80" s="71">
        <f t="shared" si="27"/>
        <v>5264339.03</v>
      </c>
      <c r="DA80" s="71">
        <f t="shared" si="27"/>
        <v>903092.1875</v>
      </c>
      <c r="DB80" s="71">
        <f t="shared" si="27"/>
        <v>1209950.1599999999</v>
      </c>
      <c r="DC80" s="71">
        <f t="shared" si="27"/>
        <v>865721.30249999999</v>
      </c>
      <c r="DD80" s="71">
        <f t="shared" si="27"/>
        <v>849814.9225000001</v>
      </c>
      <c r="DE80" s="71">
        <f t="shared" si="27"/>
        <v>1154537.4424999999</v>
      </c>
      <c r="DF80" s="71">
        <f t="shared" si="27"/>
        <v>57791672.362500012</v>
      </c>
      <c r="DG80" s="71">
        <f t="shared" si="27"/>
        <v>605893.47250000003</v>
      </c>
      <c r="DH80" s="71">
        <f t="shared" si="27"/>
        <v>5221709.8525</v>
      </c>
      <c r="DI80" s="71">
        <f t="shared" si="27"/>
        <v>7116151.584999999</v>
      </c>
      <c r="DJ80" s="71">
        <f t="shared" si="27"/>
        <v>2107974.6350000002</v>
      </c>
      <c r="DK80" s="71">
        <f t="shared" si="27"/>
        <v>1696278.5700000003</v>
      </c>
      <c r="DL80" s="71">
        <f t="shared" si="27"/>
        <v>16533408.435000001</v>
      </c>
      <c r="DM80" s="71">
        <f t="shared" si="27"/>
        <v>1081614.3975</v>
      </c>
      <c r="DN80" s="71">
        <f t="shared" si="27"/>
        <v>4013657.3149999999</v>
      </c>
      <c r="DO80" s="71">
        <f t="shared" si="27"/>
        <v>9447964.5024999995</v>
      </c>
      <c r="DP80" s="71">
        <f t="shared" si="27"/>
        <v>957107.51500000001</v>
      </c>
      <c r="DQ80" s="71">
        <f t="shared" si="27"/>
        <v>2575654.1800000002</v>
      </c>
      <c r="DR80" s="71">
        <f t="shared" si="27"/>
        <v>4066989.3875000002</v>
      </c>
      <c r="DS80" s="71">
        <f t="shared" si="27"/>
        <v>2123274.9350000001</v>
      </c>
      <c r="DT80" s="71">
        <f t="shared" si="27"/>
        <v>901304.42249999999</v>
      </c>
      <c r="DU80" s="71">
        <f t="shared" si="27"/>
        <v>1312739.395</v>
      </c>
      <c r="DV80" s="71">
        <f t="shared" si="27"/>
        <v>969622.45250000001</v>
      </c>
      <c r="DW80" s="71">
        <f t="shared" si="27"/>
        <v>1187853.0175000001</v>
      </c>
      <c r="DX80" s="71">
        <f t="shared" si="27"/>
        <v>945344.71249999979</v>
      </c>
      <c r="DY80" s="71">
        <f t="shared" si="27"/>
        <v>1271276.085</v>
      </c>
      <c r="DZ80" s="71">
        <f t="shared" si="27"/>
        <v>3076785.4574999996</v>
      </c>
      <c r="EA80" s="71">
        <f t="shared" ref="EA80:FF80" si="28">((EA281*0.25)+EA79)</f>
        <v>1914722.4725000001</v>
      </c>
      <c r="EB80" s="71">
        <f t="shared" si="28"/>
        <v>1915778.7500000002</v>
      </c>
      <c r="EC80" s="71">
        <f t="shared" si="28"/>
        <v>1192655.23</v>
      </c>
      <c r="ED80" s="71">
        <f t="shared" si="28"/>
        <v>6900848.1699999999</v>
      </c>
      <c r="EE80" s="71">
        <f t="shared" si="28"/>
        <v>897175.45</v>
      </c>
      <c r="EF80" s="71">
        <f t="shared" si="28"/>
        <v>4160433.1524999999</v>
      </c>
      <c r="EG80" s="71">
        <f t="shared" si="28"/>
        <v>1021614.9624999999</v>
      </c>
      <c r="EH80" s="71">
        <f t="shared" si="28"/>
        <v>1020884.55</v>
      </c>
      <c r="EI80" s="71">
        <f t="shared" si="28"/>
        <v>42138594.7425</v>
      </c>
      <c r="EJ80" s="71">
        <f t="shared" si="28"/>
        <v>28265464.350000005</v>
      </c>
      <c r="EK80" s="71">
        <f t="shared" si="28"/>
        <v>2089571.5925</v>
      </c>
      <c r="EL80" s="71">
        <f t="shared" si="28"/>
        <v>1512925.3875</v>
      </c>
      <c r="EM80" s="71">
        <f t="shared" si="28"/>
        <v>1385073.655</v>
      </c>
      <c r="EN80" s="71">
        <f t="shared" si="28"/>
        <v>2987764.4674999998</v>
      </c>
      <c r="EO80" s="71">
        <f t="shared" si="28"/>
        <v>1180202.575</v>
      </c>
      <c r="EP80" s="71">
        <f t="shared" si="28"/>
        <v>1500630.83</v>
      </c>
      <c r="EQ80" s="71">
        <f t="shared" si="28"/>
        <v>8415088.8774999995</v>
      </c>
      <c r="ER80" s="71">
        <f t="shared" si="28"/>
        <v>1284940.9149999998</v>
      </c>
      <c r="ES80" s="71">
        <f t="shared" si="28"/>
        <v>877244.46250000002</v>
      </c>
      <c r="ET80" s="71">
        <f t="shared" si="28"/>
        <v>1023767.6274999999</v>
      </c>
      <c r="EU80" s="71">
        <f t="shared" si="28"/>
        <v>1937807.405</v>
      </c>
      <c r="EV80" s="71">
        <f t="shared" si="28"/>
        <v>507985.23250000004</v>
      </c>
      <c r="EW80" s="71">
        <f t="shared" si="28"/>
        <v>3306951.3725000005</v>
      </c>
      <c r="EX80" s="71">
        <f t="shared" si="28"/>
        <v>912130.26750000007</v>
      </c>
      <c r="EY80" s="71">
        <f t="shared" si="28"/>
        <v>2249474.2799999998</v>
      </c>
      <c r="EZ80" s="71">
        <f t="shared" si="28"/>
        <v>691019.65749999986</v>
      </c>
      <c r="FA80" s="71">
        <f t="shared" si="28"/>
        <v>11178867.904999999</v>
      </c>
      <c r="FB80" s="71">
        <f t="shared" si="28"/>
        <v>1419745.75</v>
      </c>
      <c r="FC80" s="71">
        <f t="shared" si="28"/>
        <v>6678679.3650000002</v>
      </c>
      <c r="FD80" s="71">
        <f t="shared" si="28"/>
        <v>1418109.885</v>
      </c>
      <c r="FE80" s="71">
        <f t="shared" si="28"/>
        <v>500811.38500000001</v>
      </c>
      <c r="FF80" s="71">
        <f t="shared" si="28"/>
        <v>934751.71750000003</v>
      </c>
      <c r="FG80" s="71">
        <f t="shared" ref="FG80:FX80" si="29">((FG281*0.25)+FG79)</f>
        <v>697916.97499999998</v>
      </c>
      <c r="FH80" s="71">
        <f t="shared" si="29"/>
        <v>421910.28749999998</v>
      </c>
      <c r="FI80" s="71">
        <f t="shared" si="29"/>
        <v>5482891.932500001</v>
      </c>
      <c r="FJ80" s="71">
        <f t="shared" si="29"/>
        <v>6015611.915000001</v>
      </c>
      <c r="FK80" s="71">
        <f t="shared" si="29"/>
        <v>7562718.2275</v>
      </c>
      <c r="FL80" s="71">
        <f t="shared" si="29"/>
        <v>23056406.580000002</v>
      </c>
      <c r="FM80" s="71">
        <f t="shared" si="29"/>
        <v>11074952.095000001</v>
      </c>
      <c r="FN80" s="71">
        <f t="shared" si="29"/>
        <v>66065570.255000003</v>
      </c>
      <c r="FO80" s="71">
        <f t="shared" si="29"/>
        <v>3473932.3574999999</v>
      </c>
      <c r="FP80" s="71">
        <f t="shared" si="29"/>
        <v>7126685.3874999993</v>
      </c>
      <c r="FQ80" s="71">
        <f t="shared" si="29"/>
        <v>3206061.6349999998</v>
      </c>
      <c r="FR80" s="71">
        <f t="shared" si="29"/>
        <v>846022.37749999994</v>
      </c>
      <c r="FS80" s="71">
        <f t="shared" si="29"/>
        <v>864426.26</v>
      </c>
      <c r="FT80" s="71">
        <f t="shared" si="29"/>
        <v>382738.08500000002</v>
      </c>
      <c r="FU80" s="71">
        <f t="shared" si="29"/>
        <v>2699077.585</v>
      </c>
      <c r="FV80" s="71">
        <f t="shared" si="29"/>
        <v>2475628.7275</v>
      </c>
      <c r="FW80" s="71">
        <f t="shared" si="29"/>
        <v>826837.8175</v>
      </c>
      <c r="FX80" s="71">
        <f t="shared" si="29"/>
        <v>376735.26500000001</v>
      </c>
      <c r="FY80" s="7"/>
      <c r="FZ80" s="7">
        <f>SUM(C80:FX80)</f>
        <v>2577259403.7400012</v>
      </c>
      <c r="GA80" s="18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</row>
    <row r="81" spans="1:197" x14ac:dyDescent="0.35">
      <c r="A81" s="74">
        <v>0.08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18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</row>
    <row r="82" spans="1:197" x14ac:dyDescent="0.35">
      <c r="A82" s="7"/>
      <c r="B82" s="43" t="s">
        <v>546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18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</row>
    <row r="83" spans="1:197" x14ac:dyDescent="0.35">
      <c r="A83" s="6" t="s">
        <v>547</v>
      </c>
      <c r="B83" s="7" t="s">
        <v>548</v>
      </c>
      <c r="C83" s="18">
        <f t="shared" ref="C83:BN83" si="30">C15</f>
        <v>6387</v>
      </c>
      <c r="D83" s="18">
        <f t="shared" si="30"/>
        <v>32458</v>
      </c>
      <c r="E83" s="18">
        <f t="shared" si="30"/>
        <v>4641</v>
      </c>
      <c r="F83" s="18">
        <f t="shared" si="30"/>
        <v>21037.5</v>
      </c>
      <c r="G83" s="18">
        <f t="shared" si="30"/>
        <v>1524</v>
      </c>
      <c r="H83" s="18">
        <f t="shared" si="30"/>
        <v>1107</v>
      </c>
      <c r="I83" s="18">
        <f t="shared" si="30"/>
        <v>6596</v>
      </c>
      <c r="J83" s="18">
        <f t="shared" si="30"/>
        <v>2012</v>
      </c>
      <c r="K83" s="18">
        <f t="shared" si="30"/>
        <v>270</v>
      </c>
      <c r="L83" s="18">
        <f t="shared" si="30"/>
        <v>2076</v>
      </c>
      <c r="M83" s="18">
        <f t="shared" si="30"/>
        <v>905</v>
      </c>
      <c r="N83" s="18">
        <f t="shared" si="30"/>
        <v>49153.5</v>
      </c>
      <c r="O83" s="18">
        <f t="shared" si="30"/>
        <v>12695.5</v>
      </c>
      <c r="P83" s="18">
        <f t="shared" si="30"/>
        <v>347</v>
      </c>
      <c r="Q83" s="18">
        <f t="shared" si="30"/>
        <v>36692</v>
      </c>
      <c r="R83" s="18">
        <f t="shared" si="30"/>
        <v>505</v>
      </c>
      <c r="S83" s="18">
        <f t="shared" si="30"/>
        <v>1524</v>
      </c>
      <c r="T83" s="18">
        <f t="shared" si="30"/>
        <v>162</v>
      </c>
      <c r="U83" s="18">
        <f t="shared" si="30"/>
        <v>50</v>
      </c>
      <c r="V83" s="18">
        <f t="shared" si="30"/>
        <v>254.5</v>
      </c>
      <c r="W83" s="18">
        <f t="shared" si="30"/>
        <v>204.5</v>
      </c>
      <c r="X83" s="18">
        <f t="shared" si="30"/>
        <v>30</v>
      </c>
      <c r="Y83" s="18">
        <f t="shared" si="30"/>
        <v>426</v>
      </c>
      <c r="Z83" s="18">
        <f t="shared" si="30"/>
        <v>226</v>
      </c>
      <c r="AA83" s="18">
        <f t="shared" si="30"/>
        <v>30289.5</v>
      </c>
      <c r="AB83" s="18">
        <f t="shared" si="30"/>
        <v>26716.5</v>
      </c>
      <c r="AC83" s="18">
        <f t="shared" si="30"/>
        <v>910</v>
      </c>
      <c r="AD83" s="18">
        <f t="shared" si="30"/>
        <v>1258.5</v>
      </c>
      <c r="AE83" s="18">
        <f t="shared" si="30"/>
        <v>94</v>
      </c>
      <c r="AF83" s="18">
        <f t="shared" si="30"/>
        <v>172</v>
      </c>
      <c r="AG83" s="18">
        <f t="shared" si="30"/>
        <v>582.5</v>
      </c>
      <c r="AH83" s="18">
        <f t="shared" si="30"/>
        <v>939</v>
      </c>
      <c r="AI83" s="18">
        <f t="shared" si="30"/>
        <v>400</v>
      </c>
      <c r="AJ83" s="18">
        <f t="shared" si="30"/>
        <v>166</v>
      </c>
      <c r="AK83" s="18">
        <f t="shared" si="30"/>
        <v>156</v>
      </c>
      <c r="AL83" s="18">
        <f t="shared" si="30"/>
        <v>282</v>
      </c>
      <c r="AM83" s="18">
        <f t="shared" si="30"/>
        <v>340</v>
      </c>
      <c r="AN83" s="18">
        <f t="shared" si="30"/>
        <v>296</v>
      </c>
      <c r="AO83" s="18">
        <f t="shared" si="30"/>
        <v>4037.5</v>
      </c>
      <c r="AP83" s="18">
        <f t="shared" si="30"/>
        <v>81646.5</v>
      </c>
      <c r="AQ83" s="18">
        <f t="shared" si="30"/>
        <v>229.5</v>
      </c>
      <c r="AR83" s="18">
        <f t="shared" si="30"/>
        <v>57970.5</v>
      </c>
      <c r="AS83" s="18">
        <f t="shared" si="30"/>
        <v>6071</v>
      </c>
      <c r="AT83" s="18">
        <f t="shared" si="30"/>
        <v>2393</v>
      </c>
      <c r="AU83" s="18">
        <f t="shared" si="30"/>
        <v>305.5</v>
      </c>
      <c r="AV83" s="18">
        <f t="shared" si="30"/>
        <v>296</v>
      </c>
      <c r="AW83" s="18">
        <f t="shared" si="30"/>
        <v>253.5</v>
      </c>
      <c r="AX83" s="18">
        <f t="shared" si="30"/>
        <v>61</v>
      </c>
      <c r="AY83" s="18">
        <f t="shared" si="30"/>
        <v>418</v>
      </c>
      <c r="AZ83" s="18">
        <f t="shared" si="30"/>
        <v>11883</v>
      </c>
      <c r="BA83" s="18">
        <f t="shared" si="30"/>
        <v>8746.5</v>
      </c>
      <c r="BB83" s="18">
        <f t="shared" si="30"/>
        <v>7035</v>
      </c>
      <c r="BC83" s="18">
        <f t="shared" si="30"/>
        <v>21028.5</v>
      </c>
      <c r="BD83" s="18">
        <f t="shared" si="30"/>
        <v>3630</v>
      </c>
      <c r="BE83" s="18">
        <f t="shared" si="30"/>
        <v>1195</v>
      </c>
      <c r="BF83" s="18">
        <f t="shared" si="30"/>
        <v>24471.5</v>
      </c>
      <c r="BG83" s="18">
        <f t="shared" si="30"/>
        <v>887</v>
      </c>
      <c r="BH83" s="18">
        <f t="shared" si="30"/>
        <v>540.5</v>
      </c>
      <c r="BI83" s="18">
        <f t="shared" si="30"/>
        <v>247</v>
      </c>
      <c r="BJ83" s="18">
        <f t="shared" si="30"/>
        <v>6252.5</v>
      </c>
      <c r="BK83" s="18">
        <f t="shared" si="30"/>
        <v>20290</v>
      </c>
      <c r="BL83" s="18">
        <f t="shared" si="30"/>
        <v>56</v>
      </c>
      <c r="BM83" s="18">
        <f t="shared" si="30"/>
        <v>416</v>
      </c>
      <c r="BN83" s="18">
        <f t="shared" si="30"/>
        <v>2992.5</v>
      </c>
      <c r="BO83" s="18">
        <f t="shared" ref="BO83:DZ83" si="31">BO15</f>
        <v>1236.5</v>
      </c>
      <c r="BP83" s="18">
        <f t="shared" si="31"/>
        <v>150</v>
      </c>
      <c r="BQ83" s="18">
        <f t="shared" si="31"/>
        <v>5693.5</v>
      </c>
      <c r="BR83" s="18">
        <f t="shared" si="31"/>
        <v>4490.5</v>
      </c>
      <c r="BS83" s="18">
        <f t="shared" si="31"/>
        <v>1096.5</v>
      </c>
      <c r="BT83" s="18">
        <f t="shared" si="31"/>
        <v>365</v>
      </c>
      <c r="BU83" s="18">
        <f t="shared" si="31"/>
        <v>415</v>
      </c>
      <c r="BV83" s="18">
        <f t="shared" si="31"/>
        <v>1227</v>
      </c>
      <c r="BW83" s="18">
        <f t="shared" si="31"/>
        <v>1979</v>
      </c>
      <c r="BX83" s="18">
        <f t="shared" si="31"/>
        <v>68</v>
      </c>
      <c r="BY83" s="18">
        <f t="shared" si="31"/>
        <v>440</v>
      </c>
      <c r="BZ83" s="18">
        <f t="shared" si="31"/>
        <v>199</v>
      </c>
      <c r="CA83" s="18">
        <f t="shared" si="31"/>
        <v>143</v>
      </c>
      <c r="CB83" s="18">
        <f t="shared" si="31"/>
        <v>69969.5</v>
      </c>
      <c r="CC83" s="18">
        <f t="shared" si="31"/>
        <v>184</v>
      </c>
      <c r="CD83" s="18">
        <f t="shared" si="31"/>
        <v>201.5</v>
      </c>
      <c r="CE83" s="18">
        <f t="shared" si="31"/>
        <v>148</v>
      </c>
      <c r="CF83" s="18">
        <f t="shared" si="31"/>
        <v>67</v>
      </c>
      <c r="CG83" s="18">
        <f t="shared" si="31"/>
        <v>193</v>
      </c>
      <c r="CH83" s="18">
        <f t="shared" si="31"/>
        <v>97.5</v>
      </c>
      <c r="CI83" s="18">
        <f t="shared" si="31"/>
        <v>686</v>
      </c>
      <c r="CJ83" s="18">
        <f t="shared" si="31"/>
        <v>843</v>
      </c>
      <c r="CK83" s="18">
        <f t="shared" si="31"/>
        <v>4254.5</v>
      </c>
      <c r="CL83" s="18">
        <f t="shared" si="31"/>
        <v>1222</v>
      </c>
      <c r="CM83" s="18">
        <f t="shared" si="31"/>
        <v>705</v>
      </c>
      <c r="CN83" s="18">
        <f t="shared" si="31"/>
        <v>28366.5</v>
      </c>
      <c r="CO83" s="18">
        <f t="shared" si="31"/>
        <v>14165.5</v>
      </c>
      <c r="CP83" s="18">
        <f t="shared" si="31"/>
        <v>913.5</v>
      </c>
      <c r="CQ83" s="18">
        <f t="shared" si="31"/>
        <v>736</v>
      </c>
      <c r="CR83" s="18">
        <f t="shared" si="31"/>
        <v>231</v>
      </c>
      <c r="CS83" s="18">
        <f t="shared" si="31"/>
        <v>277</v>
      </c>
      <c r="CT83" s="18">
        <f t="shared" si="31"/>
        <v>103</v>
      </c>
      <c r="CU83" s="18">
        <f t="shared" si="31"/>
        <v>72.5</v>
      </c>
      <c r="CV83" s="18">
        <f t="shared" si="31"/>
        <v>24</v>
      </c>
      <c r="CW83" s="18">
        <f t="shared" si="31"/>
        <v>206</v>
      </c>
      <c r="CX83" s="18">
        <f t="shared" si="31"/>
        <v>449.5</v>
      </c>
      <c r="CY83" s="18">
        <f t="shared" si="31"/>
        <v>32.5</v>
      </c>
      <c r="CZ83" s="18">
        <f t="shared" si="31"/>
        <v>1751</v>
      </c>
      <c r="DA83" s="18">
        <f t="shared" si="31"/>
        <v>191</v>
      </c>
      <c r="DB83" s="18">
        <f t="shared" si="31"/>
        <v>318.5</v>
      </c>
      <c r="DC83" s="18">
        <f t="shared" si="31"/>
        <v>183</v>
      </c>
      <c r="DD83" s="18">
        <f t="shared" si="31"/>
        <v>152</v>
      </c>
      <c r="DE83" s="18">
        <f t="shared" si="31"/>
        <v>287.5</v>
      </c>
      <c r="DF83" s="18">
        <f t="shared" si="31"/>
        <v>18732.5</v>
      </c>
      <c r="DG83" s="18">
        <f t="shared" si="31"/>
        <v>104</v>
      </c>
      <c r="DH83" s="18">
        <f t="shared" si="31"/>
        <v>1759</v>
      </c>
      <c r="DI83" s="18">
        <f t="shared" si="31"/>
        <v>2370</v>
      </c>
      <c r="DJ83" s="18">
        <f t="shared" si="31"/>
        <v>637</v>
      </c>
      <c r="DK83" s="18">
        <f t="shared" si="31"/>
        <v>500</v>
      </c>
      <c r="DL83" s="18">
        <f t="shared" si="31"/>
        <v>5698.5</v>
      </c>
      <c r="DM83" s="18">
        <f t="shared" si="31"/>
        <v>226.5</v>
      </c>
      <c r="DN83" s="18">
        <f t="shared" si="31"/>
        <v>1318</v>
      </c>
      <c r="DO83" s="18">
        <f t="shared" si="31"/>
        <v>3247</v>
      </c>
      <c r="DP83" s="18">
        <f t="shared" si="31"/>
        <v>190</v>
      </c>
      <c r="DQ83" s="18">
        <f t="shared" si="31"/>
        <v>834</v>
      </c>
      <c r="DR83" s="18">
        <f t="shared" si="31"/>
        <v>1304.5</v>
      </c>
      <c r="DS83" s="18">
        <f t="shared" si="31"/>
        <v>579</v>
      </c>
      <c r="DT83" s="18">
        <f t="shared" si="31"/>
        <v>169.5</v>
      </c>
      <c r="DU83" s="18">
        <f t="shared" si="31"/>
        <v>361</v>
      </c>
      <c r="DV83" s="18">
        <f t="shared" si="31"/>
        <v>214</v>
      </c>
      <c r="DW83" s="18">
        <f t="shared" si="31"/>
        <v>300</v>
      </c>
      <c r="DX83" s="18">
        <f t="shared" si="31"/>
        <v>154</v>
      </c>
      <c r="DY83" s="18">
        <f t="shared" si="31"/>
        <v>293.5</v>
      </c>
      <c r="DZ83" s="18">
        <f t="shared" si="31"/>
        <v>684</v>
      </c>
      <c r="EA83" s="18">
        <f t="shared" ref="EA83:FX83" si="32">EA15</f>
        <v>517</v>
      </c>
      <c r="EB83" s="18">
        <f t="shared" si="32"/>
        <v>502</v>
      </c>
      <c r="EC83" s="18">
        <f t="shared" si="32"/>
        <v>275.5</v>
      </c>
      <c r="ED83" s="18">
        <f t="shared" si="32"/>
        <v>1517</v>
      </c>
      <c r="EE83" s="18">
        <f t="shared" si="32"/>
        <v>183.5</v>
      </c>
      <c r="EF83" s="18">
        <f t="shared" si="32"/>
        <v>1335</v>
      </c>
      <c r="EG83" s="18">
        <f t="shared" si="32"/>
        <v>242</v>
      </c>
      <c r="EH83" s="18">
        <f t="shared" si="32"/>
        <v>242.5</v>
      </c>
      <c r="EI83" s="18">
        <f t="shared" si="32"/>
        <v>13634</v>
      </c>
      <c r="EJ83" s="18">
        <f t="shared" si="32"/>
        <v>10020.5</v>
      </c>
      <c r="EK83" s="18">
        <f t="shared" si="32"/>
        <v>679.5</v>
      </c>
      <c r="EL83" s="18">
        <f t="shared" si="32"/>
        <v>474.5</v>
      </c>
      <c r="EM83" s="18">
        <f t="shared" si="32"/>
        <v>365</v>
      </c>
      <c r="EN83" s="18">
        <f t="shared" si="32"/>
        <v>889</v>
      </c>
      <c r="EO83" s="18">
        <f t="shared" si="32"/>
        <v>292</v>
      </c>
      <c r="EP83" s="18">
        <f t="shared" si="32"/>
        <v>417</v>
      </c>
      <c r="EQ83" s="18">
        <f t="shared" si="32"/>
        <v>2430.5</v>
      </c>
      <c r="ER83" s="18">
        <f t="shared" si="32"/>
        <v>316</v>
      </c>
      <c r="ES83" s="18">
        <f t="shared" si="32"/>
        <v>180.5</v>
      </c>
      <c r="ET83" s="18">
        <f t="shared" si="32"/>
        <v>189</v>
      </c>
      <c r="EU83" s="18">
        <f t="shared" si="32"/>
        <v>558</v>
      </c>
      <c r="EV83" s="18">
        <f t="shared" si="32"/>
        <v>70</v>
      </c>
      <c r="EW83" s="18">
        <f t="shared" si="32"/>
        <v>771</v>
      </c>
      <c r="EX83" s="18">
        <f t="shared" si="32"/>
        <v>167</v>
      </c>
      <c r="EY83" s="18">
        <f t="shared" si="32"/>
        <v>210</v>
      </c>
      <c r="EZ83" s="18">
        <f t="shared" si="32"/>
        <v>126</v>
      </c>
      <c r="FA83" s="18">
        <f t="shared" si="32"/>
        <v>3395.5</v>
      </c>
      <c r="FB83" s="18">
        <f t="shared" si="32"/>
        <v>275</v>
      </c>
      <c r="FC83" s="18">
        <f t="shared" si="32"/>
        <v>1716</v>
      </c>
      <c r="FD83" s="18">
        <f t="shared" si="32"/>
        <v>399</v>
      </c>
      <c r="FE83" s="18">
        <f t="shared" si="32"/>
        <v>80</v>
      </c>
      <c r="FF83" s="18">
        <f t="shared" si="32"/>
        <v>194.5</v>
      </c>
      <c r="FG83" s="18">
        <f t="shared" si="32"/>
        <v>122</v>
      </c>
      <c r="FH83" s="18">
        <f t="shared" si="32"/>
        <v>69</v>
      </c>
      <c r="FI83" s="18">
        <f t="shared" si="32"/>
        <v>1671</v>
      </c>
      <c r="FJ83" s="18">
        <f t="shared" si="32"/>
        <v>2033</v>
      </c>
      <c r="FK83" s="18">
        <f t="shared" si="32"/>
        <v>2572</v>
      </c>
      <c r="FL83" s="18">
        <f t="shared" si="32"/>
        <v>8294</v>
      </c>
      <c r="FM83" s="18">
        <f t="shared" si="32"/>
        <v>3881</v>
      </c>
      <c r="FN83" s="18">
        <f t="shared" si="32"/>
        <v>21868</v>
      </c>
      <c r="FO83" s="18">
        <f t="shared" si="32"/>
        <v>1076</v>
      </c>
      <c r="FP83" s="18">
        <f t="shared" si="32"/>
        <v>2241</v>
      </c>
      <c r="FQ83" s="18">
        <f t="shared" si="32"/>
        <v>980</v>
      </c>
      <c r="FR83" s="18">
        <f t="shared" si="32"/>
        <v>165</v>
      </c>
      <c r="FS83" s="18">
        <f t="shared" si="32"/>
        <v>163</v>
      </c>
      <c r="FT83" s="18">
        <f t="shared" si="32"/>
        <v>59</v>
      </c>
      <c r="FU83" s="18">
        <f t="shared" si="32"/>
        <v>783.5</v>
      </c>
      <c r="FV83" s="18">
        <f t="shared" si="32"/>
        <v>782</v>
      </c>
      <c r="FW83" s="18">
        <f t="shared" si="32"/>
        <v>142</v>
      </c>
      <c r="FX83" s="18">
        <f t="shared" si="32"/>
        <v>56.5</v>
      </c>
      <c r="FY83" s="7"/>
      <c r="FZ83" s="18">
        <f t="shared" ref="FZ83:FZ88" si="33">SUM(C83:FX83)</f>
        <v>781070.5</v>
      </c>
      <c r="GA83" s="20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</row>
    <row r="84" spans="1:197" x14ac:dyDescent="0.35">
      <c r="A84" s="6" t="s">
        <v>549</v>
      </c>
      <c r="B84" s="7" t="s">
        <v>550</v>
      </c>
      <c r="C84" s="18">
        <f t="shared" ref="C84:BN87" si="34">C23</f>
        <v>6332.5</v>
      </c>
      <c r="D84" s="18">
        <f t="shared" si="34"/>
        <v>33220</v>
      </c>
      <c r="E84" s="18">
        <f t="shared" si="34"/>
        <v>4999.5</v>
      </c>
      <c r="F84" s="18">
        <f t="shared" si="34"/>
        <v>20597.5</v>
      </c>
      <c r="G84" s="18">
        <f t="shared" si="34"/>
        <v>1573</v>
      </c>
      <c r="H84" s="18">
        <f t="shared" si="34"/>
        <v>1094</v>
      </c>
      <c r="I84" s="18">
        <f t="shared" si="34"/>
        <v>7057.5</v>
      </c>
      <c r="J84" s="18">
        <f t="shared" si="34"/>
        <v>2039</v>
      </c>
      <c r="K84" s="18">
        <f t="shared" si="34"/>
        <v>263</v>
      </c>
      <c r="L84" s="18">
        <f t="shared" si="34"/>
        <v>2102</v>
      </c>
      <c r="M84" s="18">
        <f t="shared" si="34"/>
        <v>933</v>
      </c>
      <c r="N84" s="18">
        <f t="shared" si="34"/>
        <v>49949</v>
      </c>
      <c r="O84" s="18">
        <f t="shared" si="34"/>
        <v>12783.5</v>
      </c>
      <c r="P84" s="18">
        <f t="shared" si="34"/>
        <v>330</v>
      </c>
      <c r="Q84" s="18">
        <f t="shared" si="34"/>
        <v>36546</v>
      </c>
      <c r="R84" s="18">
        <f t="shared" si="34"/>
        <v>497</v>
      </c>
      <c r="S84" s="18">
        <f t="shared" si="34"/>
        <v>1567.5</v>
      </c>
      <c r="T84" s="18">
        <f t="shared" si="34"/>
        <v>160</v>
      </c>
      <c r="U84" s="18">
        <f t="shared" si="34"/>
        <v>50</v>
      </c>
      <c r="V84" s="18">
        <f t="shared" si="34"/>
        <v>261.5</v>
      </c>
      <c r="W84" s="18">
        <f t="shared" si="34"/>
        <v>209.5</v>
      </c>
      <c r="X84" s="18">
        <f t="shared" si="34"/>
        <v>27</v>
      </c>
      <c r="Y84" s="18">
        <f t="shared" si="34"/>
        <v>428</v>
      </c>
      <c r="Z84" s="18">
        <f t="shared" si="34"/>
        <v>227</v>
      </c>
      <c r="AA84" s="18">
        <f t="shared" si="34"/>
        <v>30394.5</v>
      </c>
      <c r="AB84" s="18">
        <f t="shared" si="34"/>
        <v>26932</v>
      </c>
      <c r="AC84" s="18">
        <f t="shared" si="34"/>
        <v>909</v>
      </c>
      <c r="AD84" s="18">
        <f t="shared" si="34"/>
        <v>1255</v>
      </c>
      <c r="AE84" s="18">
        <f t="shared" si="34"/>
        <v>94</v>
      </c>
      <c r="AF84" s="18">
        <f t="shared" si="34"/>
        <v>162.5</v>
      </c>
      <c r="AG84" s="18">
        <f t="shared" si="34"/>
        <v>590</v>
      </c>
      <c r="AH84" s="18">
        <f t="shared" si="34"/>
        <v>955</v>
      </c>
      <c r="AI84" s="18">
        <f t="shared" si="34"/>
        <v>385.5</v>
      </c>
      <c r="AJ84" s="18">
        <f t="shared" si="34"/>
        <v>164</v>
      </c>
      <c r="AK84" s="18">
        <f t="shared" si="34"/>
        <v>159</v>
      </c>
      <c r="AL84" s="18">
        <f t="shared" si="34"/>
        <v>276</v>
      </c>
      <c r="AM84" s="18">
        <f t="shared" si="34"/>
        <v>343</v>
      </c>
      <c r="AN84" s="18">
        <f t="shared" si="34"/>
        <v>309</v>
      </c>
      <c r="AO84" s="18">
        <f t="shared" si="34"/>
        <v>4127.5</v>
      </c>
      <c r="AP84" s="18">
        <f t="shared" si="34"/>
        <v>82476.5</v>
      </c>
      <c r="AQ84" s="18">
        <f t="shared" si="34"/>
        <v>232</v>
      </c>
      <c r="AR84" s="18">
        <f t="shared" si="34"/>
        <v>58489.5</v>
      </c>
      <c r="AS84" s="18">
        <f t="shared" si="34"/>
        <v>6165</v>
      </c>
      <c r="AT84" s="18">
        <f t="shared" si="34"/>
        <v>2332.5</v>
      </c>
      <c r="AU84" s="18">
        <f t="shared" si="34"/>
        <v>291</v>
      </c>
      <c r="AV84" s="18">
        <f t="shared" si="34"/>
        <v>297</v>
      </c>
      <c r="AW84" s="18">
        <f t="shared" si="34"/>
        <v>256</v>
      </c>
      <c r="AX84" s="18">
        <f t="shared" si="34"/>
        <v>63</v>
      </c>
      <c r="AY84" s="18">
        <f t="shared" si="34"/>
        <v>415</v>
      </c>
      <c r="AZ84" s="18">
        <f t="shared" si="34"/>
        <v>12050</v>
      </c>
      <c r="BA84" s="18">
        <f t="shared" si="34"/>
        <v>8756</v>
      </c>
      <c r="BB84" s="18">
        <f t="shared" si="34"/>
        <v>7341</v>
      </c>
      <c r="BC84" s="18">
        <f t="shared" si="34"/>
        <v>20943.5</v>
      </c>
      <c r="BD84" s="18">
        <f t="shared" si="34"/>
        <v>3609.5</v>
      </c>
      <c r="BE84" s="18">
        <f t="shared" si="34"/>
        <v>1207</v>
      </c>
      <c r="BF84" s="18">
        <f t="shared" si="34"/>
        <v>24346</v>
      </c>
      <c r="BG84" s="18">
        <f t="shared" si="34"/>
        <v>884.5</v>
      </c>
      <c r="BH84" s="18">
        <f t="shared" si="34"/>
        <v>542</v>
      </c>
      <c r="BI84" s="18">
        <f t="shared" si="34"/>
        <v>253.5</v>
      </c>
      <c r="BJ84" s="18">
        <f t="shared" si="34"/>
        <v>6224.5</v>
      </c>
      <c r="BK84" s="18">
        <f t="shared" si="34"/>
        <v>19735</v>
      </c>
      <c r="BL84" s="18">
        <f t="shared" si="34"/>
        <v>58</v>
      </c>
      <c r="BM84" s="18">
        <f t="shared" si="34"/>
        <v>360.5</v>
      </c>
      <c r="BN84" s="18">
        <f t="shared" si="34"/>
        <v>3019.5</v>
      </c>
      <c r="BO84" s="18">
        <f t="shared" ref="BO84:DZ87" si="35">BO23</f>
        <v>1251</v>
      </c>
      <c r="BP84" s="18">
        <f t="shared" si="35"/>
        <v>152</v>
      </c>
      <c r="BQ84" s="18">
        <f t="shared" si="35"/>
        <v>5653</v>
      </c>
      <c r="BR84" s="18">
        <f t="shared" si="35"/>
        <v>4483</v>
      </c>
      <c r="BS84" s="18">
        <f t="shared" si="35"/>
        <v>1106</v>
      </c>
      <c r="BT84" s="18">
        <f t="shared" si="35"/>
        <v>362</v>
      </c>
      <c r="BU84" s="18">
        <f t="shared" si="35"/>
        <v>410</v>
      </c>
      <c r="BV84" s="18">
        <f t="shared" si="35"/>
        <v>1223</v>
      </c>
      <c r="BW84" s="18">
        <f t="shared" si="35"/>
        <v>1985.5</v>
      </c>
      <c r="BX84" s="18">
        <f t="shared" si="35"/>
        <v>67</v>
      </c>
      <c r="BY84" s="18">
        <f t="shared" si="35"/>
        <v>439.5</v>
      </c>
      <c r="BZ84" s="18">
        <f t="shared" si="35"/>
        <v>195</v>
      </c>
      <c r="CA84" s="18">
        <f t="shared" si="35"/>
        <v>139</v>
      </c>
      <c r="CB84" s="18">
        <f t="shared" si="35"/>
        <v>71260.5</v>
      </c>
      <c r="CC84" s="18">
        <f t="shared" si="35"/>
        <v>192</v>
      </c>
      <c r="CD84" s="18">
        <f t="shared" si="35"/>
        <v>204</v>
      </c>
      <c r="CE84" s="18">
        <f t="shared" si="35"/>
        <v>151</v>
      </c>
      <c r="CF84" s="18">
        <f t="shared" si="35"/>
        <v>110</v>
      </c>
      <c r="CG84" s="18">
        <f t="shared" si="35"/>
        <v>201.5</v>
      </c>
      <c r="CH84" s="18">
        <f t="shared" si="35"/>
        <v>99</v>
      </c>
      <c r="CI84" s="18">
        <f t="shared" si="35"/>
        <v>691</v>
      </c>
      <c r="CJ84" s="18">
        <f t="shared" si="35"/>
        <v>873</v>
      </c>
      <c r="CK84" s="18">
        <f t="shared" si="35"/>
        <v>4272.5</v>
      </c>
      <c r="CL84" s="18">
        <f t="shared" si="35"/>
        <v>1244.5</v>
      </c>
      <c r="CM84" s="18">
        <f t="shared" si="35"/>
        <v>701</v>
      </c>
      <c r="CN84" s="18">
        <f t="shared" si="35"/>
        <v>28337.5</v>
      </c>
      <c r="CO84" s="18">
        <f t="shared" si="35"/>
        <v>14308.5</v>
      </c>
      <c r="CP84" s="18">
        <f t="shared" si="35"/>
        <v>937</v>
      </c>
      <c r="CQ84" s="18">
        <f t="shared" si="35"/>
        <v>740</v>
      </c>
      <c r="CR84" s="18">
        <f t="shared" si="35"/>
        <v>230.5</v>
      </c>
      <c r="CS84" s="18">
        <f t="shared" si="35"/>
        <v>290</v>
      </c>
      <c r="CT84" s="18">
        <f t="shared" si="35"/>
        <v>101</v>
      </c>
      <c r="CU84" s="18">
        <f t="shared" si="35"/>
        <v>73</v>
      </c>
      <c r="CV84" s="18">
        <f t="shared" si="35"/>
        <v>23.5</v>
      </c>
      <c r="CW84" s="18">
        <f t="shared" si="35"/>
        <v>205</v>
      </c>
      <c r="CX84" s="18">
        <f t="shared" si="35"/>
        <v>470.5</v>
      </c>
      <c r="CY84" s="18">
        <f t="shared" si="35"/>
        <v>29.5</v>
      </c>
      <c r="CZ84" s="18">
        <f t="shared" si="35"/>
        <v>1759</v>
      </c>
      <c r="DA84" s="18">
        <f t="shared" si="35"/>
        <v>201</v>
      </c>
      <c r="DB84" s="18">
        <f t="shared" si="35"/>
        <v>322.5</v>
      </c>
      <c r="DC84" s="18">
        <f t="shared" si="35"/>
        <v>182</v>
      </c>
      <c r="DD84" s="18">
        <f t="shared" si="35"/>
        <v>156</v>
      </c>
      <c r="DE84" s="18">
        <f t="shared" si="35"/>
        <v>287.5</v>
      </c>
      <c r="DF84" s="18">
        <f t="shared" si="35"/>
        <v>19273</v>
      </c>
      <c r="DG84" s="18">
        <f t="shared" si="35"/>
        <v>95</v>
      </c>
      <c r="DH84" s="18">
        <f t="shared" si="35"/>
        <v>1764</v>
      </c>
      <c r="DI84" s="18">
        <f t="shared" si="35"/>
        <v>2394.5</v>
      </c>
      <c r="DJ84" s="18">
        <f t="shared" si="35"/>
        <v>623</v>
      </c>
      <c r="DK84" s="18">
        <f t="shared" si="35"/>
        <v>485.5</v>
      </c>
      <c r="DL84" s="18">
        <f t="shared" si="35"/>
        <v>5690.5</v>
      </c>
      <c r="DM84" s="18">
        <f t="shared" si="35"/>
        <v>228.5</v>
      </c>
      <c r="DN84" s="18">
        <f t="shared" si="35"/>
        <v>1263.5</v>
      </c>
      <c r="DO84" s="18">
        <f t="shared" si="35"/>
        <v>3230</v>
      </c>
      <c r="DP84" s="18">
        <f t="shared" si="35"/>
        <v>191</v>
      </c>
      <c r="DQ84" s="18">
        <f t="shared" si="35"/>
        <v>817</v>
      </c>
      <c r="DR84" s="18">
        <f t="shared" si="35"/>
        <v>1318.5</v>
      </c>
      <c r="DS84" s="18">
        <f t="shared" si="35"/>
        <v>589</v>
      </c>
      <c r="DT84" s="18">
        <f t="shared" si="35"/>
        <v>180.5</v>
      </c>
      <c r="DU84" s="18">
        <f t="shared" si="35"/>
        <v>355</v>
      </c>
      <c r="DV84" s="18">
        <f t="shared" si="35"/>
        <v>206.5</v>
      </c>
      <c r="DW84" s="18">
        <f t="shared" si="35"/>
        <v>301</v>
      </c>
      <c r="DX84" s="18">
        <f t="shared" si="35"/>
        <v>159</v>
      </c>
      <c r="DY84" s="18">
        <f t="shared" si="35"/>
        <v>296</v>
      </c>
      <c r="DZ84" s="18">
        <f t="shared" si="35"/>
        <v>675</v>
      </c>
      <c r="EA84" s="18">
        <f t="shared" ref="EA84:FX87" si="36">EA23</f>
        <v>510.5</v>
      </c>
      <c r="EB84" s="18">
        <f t="shared" si="36"/>
        <v>527</v>
      </c>
      <c r="EC84" s="18">
        <f t="shared" si="36"/>
        <v>281.5</v>
      </c>
      <c r="ED84" s="18">
        <f t="shared" si="36"/>
        <v>1523</v>
      </c>
      <c r="EE84" s="18">
        <f t="shared" si="36"/>
        <v>189</v>
      </c>
      <c r="EF84" s="18">
        <f t="shared" si="36"/>
        <v>1350</v>
      </c>
      <c r="EG84" s="18">
        <f t="shared" si="36"/>
        <v>246</v>
      </c>
      <c r="EH84" s="18">
        <f t="shared" si="36"/>
        <v>250</v>
      </c>
      <c r="EI84" s="18">
        <f t="shared" si="36"/>
        <v>13862.5</v>
      </c>
      <c r="EJ84" s="18">
        <f t="shared" si="36"/>
        <v>10059</v>
      </c>
      <c r="EK84" s="18">
        <f t="shared" si="36"/>
        <v>686</v>
      </c>
      <c r="EL84" s="18">
        <f t="shared" si="36"/>
        <v>467.5</v>
      </c>
      <c r="EM84" s="18">
        <f t="shared" si="36"/>
        <v>373</v>
      </c>
      <c r="EN84" s="18">
        <f t="shared" si="36"/>
        <v>899</v>
      </c>
      <c r="EO84" s="18">
        <f t="shared" si="36"/>
        <v>296</v>
      </c>
      <c r="EP84" s="18">
        <f t="shared" si="36"/>
        <v>417.5</v>
      </c>
      <c r="EQ84" s="18">
        <f t="shared" si="36"/>
        <v>2509</v>
      </c>
      <c r="ER84" s="18">
        <f t="shared" si="36"/>
        <v>310.5</v>
      </c>
      <c r="ES84" s="18">
        <f t="shared" si="36"/>
        <v>174.5</v>
      </c>
      <c r="ET84" s="18">
        <f t="shared" si="36"/>
        <v>182</v>
      </c>
      <c r="EU84" s="18">
        <f t="shared" si="36"/>
        <v>569</v>
      </c>
      <c r="EV84" s="18">
        <f t="shared" si="36"/>
        <v>71</v>
      </c>
      <c r="EW84" s="18">
        <f t="shared" si="36"/>
        <v>801</v>
      </c>
      <c r="EX84" s="18">
        <f t="shared" si="36"/>
        <v>170</v>
      </c>
      <c r="EY84" s="18">
        <f t="shared" si="36"/>
        <v>216</v>
      </c>
      <c r="EZ84" s="18">
        <f t="shared" si="36"/>
        <v>131</v>
      </c>
      <c r="FA84" s="18">
        <f t="shared" si="36"/>
        <v>3409</v>
      </c>
      <c r="FB84" s="18">
        <f t="shared" si="36"/>
        <v>266.5</v>
      </c>
      <c r="FC84" s="18">
        <f t="shared" si="36"/>
        <v>1815</v>
      </c>
      <c r="FD84" s="18">
        <f t="shared" si="36"/>
        <v>399</v>
      </c>
      <c r="FE84" s="18">
        <f t="shared" si="36"/>
        <v>82</v>
      </c>
      <c r="FF84" s="18">
        <f t="shared" si="36"/>
        <v>183</v>
      </c>
      <c r="FG84" s="18">
        <f t="shared" si="36"/>
        <v>124</v>
      </c>
      <c r="FH84" s="18">
        <f t="shared" si="36"/>
        <v>68</v>
      </c>
      <c r="FI84" s="18">
        <f t="shared" si="36"/>
        <v>1691</v>
      </c>
      <c r="FJ84" s="18">
        <f t="shared" si="36"/>
        <v>2017</v>
      </c>
      <c r="FK84" s="18">
        <f t="shared" si="36"/>
        <v>2536</v>
      </c>
      <c r="FL84" s="18">
        <f t="shared" si="36"/>
        <v>8175.5</v>
      </c>
      <c r="FM84" s="18">
        <f t="shared" si="36"/>
        <v>3824.5</v>
      </c>
      <c r="FN84" s="18">
        <f t="shared" si="36"/>
        <v>21727</v>
      </c>
      <c r="FO84" s="18">
        <f t="shared" si="36"/>
        <v>1082</v>
      </c>
      <c r="FP84" s="18">
        <f t="shared" si="36"/>
        <v>2224.5</v>
      </c>
      <c r="FQ84" s="18">
        <f t="shared" si="36"/>
        <v>956.5</v>
      </c>
      <c r="FR84" s="18">
        <f t="shared" si="36"/>
        <v>164</v>
      </c>
      <c r="FS84" s="18">
        <f t="shared" si="36"/>
        <v>168</v>
      </c>
      <c r="FT84" s="18">
        <f t="shared" si="36"/>
        <v>58</v>
      </c>
      <c r="FU84" s="18">
        <f t="shared" si="36"/>
        <v>785</v>
      </c>
      <c r="FV84" s="18">
        <f t="shared" si="36"/>
        <v>691.5</v>
      </c>
      <c r="FW84" s="18">
        <f t="shared" si="36"/>
        <v>147</v>
      </c>
      <c r="FX84" s="18">
        <f t="shared" si="36"/>
        <v>57.5</v>
      </c>
      <c r="FY84" s="7"/>
      <c r="FZ84" s="18">
        <f t="shared" si="33"/>
        <v>786630</v>
      </c>
      <c r="GA84" s="20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</row>
    <row r="85" spans="1:197" x14ac:dyDescent="0.35">
      <c r="A85" s="6" t="s">
        <v>551</v>
      </c>
      <c r="B85" s="7" t="s">
        <v>552</v>
      </c>
      <c r="C85" s="18">
        <f t="shared" si="34"/>
        <v>6372</v>
      </c>
      <c r="D85" s="18">
        <f t="shared" si="34"/>
        <v>34363.5</v>
      </c>
      <c r="E85" s="18">
        <f t="shared" si="34"/>
        <v>5274</v>
      </c>
      <c r="F85" s="18">
        <f t="shared" si="34"/>
        <v>20215.5</v>
      </c>
      <c r="G85" s="18">
        <f t="shared" si="34"/>
        <v>1234</v>
      </c>
      <c r="H85" s="18">
        <f t="shared" si="34"/>
        <v>1129</v>
      </c>
      <c r="I85" s="18">
        <f t="shared" si="34"/>
        <v>7427.5</v>
      </c>
      <c r="J85" s="18">
        <f t="shared" si="34"/>
        <v>2111.5</v>
      </c>
      <c r="K85" s="18">
        <f t="shared" si="34"/>
        <v>249</v>
      </c>
      <c r="L85" s="18">
        <f t="shared" si="34"/>
        <v>2195</v>
      </c>
      <c r="M85" s="18">
        <f t="shared" si="34"/>
        <v>998.5</v>
      </c>
      <c r="N85" s="18">
        <f t="shared" si="34"/>
        <v>50787.5</v>
      </c>
      <c r="O85" s="18">
        <f t="shared" si="34"/>
        <v>13067.5</v>
      </c>
      <c r="P85" s="18">
        <f t="shared" si="34"/>
        <v>303.5</v>
      </c>
      <c r="Q85" s="18">
        <f t="shared" si="34"/>
        <v>36575</v>
      </c>
      <c r="R85" s="18">
        <f t="shared" si="34"/>
        <v>477.5</v>
      </c>
      <c r="S85" s="18">
        <f t="shared" si="34"/>
        <v>1644</v>
      </c>
      <c r="T85" s="18">
        <f t="shared" si="34"/>
        <v>166.5</v>
      </c>
      <c r="U85" s="18">
        <f t="shared" si="34"/>
        <v>48.5</v>
      </c>
      <c r="V85" s="18">
        <f t="shared" si="34"/>
        <v>265.5</v>
      </c>
      <c r="W85" s="18">
        <f t="shared" si="34"/>
        <v>130.5</v>
      </c>
      <c r="X85" s="18">
        <f t="shared" si="34"/>
        <v>30</v>
      </c>
      <c r="Y85" s="18">
        <f t="shared" si="34"/>
        <v>456</v>
      </c>
      <c r="Z85" s="18">
        <f t="shared" si="34"/>
        <v>235.5</v>
      </c>
      <c r="AA85" s="18">
        <f t="shared" si="34"/>
        <v>30979.5</v>
      </c>
      <c r="AB85" s="18">
        <f t="shared" si="34"/>
        <v>27171.5</v>
      </c>
      <c r="AC85" s="18">
        <f t="shared" si="34"/>
        <v>951</v>
      </c>
      <c r="AD85" s="18">
        <f t="shared" si="34"/>
        <v>1259.5</v>
      </c>
      <c r="AE85" s="18">
        <f t="shared" si="34"/>
        <v>92</v>
      </c>
      <c r="AF85" s="18">
        <f t="shared" si="34"/>
        <v>172</v>
      </c>
      <c r="AG85" s="18">
        <f t="shared" si="34"/>
        <v>609</v>
      </c>
      <c r="AH85" s="18">
        <f t="shared" si="34"/>
        <v>991.5</v>
      </c>
      <c r="AI85" s="18">
        <f t="shared" si="34"/>
        <v>365.5</v>
      </c>
      <c r="AJ85" s="18">
        <f t="shared" si="34"/>
        <v>153</v>
      </c>
      <c r="AK85" s="18">
        <f t="shared" si="34"/>
        <v>166.5</v>
      </c>
      <c r="AL85" s="18">
        <f t="shared" si="34"/>
        <v>259.5</v>
      </c>
      <c r="AM85" s="18">
        <f t="shared" si="34"/>
        <v>380</v>
      </c>
      <c r="AN85" s="18">
        <f t="shared" si="34"/>
        <v>318.5</v>
      </c>
      <c r="AO85" s="18">
        <f t="shared" si="34"/>
        <v>4241</v>
      </c>
      <c r="AP85" s="18">
        <f t="shared" si="34"/>
        <v>82330</v>
      </c>
      <c r="AQ85" s="18">
        <f t="shared" si="34"/>
        <v>244.5</v>
      </c>
      <c r="AR85" s="18">
        <f t="shared" si="34"/>
        <v>59455.5</v>
      </c>
      <c r="AS85" s="18">
        <f t="shared" si="34"/>
        <v>6343.5</v>
      </c>
      <c r="AT85" s="18">
        <f t="shared" si="34"/>
        <v>2293.5</v>
      </c>
      <c r="AU85" s="18">
        <f t="shared" si="34"/>
        <v>275</v>
      </c>
      <c r="AV85" s="18">
        <f t="shared" si="34"/>
        <v>329.5</v>
      </c>
      <c r="AW85" s="18">
        <f t="shared" si="34"/>
        <v>248.5</v>
      </c>
      <c r="AX85" s="18">
        <f t="shared" si="34"/>
        <v>69.5</v>
      </c>
      <c r="AY85" s="18">
        <f t="shared" si="34"/>
        <v>409.5</v>
      </c>
      <c r="AZ85" s="18">
        <f t="shared" si="34"/>
        <v>12298.5</v>
      </c>
      <c r="BA85" s="18">
        <f t="shared" si="34"/>
        <v>9225.5</v>
      </c>
      <c r="BB85" s="18">
        <f t="shared" si="34"/>
        <v>7727</v>
      </c>
      <c r="BC85" s="18">
        <f t="shared" si="34"/>
        <v>21009</v>
      </c>
      <c r="BD85" s="18">
        <f t="shared" si="34"/>
        <v>3622.5</v>
      </c>
      <c r="BE85" s="18">
        <f t="shared" si="34"/>
        <v>1286</v>
      </c>
      <c r="BF85" s="18">
        <f t="shared" si="34"/>
        <v>24490.5</v>
      </c>
      <c r="BG85" s="18">
        <f t="shared" si="34"/>
        <v>894</v>
      </c>
      <c r="BH85" s="18">
        <f t="shared" si="34"/>
        <v>566</v>
      </c>
      <c r="BI85" s="18">
        <f t="shared" si="34"/>
        <v>270</v>
      </c>
      <c r="BJ85" s="18">
        <f t="shared" si="34"/>
        <v>6299.5</v>
      </c>
      <c r="BK85" s="18">
        <f t="shared" si="34"/>
        <v>18861.5</v>
      </c>
      <c r="BL85" s="18">
        <f t="shared" si="34"/>
        <v>75.5</v>
      </c>
      <c r="BM85" s="18">
        <f t="shared" si="34"/>
        <v>303</v>
      </c>
      <c r="BN85" s="18">
        <f t="shared" si="34"/>
        <v>3219</v>
      </c>
      <c r="BO85" s="18">
        <f t="shared" si="35"/>
        <v>1303.5</v>
      </c>
      <c r="BP85" s="18">
        <f t="shared" si="35"/>
        <v>175</v>
      </c>
      <c r="BQ85" s="18">
        <f t="shared" si="35"/>
        <v>5661.5</v>
      </c>
      <c r="BR85" s="18">
        <f t="shared" si="35"/>
        <v>4525</v>
      </c>
      <c r="BS85" s="18">
        <f t="shared" si="35"/>
        <v>1123.5</v>
      </c>
      <c r="BT85" s="18">
        <f t="shared" si="35"/>
        <v>379.5</v>
      </c>
      <c r="BU85" s="18">
        <f t="shared" si="35"/>
        <v>395.5</v>
      </c>
      <c r="BV85" s="18">
        <f t="shared" si="35"/>
        <v>1232</v>
      </c>
      <c r="BW85" s="18">
        <f t="shared" si="35"/>
        <v>1990</v>
      </c>
      <c r="BX85" s="18">
        <f t="shared" si="35"/>
        <v>72.5</v>
      </c>
      <c r="BY85" s="18">
        <f t="shared" si="35"/>
        <v>451</v>
      </c>
      <c r="BZ85" s="18">
        <f t="shared" si="35"/>
        <v>217</v>
      </c>
      <c r="CA85" s="18">
        <f t="shared" si="35"/>
        <v>167.5</v>
      </c>
      <c r="CB85" s="18">
        <f t="shared" si="35"/>
        <v>72924.5</v>
      </c>
      <c r="CC85" s="18">
        <f t="shared" si="35"/>
        <v>186</v>
      </c>
      <c r="CD85" s="18">
        <f t="shared" si="35"/>
        <v>223</v>
      </c>
      <c r="CE85" s="18">
        <f t="shared" si="35"/>
        <v>156.5</v>
      </c>
      <c r="CF85" s="18">
        <f t="shared" si="35"/>
        <v>119</v>
      </c>
      <c r="CG85" s="18">
        <f t="shared" si="35"/>
        <v>202.5</v>
      </c>
      <c r="CH85" s="18">
        <f t="shared" si="35"/>
        <v>101.5</v>
      </c>
      <c r="CI85" s="18">
        <f t="shared" si="35"/>
        <v>715.5</v>
      </c>
      <c r="CJ85" s="18">
        <f t="shared" si="35"/>
        <v>900</v>
      </c>
      <c r="CK85" s="18">
        <f t="shared" si="35"/>
        <v>4395</v>
      </c>
      <c r="CL85" s="18">
        <f t="shared" si="35"/>
        <v>1269</v>
      </c>
      <c r="CM85" s="18">
        <f t="shared" si="35"/>
        <v>698</v>
      </c>
      <c r="CN85" s="18">
        <f t="shared" si="35"/>
        <v>28615</v>
      </c>
      <c r="CO85" s="18">
        <f t="shared" si="35"/>
        <v>14617</v>
      </c>
      <c r="CP85" s="18">
        <f t="shared" si="35"/>
        <v>983</v>
      </c>
      <c r="CQ85" s="18">
        <f t="shared" si="35"/>
        <v>805</v>
      </c>
      <c r="CR85" s="18">
        <f t="shared" si="35"/>
        <v>238</v>
      </c>
      <c r="CS85" s="18">
        <f t="shared" si="35"/>
        <v>308</v>
      </c>
      <c r="CT85" s="18">
        <f t="shared" si="35"/>
        <v>107.5</v>
      </c>
      <c r="CU85" s="18">
        <f t="shared" si="35"/>
        <v>69</v>
      </c>
      <c r="CV85" s="18">
        <f t="shared" si="35"/>
        <v>29.5</v>
      </c>
      <c r="CW85" s="18">
        <f t="shared" si="35"/>
        <v>195.5</v>
      </c>
      <c r="CX85" s="18">
        <f t="shared" si="35"/>
        <v>467.5</v>
      </c>
      <c r="CY85" s="18">
        <f t="shared" si="35"/>
        <v>37</v>
      </c>
      <c r="CZ85" s="18">
        <f t="shared" si="35"/>
        <v>1845</v>
      </c>
      <c r="DA85" s="18">
        <f t="shared" si="35"/>
        <v>203.5</v>
      </c>
      <c r="DB85" s="18">
        <f t="shared" si="35"/>
        <v>316</v>
      </c>
      <c r="DC85" s="18">
        <f t="shared" si="35"/>
        <v>162</v>
      </c>
      <c r="DD85" s="18">
        <f t="shared" si="35"/>
        <v>157</v>
      </c>
      <c r="DE85" s="18">
        <f t="shared" si="35"/>
        <v>291.5</v>
      </c>
      <c r="DF85" s="18">
        <f t="shared" si="35"/>
        <v>19957.5</v>
      </c>
      <c r="DG85" s="18">
        <f t="shared" si="35"/>
        <v>85</v>
      </c>
      <c r="DH85" s="18">
        <f t="shared" si="35"/>
        <v>1945</v>
      </c>
      <c r="DI85" s="18">
        <f t="shared" si="35"/>
        <v>2362.5</v>
      </c>
      <c r="DJ85" s="18">
        <f t="shared" si="35"/>
        <v>631.5</v>
      </c>
      <c r="DK85" s="18">
        <f t="shared" si="35"/>
        <v>468</v>
      </c>
      <c r="DL85" s="18">
        <f t="shared" si="35"/>
        <v>5726</v>
      </c>
      <c r="DM85" s="18">
        <f t="shared" si="35"/>
        <v>236</v>
      </c>
      <c r="DN85" s="18">
        <f t="shared" si="35"/>
        <v>1296.5</v>
      </c>
      <c r="DO85" s="18">
        <f t="shared" si="35"/>
        <v>3203</v>
      </c>
      <c r="DP85" s="18">
        <f t="shared" si="35"/>
        <v>208.5</v>
      </c>
      <c r="DQ85" s="18">
        <f t="shared" si="35"/>
        <v>798</v>
      </c>
      <c r="DR85" s="18">
        <f t="shared" si="35"/>
        <v>1356.5</v>
      </c>
      <c r="DS85" s="18">
        <f t="shared" si="35"/>
        <v>632</v>
      </c>
      <c r="DT85" s="18">
        <f t="shared" si="35"/>
        <v>163</v>
      </c>
      <c r="DU85" s="18">
        <f t="shared" si="35"/>
        <v>346.5</v>
      </c>
      <c r="DV85" s="18">
        <f t="shared" si="35"/>
        <v>218</v>
      </c>
      <c r="DW85" s="18">
        <f t="shared" si="35"/>
        <v>314</v>
      </c>
      <c r="DX85" s="18">
        <f t="shared" si="35"/>
        <v>160.5</v>
      </c>
      <c r="DY85" s="18">
        <f t="shared" si="35"/>
        <v>309.5</v>
      </c>
      <c r="DZ85" s="18">
        <f t="shared" si="35"/>
        <v>729.5</v>
      </c>
      <c r="EA85" s="18">
        <f t="shared" si="36"/>
        <v>533.5</v>
      </c>
      <c r="EB85" s="18">
        <f t="shared" si="36"/>
        <v>556.5</v>
      </c>
      <c r="EC85" s="18">
        <f t="shared" si="36"/>
        <v>306.5</v>
      </c>
      <c r="ED85" s="18">
        <f t="shared" si="36"/>
        <v>1552.5</v>
      </c>
      <c r="EE85" s="18">
        <f t="shared" si="36"/>
        <v>198</v>
      </c>
      <c r="EF85" s="18">
        <f t="shared" si="36"/>
        <v>1414</v>
      </c>
      <c r="EG85" s="18">
        <f t="shared" si="36"/>
        <v>252.5</v>
      </c>
      <c r="EH85" s="18">
        <f t="shared" si="36"/>
        <v>248.5</v>
      </c>
      <c r="EI85" s="18">
        <f t="shared" si="36"/>
        <v>14340.5</v>
      </c>
      <c r="EJ85" s="18">
        <f t="shared" si="36"/>
        <v>10073.5</v>
      </c>
      <c r="EK85" s="18">
        <f t="shared" si="36"/>
        <v>673.5</v>
      </c>
      <c r="EL85" s="18">
        <f t="shared" si="36"/>
        <v>457.5</v>
      </c>
      <c r="EM85" s="18">
        <f t="shared" si="36"/>
        <v>391.5</v>
      </c>
      <c r="EN85" s="18">
        <f t="shared" si="36"/>
        <v>896.5</v>
      </c>
      <c r="EO85" s="18">
        <f t="shared" si="36"/>
        <v>322</v>
      </c>
      <c r="EP85" s="18">
        <f t="shared" si="36"/>
        <v>424.5</v>
      </c>
      <c r="EQ85" s="18">
        <f t="shared" si="36"/>
        <v>2592.5</v>
      </c>
      <c r="ER85" s="18">
        <f t="shared" si="36"/>
        <v>316.5</v>
      </c>
      <c r="ES85" s="18">
        <f t="shared" si="36"/>
        <v>168.5</v>
      </c>
      <c r="ET85" s="18">
        <f t="shared" si="36"/>
        <v>166</v>
      </c>
      <c r="EU85" s="18">
        <f t="shared" si="36"/>
        <v>581</v>
      </c>
      <c r="EV85" s="18">
        <f t="shared" si="36"/>
        <v>80</v>
      </c>
      <c r="EW85" s="18">
        <f t="shared" si="36"/>
        <v>871</v>
      </c>
      <c r="EX85" s="18">
        <f t="shared" si="36"/>
        <v>165.5</v>
      </c>
      <c r="EY85" s="18">
        <f t="shared" si="36"/>
        <v>208.5</v>
      </c>
      <c r="EZ85" s="18">
        <f t="shared" si="36"/>
        <v>114</v>
      </c>
      <c r="FA85" s="18">
        <f t="shared" si="36"/>
        <v>3486</v>
      </c>
      <c r="FB85" s="18">
        <f t="shared" si="36"/>
        <v>286.5</v>
      </c>
      <c r="FC85" s="18">
        <f t="shared" si="36"/>
        <v>1944</v>
      </c>
      <c r="FD85" s="18">
        <f t="shared" si="36"/>
        <v>415</v>
      </c>
      <c r="FE85" s="18">
        <f t="shared" si="36"/>
        <v>82</v>
      </c>
      <c r="FF85" s="18">
        <f t="shared" si="36"/>
        <v>188</v>
      </c>
      <c r="FG85" s="18">
        <f t="shared" si="36"/>
        <v>124</v>
      </c>
      <c r="FH85" s="18">
        <f t="shared" si="36"/>
        <v>72</v>
      </c>
      <c r="FI85" s="18">
        <f t="shared" si="36"/>
        <v>1752</v>
      </c>
      <c r="FJ85" s="18">
        <f t="shared" si="36"/>
        <v>1998.5</v>
      </c>
      <c r="FK85" s="18">
        <f t="shared" si="36"/>
        <v>2612.5</v>
      </c>
      <c r="FL85" s="18">
        <f t="shared" si="36"/>
        <v>7995.5</v>
      </c>
      <c r="FM85" s="18">
        <f t="shared" si="36"/>
        <v>3731.5</v>
      </c>
      <c r="FN85" s="18">
        <f t="shared" si="36"/>
        <v>21573.5</v>
      </c>
      <c r="FO85" s="18">
        <f t="shared" si="36"/>
        <v>1104</v>
      </c>
      <c r="FP85" s="18">
        <f t="shared" si="36"/>
        <v>2342</v>
      </c>
      <c r="FQ85" s="18">
        <f t="shared" si="36"/>
        <v>994.5</v>
      </c>
      <c r="FR85" s="18">
        <f t="shared" si="36"/>
        <v>169.5</v>
      </c>
      <c r="FS85" s="18">
        <f t="shared" si="36"/>
        <v>179</v>
      </c>
      <c r="FT85" s="18">
        <f t="shared" si="36"/>
        <v>58</v>
      </c>
      <c r="FU85" s="18">
        <f t="shared" si="36"/>
        <v>832.5</v>
      </c>
      <c r="FV85" s="18">
        <f t="shared" si="36"/>
        <v>689</v>
      </c>
      <c r="FW85" s="18">
        <f t="shared" si="36"/>
        <v>156</v>
      </c>
      <c r="FX85" s="18">
        <f t="shared" si="36"/>
        <v>57.5</v>
      </c>
      <c r="FY85" s="18"/>
      <c r="FZ85" s="18">
        <f t="shared" si="33"/>
        <v>796939.5</v>
      </c>
      <c r="GA85" s="20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</row>
    <row r="86" spans="1:197" x14ac:dyDescent="0.35">
      <c r="A86" s="6" t="s">
        <v>553</v>
      </c>
      <c r="B86" s="7" t="s">
        <v>554</v>
      </c>
      <c r="C86" s="18">
        <f t="shared" si="34"/>
        <v>6356.5</v>
      </c>
      <c r="D86" s="18">
        <f t="shared" si="34"/>
        <v>34775</v>
      </c>
      <c r="E86" s="18">
        <f t="shared" si="34"/>
        <v>5544</v>
      </c>
      <c r="F86" s="18">
        <f t="shared" si="34"/>
        <v>19613</v>
      </c>
      <c r="G86" s="18">
        <f t="shared" si="34"/>
        <v>1207.5</v>
      </c>
      <c r="H86" s="18">
        <f t="shared" si="34"/>
        <v>1096.5</v>
      </c>
      <c r="I86" s="18">
        <f t="shared" si="34"/>
        <v>7781</v>
      </c>
      <c r="J86" s="18">
        <f t="shared" si="34"/>
        <v>2171.5</v>
      </c>
      <c r="K86" s="18">
        <f t="shared" si="34"/>
        <v>233.5</v>
      </c>
      <c r="L86" s="18">
        <f t="shared" si="34"/>
        <v>2219.5</v>
      </c>
      <c r="M86" s="18">
        <f t="shared" si="34"/>
        <v>1047</v>
      </c>
      <c r="N86" s="18">
        <f t="shared" si="34"/>
        <v>51486.5</v>
      </c>
      <c r="O86" s="18">
        <f t="shared" si="34"/>
        <v>13342.5</v>
      </c>
      <c r="P86" s="18">
        <f t="shared" si="34"/>
        <v>270.5</v>
      </c>
      <c r="Q86" s="18">
        <f t="shared" si="34"/>
        <v>36070.5</v>
      </c>
      <c r="R86" s="18">
        <f t="shared" si="34"/>
        <v>474.5</v>
      </c>
      <c r="S86" s="18">
        <f t="shared" si="34"/>
        <v>1662.5</v>
      </c>
      <c r="T86" s="18">
        <f t="shared" si="34"/>
        <v>144.5</v>
      </c>
      <c r="U86" s="18">
        <f t="shared" si="34"/>
        <v>54.5</v>
      </c>
      <c r="V86" s="18">
        <f t="shared" si="34"/>
        <v>250</v>
      </c>
      <c r="W86" s="18">
        <f t="shared" si="34"/>
        <v>142</v>
      </c>
      <c r="X86" s="18">
        <f t="shared" si="34"/>
        <v>44</v>
      </c>
      <c r="Y86" s="18">
        <f t="shared" si="34"/>
        <v>434</v>
      </c>
      <c r="Z86" s="18">
        <f t="shared" si="34"/>
        <v>219</v>
      </c>
      <c r="AA86" s="18">
        <f t="shared" si="34"/>
        <v>30848.5</v>
      </c>
      <c r="AB86" s="18">
        <f t="shared" si="34"/>
        <v>27335.5</v>
      </c>
      <c r="AC86" s="18">
        <f t="shared" si="34"/>
        <v>960</v>
      </c>
      <c r="AD86" s="18">
        <f t="shared" si="34"/>
        <v>1252.5</v>
      </c>
      <c r="AE86" s="18">
        <f t="shared" si="34"/>
        <v>92.5</v>
      </c>
      <c r="AF86" s="18">
        <f t="shared" si="34"/>
        <v>174.5</v>
      </c>
      <c r="AG86" s="18">
        <f t="shared" si="34"/>
        <v>632</v>
      </c>
      <c r="AH86" s="18">
        <f t="shared" si="34"/>
        <v>1008</v>
      </c>
      <c r="AI86" s="18">
        <f t="shared" si="34"/>
        <v>331.5</v>
      </c>
      <c r="AJ86" s="18">
        <f t="shared" si="34"/>
        <v>140.5</v>
      </c>
      <c r="AK86" s="18">
        <f t="shared" si="34"/>
        <v>177.5</v>
      </c>
      <c r="AL86" s="18">
        <f t="shared" si="34"/>
        <v>237.5</v>
      </c>
      <c r="AM86" s="18">
        <f t="shared" si="34"/>
        <v>403</v>
      </c>
      <c r="AN86" s="18">
        <f t="shared" si="34"/>
        <v>331.5</v>
      </c>
      <c r="AO86" s="18">
        <f t="shared" si="34"/>
        <v>4360.5</v>
      </c>
      <c r="AP86" s="18">
        <f t="shared" si="34"/>
        <v>83793</v>
      </c>
      <c r="AQ86" s="18">
        <f t="shared" si="34"/>
        <v>241</v>
      </c>
      <c r="AR86" s="18">
        <f t="shared" si="34"/>
        <v>60239.5</v>
      </c>
      <c r="AS86" s="18">
        <f t="shared" si="34"/>
        <v>6425.5</v>
      </c>
      <c r="AT86" s="18">
        <f t="shared" si="34"/>
        <v>2232</v>
      </c>
      <c r="AU86" s="18">
        <f t="shared" si="34"/>
        <v>255</v>
      </c>
      <c r="AV86" s="18">
        <f t="shared" si="34"/>
        <v>304</v>
      </c>
      <c r="AW86" s="18">
        <f t="shared" si="34"/>
        <v>254</v>
      </c>
      <c r="AX86" s="18">
        <f t="shared" si="34"/>
        <v>71.5</v>
      </c>
      <c r="AY86" s="18">
        <f t="shared" si="34"/>
        <v>426</v>
      </c>
      <c r="AZ86" s="18">
        <f t="shared" si="34"/>
        <v>12587</v>
      </c>
      <c r="BA86" s="18">
        <f t="shared" si="34"/>
        <v>8981</v>
      </c>
      <c r="BB86" s="18">
        <f t="shared" si="34"/>
        <v>7862.5</v>
      </c>
      <c r="BC86" s="18">
        <f t="shared" si="34"/>
        <v>21479.5</v>
      </c>
      <c r="BD86" s="18">
        <f t="shared" si="34"/>
        <v>3545</v>
      </c>
      <c r="BE86" s="18">
        <f t="shared" si="34"/>
        <v>1295.5</v>
      </c>
      <c r="BF86" s="18">
        <f t="shared" si="34"/>
        <v>24154.5</v>
      </c>
      <c r="BG86" s="18">
        <f t="shared" si="34"/>
        <v>891.5</v>
      </c>
      <c r="BH86" s="18">
        <f t="shared" si="34"/>
        <v>546.5</v>
      </c>
      <c r="BI86" s="18">
        <f t="shared" si="34"/>
        <v>258</v>
      </c>
      <c r="BJ86" s="18">
        <f t="shared" si="34"/>
        <v>6328.5</v>
      </c>
      <c r="BK86" s="18">
        <f t="shared" si="34"/>
        <v>18568.5</v>
      </c>
      <c r="BL86" s="18">
        <f t="shared" si="34"/>
        <v>109.5</v>
      </c>
      <c r="BM86" s="18">
        <f t="shared" si="34"/>
        <v>288</v>
      </c>
      <c r="BN86" s="18">
        <f t="shared" si="34"/>
        <v>3258</v>
      </c>
      <c r="BO86" s="18">
        <f t="shared" si="35"/>
        <v>1341</v>
      </c>
      <c r="BP86" s="18">
        <f t="shared" si="35"/>
        <v>194</v>
      </c>
      <c r="BQ86" s="18">
        <f t="shared" si="35"/>
        <v>5572.5</v>
      </c>
      <c r="BR86" s="18">
        <f t="shared" si="35"/>
        <v>4487</v>
      </c>
      <c r="BS86" s="18">
        <f t="shared" si="35"/>
        <v>1138.5</v>
      </c>
      <c r="BT86" s="18">
        <f t="shared" si="35"/>
        <v>412.5</v>
      </c>
      <c r="BU86" s="18">
        <f t="shared" si="35"/>
        <v>398</v>
      </c>
      <c r="BV86" s="18">
        <f t="shared" si="35"/>
        <v>1248.5</v>
      </c>
      <c r="BW86" s="18">
        <f t="shared" si="35"/>
        <v>2006.5</v>
      </c>
      <c r="BX86" s="18">
        <f t="shared" si="35"/>
        <v>69</v>
      </c>
      <c r="BY86" s="18">
        <f t="shared" si="35"/>
        <v>466</v>
      </c>
      <c r="BZ86" s="18">
        <f t="shared" si="35"/>
        <v>199</v>
      </c>
      <c r="CA86" s="18">
        <f t="shared" si="35"/>
        <v>153</v>
      </c>
      <c r="CB86" s="18">
        <f t="shared" si="35"/>
        <v>73784</v>
      </c>
      <c r="CC86" s="18">
        <f t="shared" si="35"/>
        <v>187</v>
      </c>
      <c r="CD86" s="18">
        <f t="shared" si="35"/>
        <v>84</v>
      </c>
      <c r="CE86" s="18">
        <f t="shared" si="35"/>
        <v>125.5</v>
      </c>
      <c r="CF86" s="18">
        <f t="shared" si="35"/>
        <v>141.5</v>
      </c>
      <c r="CG86" s="18">
        <f t="shared" si="35"/>
        <v>209</v>
      </c>
      <c r="CH86" s="18">
        <f t="shared" si="35"/>
        <v>102</v>
      </c>
      <c r="CI86" s="18">
        <f t="shared" si="35"/>
        <v>687.5</v>
      </c>
      <c r="CJ86" s="18">
        <f t="shared" si="35"/>
        <v>925.5</v>
      </c>
      <c r="CK86" s="18">
        <f t="shared" si="35"/>
        <v>4431.5</v>
      </c>
      <c r="CL86" s="18">
        <f t="shared" si="35"/>
        <v>1311.5</v>
      </c>
      <c r="CM86" s="18">
        <f t="shared" si="35"/>
        <v>688</v>
      </c>
      <c r="CN86" s="18">
        <f t="shared" si="35"/>
        <v>28349</v>
      </c>
      <c r="CO86" s="18">
        <f t="shared" si="35"/>
        <v>14746.5</v>
      </c>
      <c r="CP86" s="18">
        <f t="shared" si="35"/>
        <v>997</v>
      </c>
      <c r="CQ86" s="18">
        <f t="shared" si="35"/>
        <v>789.5</v>
      </c>
      <c r="CR86" s="18">
        <f t="shared" si="35"/>
        <v>214.5</v>
      </c>
      <c r="CS86" s="18">
        <f t="shared" si="35"/>
        <v>314</v>
      </c>
      <c r="CT86" s="18">
        <f t="shared" si="35"/>
        <v>101.5</v>
      </c>
      <c r="CU86" s="18">
        <f t="shared" si="35"/>
        <v>83</v>
      </c>
      <c r="CV86" s="18">
        <f t="shared" si="35"/>
        <v>28</v>
      </c>
      <c r="CW86" s="18">
        <f t="shared" si="35"/>
        <v>188.5</v>
      </c>
      <c r="CX86" s="18">
        <f t="shared" si="35"/>
        <v>454</v>
      </c>
      <c r="CY86" s="18">
        <f t="shared" si="35"/>
        <v>36.5</v>
      </c>
      <c r="CZ86" s="18">
        <f t="shared" si="35"/>
        <v>1888</v>
      </c>
      <c r="DA86" s="18">
        <f t="shared" si="35"/>
        <v>197</v>
      </c>
      <c r="DB86" s="18">
        <f t="shared" si="35"/>
        <v>308.5</v>
      </c>
      <c r="DC86" s="18">
        <f t="shared" si="35"/>
        <v>142</v>
      </c>
      <c r="DD86" s="18">
        <f t="shared" si="35"/>
        <v>156</v>
      </c>
      <c r="DE86" s="18">
        <f t="shared" si="35"/>
        <v>287.5</v>
      </c>
      <c r="DF86" s="18">
        <f t="shared" si="35"/>
        <v>20440</v>
      </c>
      <c r="DG86" s="18">
        <f t="shared" si="35"/>
        <v>79</v>
      </c>
      <c r="DH86" s="18">
        <f t="shared" si="35"/>
        <v>1945</v>
      </c>
      <c r="DI86" s="18">
        <f t="shared" si="35"/>
        <v>2491</v>
      </c>
      <c r="DJ86" s="18">
        <f t="shared" si="35"/>
        <v>662.5</v>
      </c>
      <c r="DK86" s="18">
        <f t="shared" si="35"/>
        <v>454</v>
      </c>
      <c r="DL86" s="18">
        <f t="shared" si="35"/>
        <v>5766</v>
      </c>
      <c r="DM86" s="18">
        <f t="shared" si="35"/>
        <v>238</v>
      </c>
      <c r="DN86" s="18">
        <f t="shared" si="35"/>
        <v>1321</v>
      </c>
      <c r="DO86" s="18">
        <f t="shared" si="35"/>
        <v>3212.5</v>
      </c>
      <c r="DP86" s="18">
        <f t="shared" si="35"/>
        <v>203.5</v>
      </c>
      <c r="DQ86" s="18">
        <f t="shared" si="35"/>
        <v>764</v>
      </c>
      <c r="DR86" s="18">
        <f t="shared" si="35"/>
        <v>1354</v>
      </c>
      <c r="DS86" s="18">
        <f t="shared" si="35"/>
        <v>679.5</v>
      </c>
      <c r="DT86" s="18">
        <f t="shared" si="35"/>
        <v>150</v>
      </c>
      <c r="DU86" s="18">
        <f t="shared" si="35"/>
        <v>367.5</v>
      </c>
      <c r="DV86" s="18">
        <f t="shared" si="35"/>
        <v>217</v>
      </c>
      <c r="DW86" s="18">
        <f t="shared" si="35"/>
        <v>311.5</v>
      </c>
      <c r="DX86" s="18">
        <f t="shared" si="35"/>
        <v>174</v>
      </c>
      <c r="DY86" s="18">
        <f t="shared" si="35"/>
        <v>310.5</v>
      </c>
      <c r="DZ86" s="18">
        <f t="shared" si="35"/>
        <v>759</v>
      </c>
      <c r="EA86" s="18">
        <f t="shared" si="36"/>
        <v>525.5</v>
      </c>
      <c r="EB86" s="18">
        <f t="shared" si="36"/>
        <v>582</v>
      </c>
      <c r="EC86" s="18">
        <f t="shared" si="36"/>
        <v>311</v>
      </c>
      <c r="ED86" s="18">
        <f t="shared" si="36"/>
        <v>1635.5</v>
      </c>
      <c r="EE86" s="18">
        <f t="shared" si="36"/>
        <v>181</v>
      </c>
      <c r="EF86" s="18">
        <f t="shared" si="36"/>
        <v>1471</v>
      </c>
      <c r="EG86" s="18">
        <f t="shared" si="36"/>
        <v>247</v>
      </c>
      <c r="EH86" s="18">
        <f t="shared" si="36"/>
        <v>242.5</v>
      </c>
      <c r="EI86" s="18">
        <f t="shared" si="36"/>
        <v>14421.5</v>
      </c>
      <c r="EJ86" s="18">
        <f t="shared" si="36"/>
        <v>10062.5</v>
      </c>
      <c r="EK86" s="18">
        <f t="shared" si="36"/>
        <v>681</v>
      </c>
      <c r="EL86" s="18">
        <f t="shared" si="36"/>
        <v>468</v>
      </c>
      <c r="EM86" s="18">
        <f t="shared" si="36"/>
        <v>406</v>
      </c>
      <c r="EN86" s="18">
        <f t="shared" si="36"/>
        <v>930</v>
      </c>
      <c r="EO86" s="18">
        <f t="shared" si="36"/>
        <v>329</v>
      </c>
      <c r="EP86" s="18">
        <f t="shared" si="36"/>
        <v>398.5</v>
      </c>
      <c r="EQ86" s="18">
        <f t="shared" si="36"/>
        <v>2589.5</v>
      </c>
      <c r="ER86" s="18">
        <f t="shared" si="36"/>
        <v>302</v>
      </c>
      <c r="ES86" s="18">
        <f t="shared" si="36"/>
        <v>145.5</v>
      </c>
      <c r="ET86" s="18">
        <f t="shared" si="36"/>
        <v>202</v>
      </c>
      <c r="EU86" s="18">
        <f t="shared" si="36"/>
        <v>582.5</v>
      </c>
      <c r="EV86" s="18">
        <f t="shared" si="36"/>
        <v>74</v>
      </c>
      <c r="EW86" s="18">
        <f t="shared" si="36"/>
        <v>879.5</v>
      </c>
      <c r="EX86" s="18">
        <f t="shared" si="36"/>
        <v>174.5</v>
      </c>
      <c r="EY86" s="18">
        <f t="shared" si="36"/>
        <v>210.5</v>
      </c>
      <c r="EZ86" s="18">
        <f t="shared" si="36"/>
        <v>134.5</v>
      </c>
      <c r="FA86" s="18">
        <f t="shared" si="36"/>
        <v>3492</v>
      </c>
      <c r="FB86" s="18">
        <f t="shared" si="36"/>
        <v>336</v>
      </c>
      <c r="FC86" s="18">
        <f t="shared" si="36"/>
        <v>2023.5</v>
      </c>
      <c r="FD86" s="18">
        <f t="shared" si="36"/>
        <v>399.5</v>
      </c>
      <c r="FE86" s="18">
        <f t="shared" si="36"/>
        <v>86</v>
      </c>
      <c r="FF86" s="18">
        <f t="shared" si="36"/>
        <v>201</v>
      </c>
      <c r="FG86" s="18">
        <f t="shared" si="36"/>
        <v>125</v>
      </c>
      <c r="FH86" s="18">
        <f t="shared" si="36"/>
        <v>65</v>
      </c>
      <c r="FI86" s="18">
        <f t="shared" si="36"/>
        <v>1785</v>
      </c>
      <c r="FJ86" s="18">
        <f t="shared" si="36"/>
        <v>1999.5</v>
      </c>
      <c r="FK86" s="18">
        <f t="shared" si="36"/>
        <v>2534</v>
      </c>
      <c r="FL86" s="18">
        <f t="shared" si="36"/>
        <v>7895.5</v>
      </c>
      <c r="FM86" s="18">
        <f t="shared" si="36"/>
        <v>3662</v>
      </c>
      <c r="FN86" s="18">
        <f t="shared" si="36"/>
        <v>21110.5</v>
      </c>
      <c r="FO86" s="18">
        <f t="shared" si="36"/>
        <v>1090.5</v>
      </c>
      <c r="FP86" s="18">
        <f t="shared" si="36"/>
        <v>2312.5</v>
      </c>
      <c r="FQ86" s="18">
        <f t="shared" si="36"/>
        <v>1016.5</v>
      </c>
      <c r="FR86" s="18">
        <f t="shared" si="36"/>
        <v>179</v>
      </c>
      <c r="FS86" s="18">
        <f t="shared" si="36"/>
        <v>183</v>
      </c>
      <c r="FT86" s="18">
        <f t="shared" si="36"/>
        <v>59.5</v>
      </c>
      <c r="FU86" s="18">
        <f t="shared" si="36"/>
        <v>818.5</v>
      </c>
      <c r="FV86" s="18">
        <f t="shared" si="36"/>
        <v>700.5</v>
      </c>
      <c r="FW86" s="18">
        <f t="shared" si="36"/>
        <v>172.5</v>
      </c>
      <c r="FX86" s="18">
        <f t="shared" si="36"/>
        <v>53.5</v>
      </c>
      <c r="FY86" s="18"/>
      <c r="FZ86" s="18">
        <f t="shared" si="33"/>
        <v>801350.5</v>
      </c>
      <c r="GA86" s="20"/>
      <c r="GB86" s="18"/>
      <c r="GC86" s="18"/>
      <c r="GD86" s="18"/>
      <c r="GE86" s="18"/>
      <c r="GF86" s="18"/>
      <c r="GG86" s="7"/>
      <c r="GH86" s="7"/>
      <c r="GI86" s="7"/>
      <c r="GJ86" s="7"/>
      <c r="GK86" s="7"/>
      <c r="GL86" s="7"/>
      <c r="GM86" s="7"/>
    </row>
    <row r="87" spans="1:197" x14ac:dyDescent="0.35">
      <c r="A87" s="6" t="s">
        <v>555</v>
      </c>
      <c r="B87" s="7" t="s">
        <v>556</v>
      </c>
      <c r="C87" s="18">
        <f t="shared" si="34"/>
        <v>6206.5</v>
      </c>
      <c r="D87" s="18">
        <f t="shared" si="34"/>
        <v>35353</v>
      </c>
      <c r="E87" s="18">
        <f t="shared" si="34"/>
        <v>5620</v>
      </c>
      <c r="F87" s="18">
        <f t="shared" si="34"/>
        <v>18697</v>
      </c>
      <c r="G87" s="18">
        <f t="shared" si="34"/>
        <v>1129</v>
      </c>
      <c r="H87" s="18">
        <f t="shared" si="34"/>
        <v>1008.5</v>
      </c>
      <c r="I87" s="18">
        <f t="shared" si="34"/>
        <v>7839.5</v>
      </c>
      <c r="J87" s="18">
        <f t="shared" si="34"/>
        <v>2173</v>
      </c>
      <c r="K87" s="18">
        <f t="shared" si="34"/>
        <v>227.5</v>
      </c>
      <c r="L87" s="18">
        <f t="shared" si="34"/>
        <v>2253</v>
      </c>
      <c r="M87" s="18">
        <f t="shared" si="34"/>
        <v>1130.5</v>
      </c>
      <c r="N87" s="18">
        <f t="shared" si="34"/>
        <v>52424.5</v>
      </c>
      <c r="O87" s="18">
        <f t="shared" si="34"/>
        <v>13743.5</v>
      </c>
      <c r="P87" s="18">
        <f t="shared" si="34"/>
        <v>225.5</v>
      </c>
      <c r="Q87" s="18">
        <f t="shared" si="34"/>
        <v>35788.5</v>
      </c>
      <c r="R87" s="18">
        <f t="shared" si="34"/>
        <v>461</v>
      </c>
      <c r="S87" s="18">
        <f t="shared" si="34"/>
        <v>1567</v>
      </c>
      <c r="T87" s="18">
        <f t="shared" si="34"/>
        <v>134.5</v>
      </c>
      <c r="U87" s="18">
        <f t="shared" si="34"/>
        <v>55.5</v>
      </c>
      <c r="V87" s="18">
        <f t="shared" si="34"/>
        <v>265.5</v>
      </c>
      <c r="W87" s="18">
        <f t="shared" si="34"/>
        <v>131.5</v>
      </c>
      <c r="X87" s="18">
        <f t="shared" si="34"/>
        <v>46</v>
      </c>
      <c r="Y87" s="18">
        <f t="shared" si="34"/>
        <v>410</v>
      </c>
      <c r="Z87" s="18">
        <f t="shared" si="34"/>
        <v>202.5</v>
      </c>
      <c r="AA87" s="18">
        <f t="shared" si="34"/>
        <v>30000.5</v>
      </c>
      <c r="AB87" s="18">
        <f t="shared" si="34"/>
        <v>27543.5</v>
      </c>
      <c r="AC87" s="18">
        <f t="shared" si="34"/>
        <v>891.5</v>
      </c>
      <c r="AD87" s="18">
        <f t="shared" si="34"/>
        <v>1188.5</v>
      </c>
      <c r="AE87" s="18">
        <f t="shared" si="34"/>
        <v>92</v>
      </c>
      <c r="AF87" s="18">
        <f t="shared" si="34"/>
        <v>164.5</v>
      </c>
      <c r="AG87" s="18">
        <f t="shared" si="34"/>
        <v>635.5</v>
      </c>
      <c r="AH87" s="18">
        <f t="shared" si="34"/>
        <v>994</v>
      </c>
      <c r="AI87" s="18">
        <f t="shared" si="34"/>
        <v>335.5</v>
      </c>
      <c r="AJ87" s="18">
        <f t="shared" si="34"/>
        <v>145</v>
      </c>
      <c r="AK87" s="18">
        <f t="shared" si="34"/>
        <v>193</v>
      </c>
      <c r="AL87" s="18">
        <f t="shared" si="34"/>
        <v>242</v>
      </c>
      <c r="AM87" s="18">
        <f t="shared" si="34"/>
        <v>393</v>
      </c>
      <c r="AN87" s="18">
        <f t="shared" si="34"/>
        <v>316.5</v>
      </c>
      <c r="AO87" s="18">
        <f t="shared" si="34"/>
        <v>4455</v>
      </c>
      <c r="AP87" s="18">
        <f t="shared" si="34"/>
        <v>85068.5</v>
      </c>
      <c r="AQ87" s="18">
        <f t="shared" si="34"/>
        <v>212.5</v>
      </c>
      <c r="AR87" s="18">
        <f t="shared" si="34"/>
        <v>60561</v>
      </c>
      <c r="AS87" s="18">
        <f t="shared" si="34"/>
        <v>6434</v>
      </c>
      <c r="AT87" s="18">
        <f t="shared" si="34"/>
        <v>2065.5</v>
      </c>
      <c r="AU87" s="18">
        <f t="shared" si="34"/>
        <v>229.5</v>
      </c>
      <c r="AV87" s="18">
        <f t="shared" si="34"/>
        <v>281.5</v>
      </c>
      <c r="AW87" s="18">
        <f t="shared" si="34"/>
        <v>250.5</v>
      </c>
      <c r="AX87" s="18">
        <f t="shared" si="34"/>
        <v>64</v>
      </c>
      <c r="AY87" s="18">
        <f t="shared" si="34"/>
        <v>433</v>
      </c>
      <c r="AZ87" s="18">
        <f t="shared" si="34"/>
        <v>12480.5</v>
      </c>
      <c r="BA87" s="18">
        <f t="shared" si="34"/>
        <v>8836.5</v>
      </c>
      <c r="BB87" s="18">
        <f t="shared" si="34"/>
        <v>7811.5</v>
      </c>
      <c r="BC87" s="18">
        <f t="shared" si="34"/>
        <v>22495.5</v>
      </c>
      <c r="BD87" s="18">
        <f t="shared" si="34"/>
        <v>3592.5</v>
      </c>
      <c r="BE87" s="18">
        <f t="shared" si="34"/>
        <v>1312.5</v>
      </c>
      <c r="BF87" s="18">
        <f t="shared" si="34"/>
        <v>23847</v>
      </c>
      <c r="BG87" s="18">
        <f t="shared" si="34"/>
        <v>941.5</v>
      </c>
      <c r="BH87" s="18">
        <f t="shared" si="34"/>
        <v>554</v>
      </c>
      <c r="BI87" s="18">
        <f t="shared" si="34"/>
        <v>236</v>
      </c>
      <c r="BJ87" s="18">
        <f t="shared" si="34"/>
        <v>6205.5</v>
      </c>
      <c r="BK87" s="18">
        <f t="shared" si="34"/>
        <v>17370</v>
      </c>
      <c r="BL87" s="18">
        <f t="shared" si="34"/>
        <v>152</v>
      </c>
      <c r="BM87" s="18">
        <f t="shared" si="34"/>
        <v>229</v>
      </c>
      <c r="BN87" s="18">
        <f t="shared" ref="BN87" si="37">BN26</f>
        <v>3248.5</v>
      </c>
      <c r="BO87" s="18">
        <f t="shared" si="35"/>
        <v>1291.5</v>
      </c>
      <c r="BP87" s="18">
        <f t="shared" si="35"/>
        <v>177</v>
      </c>
      <c r="BQ87" s="18">
        <f t="shared" si="35"/>
        <v>5543.1</v>
      </c>
      <c r="BR87" s="18">
        <f t="shared" si="35"/>
        <v>4380.5</v>
      </c>
      <c r="BS87" s="18">
        <f t="shared" si="35"/>
        <v>1082</v>
      </c>
      <c r="BT87" s="18">
        <f t="shared" si="35"/>
        <v>409</v>
      </c>
      <c r="BU87" s="18">
        <f t="shared" si="35"/>
        <v>400.5</v>
      </c>
      <c r="BV87" s="18">
        <f t="shared" si="35"/>
        <v>1232</v>
      </c>
      <c r="BW87" s="18">
        <f t="shared" si="35"/>
        <v>2002.5</v>
      </c>
      <c r="BX87" s="18">
        <f t="shared" si="35"/>
        <v>55.5</v>
      </c>
      <c r="BY87" s="18">
        <f t="shared" si="35"/>
        <v>500</v>
      </c>
      <c r="BZ87" s="18">
        <f t="shared" si="35"/>
        <v>196</v>
      </c>
      <c r="CA87" s="18">
        <f t="shared" si="35"/>
        <v>135.5</v>
      </c>
      <c r="CB87" s="18">
        <f t="shared" si="35"/>
        <v>76761</v>
      </c>
      <c r="CC87" s="18">
        <f t="shared" si="35"/>
        <v>188</v>
      </c>
      <c r="CD87" s="18">
        <f t="shared" si="35"/>
        <v>39</v>
      </c>
      <c r="CE87" s="18">
        <f t="shared" si="35"/>
        <v>140.5</v>
      </c>
      <c r="CF87" s="18">
        <f t="shared" si="35"/>
        <v>137</v>
      </c>
      <c r="CG87" s="18">
        <f t="shared" si="35"/>
        <v>192</v>
      </c>
      <c r="CH87" s="18">
        <f t="shared" si="35"/>
        <v>101</v>
      </c>
      <c r="CI87" s="18">
        <f t="shared" si="35"/>
        <v>681</v>
      </c>
      <c r="CJ87" s="18">
        <f t="shared" si="35"/>
        <v>932</v>
      </c>
      <c r="CK87" s="18">
        <f t="shared" si="35"/>
        <v>4386</v>
      </c>
      <c r="CL87" s="18">
        <f t="shared" si="35"/>
        <v>1306</v>
      </c>
      <c r="CM87" s="18">
        <f t="shared" si="35"/>
        <v>712.5</v>
      </c>
      <c r="CN87" s="18">
        <f t="shared" si="35"/>
        <v>28365.5</v>
      </c>
      <c r="CO87" s="18">
        <f t="shared" si="35"/>
        <v>14463</v>
      </c>
      <c r="CP87" s="18">
        <f t="shared" si="35"/>
        <v>992</v>
      </c>
      <c r="CQ87" s="18">
        <f t="shared" si="35"/>
        <v>784.5</v>
      </c>
      <c r="CR87" s="18">
        <f t="shared" si="35"/>
        <v>204</v>
      </c>
      <c r="CS87" s="18">
        <f t="shared" si="35"/>
        <v>319</v>
      </c>
      <c r="CT87" s="18">
        <f t="shared" si="35"/>
        <v>90</v>
      </c>
      <c r="CU87" s="18">
        <f t="shared" si="35"/>
        <v>71</v>
      </c>
      <c r="CV87" s="18">
        <f t="shared" si="35"/>
        <v>37</v>
      </c>
      <c r="CW87" s="18">
        <f t="shared" si="35"/>
        <v>195.5</v>
      </c>
      <c r="CX87" s="18">
        <f t="shared" si="35"/>
        <v>437</v>
      </c>
      <c r="CY87" s="18">
        <f t="shared" si="35"/>
        <v>39</v>
      </c>
      <c r="CZ87" s="18">
        <f t="shared" si="35"/>
        <v>1973.5</v>
      </c>
      <c r="DA87" s="18">
        <f t="shared" si="35"/>
        <v>173.5</v>
      </c>
      <c r="DB87" s="18">
        <f t="shared" si="35"/>
        <v>308.5</v>
      </c>
      <c r="DC87" s="18">
        <f t="shared" si="35"/>
        <v>140.5</v>
      </c>
      <c r="DD87" s="18">
        <f t="shared" si="35"/>
        <v>159</v>
      </c>
      <c r="DE87" s="18">
        <f t="shared" si="35"/>
        <v>335.5</v>
      </c>
      <c r="DF87" s="18">
        <f t="shared" si="35"/>
        <v>20321.5</v>
      </c>
      <c r="DG87" s="18">
        <f t="shared" si="35"/>
        <v>81</v>
      </c>
      <c r="DH87" s="18">
        <f t="shared" si="35"/>
        <v>1890</v>
      </c>
      <c r="DI87" s="18">
        <f t="shared" si="35"/>
        <v>2497.5</v>
      </c>
      <c r="DJ87" s="18">
        <f t="shared" si="35"/>
        <v>613</v>
      </c>
      <c r="DK87" s="18">
        <f t="shared" si="35"/>
        <v>437.5</v>
      </c>
      <c r="DL87" s="18">
        <f t="shared" si="35"/>
        <v>5575.5</v>
      </c>
      <c r="DM87" s="18">
        <f t="shared" si="35"/>
        <v>234.5</v>
      </c>
      <c r="DN87" s="18">
        <f t="shared" si="35"/>
        <v>1260.5</v>
      </c>
      <c r="DO87" s="18">
        <f t="shared" si="35"/>
        <v>3148.5</v>
      </c>
      <c r="DP87" s="18">
        <f t="shared" si="35"/>
        <v>198</v>
      </c>
      <c r="DQ87" s="18">
        <f t="shared" si="35"/>
        <v>701.5</v>
      </c>
      <c r="DR87" s="18">
        <f t="shared" si="35"/>
        <v>1384.5</v>
      </c>
      <c r="DS87" s="18">
        <f t="shared" si="35"/>
        <v>715.5</v>
      </c>
      <c r="DT87" s="18">
        <f t="shared" si="35"/>
        <v>165</v>
      </c>
      <c r="DU87" s="18">
        <f t="shared" si="35"/>
        <v>369.5</v>
      </c>
      <c r="DV87" s="18">
        <f t="shared" si="35"/>
        <v>205</v>
      </c>
      <c r="DW87" s="18">
        <f t="shared" si="35"/>
        <v>312</v>
      </c>
      <c r="DX87" s="18">
        <f t="shared" si="35"/>
        <v>173.5</v>
      </c>
      <c r="DY87" s="18">
        <f t="shared" si="35"/>
        <v>317</v>
      </c>
      <c r="DZ87" s="18">
        <f t="shared" ref="DZ87" si="38">DZ26</f>
        <v>724.5</v>
      </c>
      <c r="EA87" s="18">
        <f t="shared" si="36"/>
        <v>560</v>
      </c>
      <c r="EB87" s="18">
        <f t="shared" si="36"/>
        <v>593</v>
      </c>
      <c r="EC87" s="18">
        <f t="shared" si="36"/>
        <v>301</v>
      </c>
      <c r="ED87" s="18">
        <f t="shared" si="36"/>
        <v>1584</v>
      </c>
      <c r="EE87" s="18">
        <f t="shared" si="36"/>
        <v>171.5</v>
      </c>
      <c r="EF87" s="18">
        <f t="shared" si="36"/>
        <v>1443.5</v>
      </c>
      <c r="EG87" s="18">
        <f t="shared" si="36"/>
        <v>257</v>
      </c>
      <c r="EH87" s="18">
        <f t="shared" si="36"/>
        <v>247.5</v>
      </c>
      <c r="EI87" s="18">
        <f t="shared" si="36"/>
        <v>14573.5</v>
      </c>
      <c r="EJ87" s="18">
        <f t="shared" si="36"/>
        <v>10050.5</v>
      </c>
      <c r="EK87" s="18">
        <f t="shared" si="36"/>
        <v>643</v>
      </c>
      <c r="EL87" s="18">
        <f t="shared" si="36"/>
        <v>458</v>
      </c>
      <c r="EM87" s="18">
        <f t="shared" si="36"/>
        <v>382</v>
      </c>
      <c r="EN87" s="18">
        <f t="shared" si="36"/>
        <v>1009.5</v>
      </c>
      <c r="EO87" s="18">
        <f t="shared" si="36"/>
        <v>332</v>
      </c>
      <c r="EP87" s="18">
        <f t="shared" si="36"/>
        <v>354</v>
      </c>
      <c r="EQ87" s="18">
        <f t="shared" si="36"/>
        <v>2533</v>
      </c>
      <c r="ER87" s="18">
        <f t="shared" si="36"/>
        <v>277</v>
      </c>
      <c r="ES87" s="18">
        <f t="shared" si="36"/>
        <v>132.5</v>
      </c>
      <c r="ET87" s="18">
        <f t="shared" si="36"/>
        <v>217</v>
      </c>
      <c r="EU87" s="18">
        <f t="shared" si="36"/>
        <v>565</v>
      </c>
      <c r="EV87" s="18">
        <f t="shared" si="36"/>
        <v>74</v>
      </c>
      <c r="EW87" s="18">
        <f t="shared" si="36"/>
        <v>872.5</v>
      </c>
      <c r="EX87" s="18">
        <f t="shared" si="36"/>
        <v>162</v>
      </c>
      <c r="EY87" s="18">
        <f t="shared" si="36"/>
        <v>225</v>
      </c>
      <c r="EZ87" s="18">
        <f t="shared" si="36"/>
        <v>126</v>
      </c>
      <c r="FA87" s="18">
        <f t="shared" si="36"/>
        <v>3331</v>
      </c>
      <c r="FB87" s="18">
        <f t="shared" si="36"/>
        <v>313.5</v>
      </c>
      <c r="FC87" s="18">
        <f t="shared" si="36"/>
        <v>2271.5</v>
      </c>
      <c r="FD87" s="18">
        <f t="shared" si="36"/>
        <v>381</v>
      </c>
      <c r="FE87" s="18">
        <f t="shared" si="36"/>
        <v>87</v>
      </c>
      <c r="FF87" s="18">
        <f t="shared" si="36"/>
        <v>210.5</v>
      </c>
      <c r="FG87" s="18">
        <f t="shared" si="36"/>
        <v>139</v>
      </c>
      <c r="FH87" s="18">
        <f t="shared" si="36"/>
        <v>70</v>
      </c>
      <c r="FI87" s="18">
        <f t="shared" si="36"/>
        <v>1796.5</v>
      </c>
      <c r="FJ87" s="18">
        <f t="shared" si="36"/>
        <v>1954.5</v>
      </c>
      <c r="FK87" s="18">
        <f t="shared" si="36"/>
        <v>2442.5</v>
      </c>
      <c r="FL87" s="18">
        <f t="shared" si="36"/>
        <v>7316</v>
      </c>
      <c r="FM87" s="18">
        <f t="shared" si="36"/>
        <v>3616.5</v>
      </c>
      <c r="FN87" s="18">
        <f t="shared" si="36"/>
        <v>21483</v>
      </c>
      <c r="FO87" s="18">
        <f t="shared" si="36"/>
        <v>1044.5</v>
      </c>
      <c r="FP87" s="18">
        <f t="shared" si="36"/>
        <v>2128.5</v>
      </c>
      <c r="FQ87" s="18">
        <f t="shared" si="36"/>
        <v>898.5</v>
      </c>
      <c r="FR87" s="18">
        <f t="shared" si="36"/>
        <v>165</v>
      </c>
      <c r="FS87" s="18">
        <f t="shared" si="36"/>
        <v>206.5</v>
      </c>
      <c r="FT87" s="18">
        <f t="shared" si="36"/>
        <v>54</v>
      </c>
      <c r="FU87" s="18">
        <f t="shared" si="36"/>
        <v>849</v>
      </c>
      <c r="FV87" s="18">
        <f t="shared" si="36"/>
        <v>698.5</v>
      </c>
      <c r="FW87" s="18">
        <f t="shared" si="36"/>
        <v>178.5</v>
      </c>
      <c r="FX87" s="18">
        <f t="shared" si="36"/>
        <v>56</v>
      </c>
      <c r="FY87" s="18"/>
      <c r="FZ87" s="18">
        <f t="shared" si="33"/>
        <v>802825.6</v>
      </c>
      <c r="GA87" s="21"/>
      <c r="GB87" s="18"/>
      <c r="GC87" s="18"/>
      <c r="GD87" s="18"/>
      <c r="GE87" s="18"/>
      <c r="GF87" s="18"/>
      <c r="GG87" s="7"/>
      <c r="GH87" s="7"/>
      <c r="GI87" s="7"/>
      <c r="GJ87" s="7"/>
      <c r="GK87" s="7"/>
      <c r="GL87" s="7"/>
      <c r="GM87" s="7"/>
      <c r="GN87" s="23"/>
      <c r="GO87" s="23"/>
    </row>
    <row r="88" spans="1:197" x14ac:dyDescent="0.35">
      <c r="A88" s="6" t="s">
        <v>557</v>
      </c>
      <c r="B88" s="7" t="s">
        <v>558</v>
      </c>
      <c r="C88" s="18">
        <f t="shared" ref="C88:BN88" si="39">ROUND(MAX(C83,ROUND(AVERAGE(C83:C84),1),ROUND(AVERAGE(C83:C85),1),ROUND(AVERAGE(C83:C86),1),ROUND(AVERAGE(C83:C87),1)),1)</f>
        <v>6387</v>
      </c>
      <c r="D88" s="18">
        <f t="shared" si="39"/>
        <v>34033.9</v>
      </c>
      <c r="E88" s="18">
        <f t="shared" si="39"/>
        <v>5215.7</v>
      </c>
      <c r="F88" s="18">
        <f t="shared" si="39"/>
        <v>21037.5</v>
      </c>
      <c r="G88" s="18">
        <f t="shared" si="39"/>
        <v>1548.5</v>
      </c>
      <c r="H88" s="18">
        <f t="shared" si="39"/>
        <v>1110</v>
      </c>
      <c r="I88" s="18">
        <f t="shared" si="39"/>
        <v>7340.3</v>
      </c>
      <c r="J88" s="18">
        <f t="shared" si="39"/>
        <v>2101.4</v>
      </c>
      <c r="K88" s="18">
        <f t="shared" si="39"/>
        <v>270</v>
      </c>
      <c r="L88" s="18">
        <f t="shared" si="39"/>
        <v>2169.1</v>
      </c>
      <c r="M88" s="18">
        <f t="shared" si="39"/>
        <v>1002.8</v>
      </c>
      <c r="N88" s="18">
        <f t="shared" si="39"/>
        <v>50760.2</v>
      </c>
      <c r="O88" s="18">
        <f t="shared" si="39"/>
        <v>13126.5</v>
      </c>
      <c r="P88" s="18">
        <f t="shared" si="39"/>
        <v>347</v>
      </c>
      <c r="Q88" s="18">
        <f t="shared" si="39"/>
        <v>36692</v>
      </c>
      <c r="R88" s="18">
        <f t="shared" si="39"/>
        <v>505</v>
      </c>
      <c r="S88" s="18">
        <f t="shared" si="39"/>
        <v>1599.5</v>
      </c>
      <c r="T88" s="18">
        <f t="shared" si="39"/>
        <v>162.80000000000001</v>
      </c>
      <c r="U88" s="18">
        <f t="shared" si="39"/>
        <v>51.7</v>
      </c>
      <c r="V88" s="18">
        <f t="shared" si="39"/>
        <v>260.5</v>
      </c>
      <c r="W88" s="18">
        <f t="shared" si="39"/>
        <v>207</v>
      </c>
      <c r="X88" s="18">
        <f t="shared" si="39"/>
        <v>35.4</v>
      </c>
      <c r="Y88" s="18">
        <f t="shared" si="39"/>
        <v>436.7</v>
      </c>
      <c r="Z88" s="18">
        <f t="shared" si="39"/>
        <v>229.5</v>
      </c>
      <c r="AA88" s="18">
        <f t="shared" si="39"/>
        <v>30628</v>
      </c>
      <c r="AB88" s="18">
        <f t="shared" si="39"/>
        <v>27139.8</v>
      </c>
      <c r="AC88" s="18">
        <f t="shared" si="39"/>
        <v>932.5</v>
      </c>
      <c r="AD88" s="18">
        <f t="shared" si="39"/>
        <v>1258.5</v>
      </c>
      <c r="AE88" s="18">
        <f t="shared" si="39"/>
        <v>94</v>
      </c>
      <c r="AF88" s="18">
        <f t="shared" si="39"/>
        <v>172</v>
      </c>
      <c r="AG88" s="18">
        <f t="shared" si="39"/>
        <v>609.79999999999995</v>
      </c>
      <c r="AH88" s="18">
        <f t="shared" si="39"/>
        <v>977.5</v>
      </c>
      <c r="AI88" s="18">
        <f t="shared" si="39"/>
        <v>400</v>
      </c>
      <c r="AJ88" s="18">
        <f t="shared" si="39"/>
        <v>166</v>
      </c>
      <c r="AK88" s="18">
        <f t="shared" si="39"/>
        <v>170.4</v>
      </c>
      <c r="AL88" s="18">
        <f t="shared" si="39"/>
        <v>282</v>
      </c>
      <c r="AM88" s="18">
        <f t="shared" si="39"/>
        <v>371.8</v>
      </c>
      <c r="AN88" s="18">
        <f t="shared" si="39"/>
        <v>314.3</v>
      </c>
      <c r="AO88" s="18">
        <f t="shared" si="39"/>
        <v>4244.3</v>
      </c>
      <c r="AP88" s="18">
        <f t="shared" si="39"/>
        <v>83062.899999999994</v>
      </c>
      <c r="AQ88" s="18">
        <f t="shared" si="39"/>
        <v>236.8</v>
      </c>
      <c r="AR88" s="18">
        <f t="shared" si="39"/>
        <v>59343.199999999997</v>
      </c>
      <c r="AS88" s="18">
        <f t="shared" si="39"/>
        <v>6287.8</v>
      </c>
      <c r="AT88" s="18">
        <f t="shared" si="39"/>
        <v>2393</v>
      </c>
      <c r="AU88" s="18">
        <f t="shared" si="39"/>
        <v>305.5</v>
      </c>
      <c r="AV88" s="18">
        <f t="shared" si="39"/>
        <v>307.5</v>
      </c>
      <c r="AW88" s="18">
        <f t="shared" si="39"/>
        <v>254.8</v>
      </c>
      <c r="AX88" s="18">
        <f t="shared" si="39"/>
        <v>66.3</v>
      </c>
      <c r="AY88" s="18">
        <f t="shared" si="39"/>
        <v>420.3</v>
      </c>
      <c r="AZ88" s="18">
        <f t="shared" si="39"/>
        <v>12259.8</v>
      </c>
      <c r="BA88" s="18">
        <f t="shared" si="39"/>
        <v>8927.2999999999993</v>
      </c>
      <c r="BB88" s="18">
        <f t="shared" si="39"/>
        <v>7555.4</v>
      </c>
      <c r="BC88" s="18">
        <f t="shared" si="39"/>
        <v>21391.200000000001</v>
      </c>
      <c r="BD88" s="18">
        <f t="shared" si="39"/>
        <v>3630</v>
      </c>
      <c r="BE88" s="18">
        <f t="shared" si="39"/>
        <v>1259.2</v>
      </c>
      <c r="BF88" s="18">
        <f t="shared" si="39"/>
        <v>24471.5</v>
      </c>
      <c r="BG88" s="18">
        <f t="shared" si="39"/>
        <v>899.7</v>
      </c>
      <c r="BH88" s="18">
        <f t="shared" si="39"/>
        <v>549.79999999999995</v>
      </c>
      <c r="BI88" s="18">
        <f t="shared" si="39"/>
        <v>257.10000000000002</v>
      </c>
      <c r="BJ88" s="18">
        <f t="shared" si="39"/>
        <v>6276.3</v>
      </c>
      <c r="BK88" s="18">
        <f t="shared" si="39"/>
        <v>20290</v>
      </c>
      <c r="BL88" s="18">
        <f t="shared" si="39"/>
        <v>90.2</v>
      </c>
      <c r="BM88" s="18">
        <f t="shared" si="39"/>
        <v>416</v>
      </c>
      <c r="BN88" s="18">
        <f t="shared" si="39"/>
        <v>3147.5</v>
      </c>
      <c r="BO88" s="18">
        <f t="shared" ref="BO88:DZ88" si="40">ROUND(MAX(BO83,ROUND(AVERAGE(BO83:BO84),1),ROUND(AVERAGE(BO83:BO85),1),ROUND(AVERAGE(BO83:BO86),1),ROUND(AVERAGE(BO83:BO87),1)),1)</f>
        <v>1284.7</v>
      </c>
      <c r="BP88" s="18">
        <f t="shared" si="40"/>
        <v>169.6</v>
      </c>
      <c r="BQ88" s="18">
        <f t="shared" si="40"/>
        <v>5693.5</v>
      </c>
      <c r="BR88" s="18">
        <f t="shared" si="40"/>
        <v>4499.5</v>
      </c>
      <c r="BS88" s="18">
        <f t="shared" si="40"/>
        <v>1116.0999999999999</v>
      </c>
      <c r="BT88" s="18">
        <f t="shared" si="40"/>
        <v>385.6</v>
      </c>
      <c r="BU88" s="18">
        <f t="shared" si="40"/>
        <v>415</v>
      </c>
      <c r="BV88" s="18">
        <f t="shared" si="40"/>
        <v>1232.5999999999999</v>
      </c>
      <c r="BW88" s="18">
        <f t="shared" si="40"/>
        <v>1992.7</v>
      </c>
      <c r="BX88" s="18">
        <f t="shared" si="40"/>
        <v>69.2</v>
      </c>
      <c r="BY88" s="18">
        <f t="shared" si="40"/>
        <v>459.3</v>
      </c>
      <c r="BZ88" s="18">
        <f t="shared" si="40"/>
        <v>203.7</v>
      </c>
      <c r="CA88" s="18">
        <f>ROUND(MAX(CA83,ROUND(AVERAGE(CA83:CA84),1),ROUND(AVERAGE(CA83:CA85),1),ROUND(AVERAGE(CA83:CA86),1),ROUND(AVERAGE(CA83:CA87),1)),1)</f>
        <v>150.6</v>
      </c>
      <c r="CB88" s="18">
        <f t="shared" si="40"/>
        <v>72939.899999999994</v>
      </c>
      <c r="CC88" s="18">
        <f t="shared" si="40"/>
        <v>188</v>
      </c>
      <c r="CD88" s="18">
        <f t="shared" si="40"/>
        <v>209.5</v>
      </c>
      <c r="CE88" s="18">
        <f t="shared" si="40"/>
        <v>151.80000000000001</v>
      </c>
      <c r="CF88" s="18">
        <f t="shared" si="40"/>
        <v>114.9</v>
      </c>
      <c r="CG88" s="18">
        <f t="shared" si="40"/>
        <v>201.5</v>
      </c>
      <c r="CH88" s="18">
        <f t="shared" si="40"/>
        <v>100.2</v>
      </c>
      <c r="CI88" s="18">
        <f t="shared" si="40"/>
        <v>697.5</v>
      </c>
      <c r="CJ88" s="18">
        <f t="shared" si="40"/>
        <v>894.7</v>
      </c>
      <c r="CK88" s="18">
        <f t="shared" si="40"/>
        <v>4347.8999999999996</v>
      </c>
      <c r="CL88" s="18">
        <f t="shared" si="40"/>
        <v>1270.5999999999999</v>
      </c>
      <c r="CM88" s="18">
        <f t="shared" si="40"/>
        <v>705</v>
      </c>
      <c r="CN88" s="18">
        <f t="shared" si="40"/>
        <v>28439.7</v>
      </c>
      <c r="CO88" s="18">
        <f t="shared" si="40"/>
        <v>14460.1</v>
      </c>
      <c r="CP88" s="18">
        <f t="shared" si="40"/>
        <v>964.5</v>
      </c>
      <c r="CQ88" s="18">
        <f t="shared" si="40"/>
        <v>771</v>
      </c>
      <c r="CR88" s="18">
        <f t="shared" si="40"/>
        <v>233.2</v>
      </c>
      <c r="CS88" s="18">
        <f t="shared" si="40"/>
        <v>301.60000000000002</v>
      </c>
      <c r="CT88" s="18">
        <f t="shared" si="40"/>
        <v>103.8</v>
      </c>
      <c r="CU88" s="18">
        <f t="shared" si="40"/>
        <v>74.400000000000006</v>
      </c>
      <c r="CV88" s="18">
        <f t="shared" si="40"/>
        <v>28.4</v>
      </c>
      <c r="CW88" s="18">
        <f t="shared" si="40"/>
        <v>206</v>
      </c>
      <c r="CX88" s="18">
        <f t="shared" si="40"/>
        <v>462.5</v>
      </c>
      <c r="CY88" s="18">
        <f t="shared" si="40"/>
        <v>34.9</v>
      </c>
      <c r="CZ88" s="18">
        <f t="shared" si="40"/>
        <v>1843.3</v>
      </c>
      <c r="DA88" s="18">
        <f t="shared" si="40"/>
        <v>198.5</v>
      </c>
      <c r="DB88" s="18">
        <f t="shared" si="40"/>
        <v>320.5</v>
      </c>
      <c r="DC88" s="18">
        <f t="shared" si="40"/>
        <v>183</v>
      </c>
      <c r="DD88" s="18">
        <f t="shared" si="40"/>
        <v>156</v>
      </c>
      <c r="DE88" s="18">
        <f t="shared" si="40"/>
        <v>297.89999999999998</v>
      </c>
      <c r="DF88" s="18">
        <f t="shared" si="40"/>
        <v>19744.900000000001</v>
      </c>
      <c r="DG88" s="18">
        <f t="shared" si="40"/>
        <v>104</v>
      </c>
      <c r="DH88" s="18">
        <f t="shared" si="40"/>
        <v>1860.6</v>
      </c>
      <c r="DI88" s="18">
        <f t="shared" si="40"/>
        <v>2423.1</v>
      </c>
      <c r="DJ88" s="18">
        <f t="shared" si="40"/>
        <v>638.5</v>
      </c>
      <c r="DK88" s="18">
        <f t="shared" si="40"/>
        <v>500</v>
      </c>
      <c r="DL88" s="18">
        <f t="shared" si="40"/>
        <v>5720.3</v>
      </c>
      <c r="DM88" s="18">
        <f t="shared" si="40"/>
        <v>232.7</v>
      </c>
      <c r="DN88" s="18">
        <f t="shared" si="40"/>
        <v>1318</v>
      </c>
      <c r="DO88" s="18">
        <f t="shared" si="40"/>
        <v>3247</v>
      </c>
      <c r="DP88" s="18">
        <f t="shared" si="40"/>
        <v>198.3</v>
      </c>
      <c r="DQ88" s="18">
        <f t="shared" si="40"/>
        <v>834</v>
      </c>
      <c r="DR88" s="18">
        <f t="shared" si="40"/>
        <v>1343.6</v>
      </c>
      <c r="DS88" s="18">
        <f t="shared" si="40"/>
        <v>639</v>
      </c>
      <c r="DT88" s="18">
        <f t="shared" si="40"/>
        <v>175</v>
      </c>
      <c r="DU88" s="18">
        <f t="shared" si="40"/>
        <v>361</v>
      </c>
      <c r="DV88" s="18">
        <f t="shared" si="40"/>
        <v>214</v>
      </c>
      <c r="DW88" s="18">
        <f t="shared" si="40"/>
        <v>307.7</v>
      </c>
      <c r="DX88" s="18">
        <f t="shared" si="40"/>
        <v>164.2</v>
      </c>
      <c r="DY88" s="18">
        <f t="shared" si="40"/>
        <v>305.3</v>
      </c>
      <c r="DZ88" s="18">
        <f t="shared" si="40"/>
        <v>714.4</v>
      </c>
      <c r="EA88" s="18">
        <f t="shared" ref="EA88:FX88" si="41">ROUND(MAX(EA83,ROUND(AVERAGE(EA83:EA84),1),ROUND(AVERAGE(EA83:EA85),1),ROUND(AVERAGE(EA83:EA86),1),ROUND(AVERAGE(EA83:EA87),1)),1)</f>
        <v>529.29999999999995</v>
      </c>
      <c r="EB88" s="18">
        <f t="shared" si="41"/>
        <v>552.1</v>
      </c>
      <c r="EC88" s="18">
        <f t="shared" si="41"/>
        <v>295.10000000000002</v>
      </c>
      <c r="ED88" s="18">
        <f t="shared" si="41"/>
        <v>1562.4</v>
      </c>
      <c r="EE88" s="18">
        <f t="shared" si="41"/>
        <v>190.2</v>
      </c>
      <c r="EF88" s="18">
        <f t="shared" si="41"/>
        <v>1402.7</v>
      </c>
      <c r="EG88" s="18">
        <f t="shared" si="41"/>
        <v>248.9</v>
      </c>
      <c r="EH88" s="18">
        <f t="shared" si="41"/>
        <v>247</v>
      </c>
      <c r="EI88" s="18">
        <f t="shared" si="41"/>
        <v>14166.4</v>
      </c>
      <c r="EJ88" s="18">
        <f t="shared" si="41"/>
        <v>10053.9</v>
      </c>
      <c r="EK88" s="18">
        <f t="shared" si="41"/>
        <v>682.8</v>
      </c>
      <c r="EL88" s="18">
        <f t="shared" si="41"/>
        <v>474.5</v>
      </c>
      <c r="EM88" s="18">
        <f t="shared" si="41"/>
        <v>383.9</v>
      </c>
      <c r="EN88" s="18">
        <f t="shared" si="41"/>
        <v>924.8</v>
      </c>
      <c r="EO88" s="18">
        <f t="shared" si="41"/>
        <v>314.2</v>
      </c>
      <c r="EP88" s="18">
        <f t="shared" si="41"/>
        <v>419.7</v>
      </c>
      <c r="EQ88" s="18">
        <f t="shared" si="41"/>
        <v>2530.9</v>
      </c>
      <c r="ER88" s="18">
        <f t="shared" si="41"/>
        <v>316</v>
      </c>
      <c r="ES88" s="18">
        <f t="shared" si="41"/>
        <v>180.5</v>
      </c>
      <c r="ET88" s="18">
        <f t="shared" si="41"/>
        <v>191.2</v>
      </c>
      <c r="EU88" s="18">
        <f t="shared" si="41"/>
        <v>572.6</v>
      </c>
      <c r="EV88" s="18">
        <f t="shared" si="41"/>
        <v>73.8</v>
      </c>
      <c r="EW88" s="18">
        <f t="shared" si="41"/>
        <v>839</v>
      </c>
      <c r="EX88" s="18">
        <f t="shared" si="41"/>
        <v>169.3</v>
      </c>
      <c r="EY88" s="18">
        <f t="shared" si="41"/>
        <v>214</v>
      </c>
      <c r="EZ88" s="18">
        <f t="shared" si="41"/>
        <v>128.5</v>
      </c>
      <c r="FA88" s="18">
        <f t="shared" si="41"/>
        <v>3445.6</v>
      </c>
      <c r="FB88" s="18">
        <f t="shared" si="41"/>
        <v>295.5</v>
      </c>
      <c r="FC88" s="18">
        <f t="shared" si="41"/>
        <v>1954</v>
      </c>
      <c r="FD88" s="18">
        <f t="shared" si="41"/>
        <v>404.3</v>
      </c>
      <c r="FE88" s="18">
        <f t="shared" si="41"/>
        <v>83.4</v>
      </c>
      <c r="FF88" s="18">
        <f t="shared" si="41"/>
        <v>195.4</v>
      </c>
      <c r="FG88" s="18">
        <f t="shared" si="41"/>
        <v>126.8</v>
      </c>
      <c r="FH88" s="18">
        <f t="shared" si="41"/>
        <v>69.7</v>
      </c>
      <c r="FI88" s="18">
        <f t="shared" si="41"/>
        <v>1739.1</v>
      </c>
      <c r="FJ88" s="18">
        <f t="shared" si="41"/>
        <v>2033</v>
      </c>
      <c r="FK88" s="18">
        <f>ROUND(MAX(FK83,ROUND(AVERAGE(FK83:FK84),1),ROUND(AVERAGE(FK83:FK85),1),ROUND(AVERAGE(FK83:FK86),1),ROUND(AVERAGE(FK83:FK87),1)),1)</f>
        <v>2573.5</v>
      </c>
      <c r="FL88" s="18">
        <f t="shared" si="41"/>
        <v>8294</v>
      </c>
      <c r="FM88" s="18">
        <f t="shared" si="41"/>
        <v>3881</v>
      </c>
      <c r="FN88" s="18">
        <f t="shared" si="41"/>
        <v>21868</v>
      </c>
      <c r="FO88" s="18">
        <f t="shared" si="41"/>
        <v>1088.0999999999999</v>
      </c>
      <c r="FP88" s="18">
        <f t="shared" si="41"/>
        <v>2280</v>
      </c>
      <c r="FQ88" s="18">
        <f t="shared" si="41"/>
        <v>986.9</v>
      </c>
      <c r="FR88" s="18">
        <f t="shared" si="41"/>
        <v>169.4</v>
      </c>
      <c r="FS88" s="18">
        <f t="shared" si="41"/>
        <v>179.9</v>
      </c>
      <c r="FT88" s="18">
        <f t="shared" si="41"/>
        <v>59</v>
      </c>
      <c r="FU88" s="18">
        <f t="shared" si="41"/>
        <v>813.7</v>
      </c>
      <c r="FV88" s="18">
        <f t="shared" si="41"/>
        <v>782</v>
      </c>
      <c r="FW88" s="18">
        <f t="shared" si="41"/>
        <v>159.19999999999999</v>
      </c>
      <c r="FX88" s="18">
        <f t="shared" si="41"/>
        <v>57.2</v>
      </c>
      <c r="FY88" s="18"/>
      <c r="FZ88" s="18">
        <f t="shared" si="33"/>
        <v>799310.89999999967</v>
      </c>
      <c r="GA88" s="75">
        <v>799310.9</v>
      </c>
      <c r="GB88" s="18">
        <f>FZ88-GA88</f>
        <v>0</v>
      </c>
      <c r="GC88" s="18"/>
      <c r="GD88" s="18"/>
      <c r="GE88" s="18"/>
      <c r="GF88" s="18"/>
      <c r="GG88" s="7"/>
      <c r="GH88" s="7"/>
      <c r="GI88" s="7"/>
      <c r="GJ88" s="7"/>
      <c r="GK88" s="7"/>
      <c r="GL88" s="7"/>
      <c r="GM88" s="7"/>
      <c r="GN88" s="23"/>
      <c r="GO88" s="23"/>
    </row>
    <row r="89" spans="1:197" x14ac:dyDescent="0.35">
      <c r="A89" s="7"/>
      <c r="B89" s="7" t="s">
        <v>559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18"/>
      <c r="FZ89" s="20"/>
      <c r="GA89" s="21"/>
      <c r="GB89" s="18"/>
      <c r="GC89" s="18"/>
      <c r="GD89" s="18"/>
      <c r="GE89" s="18"/>
      <c r="GF89" s="18"/>
      <c r="GG89" s="7"/>
      <c r="GH89" s="7"/>
      <c r="GI89" s="7"/>
      <c r="GJ89" s="7"/>
      <c r="GK89" s="7"/>
      <c r="GL89" s="7"/>
      <c r="GM89" s="7"/>
      <c r="GN89" s="23"/>
      <c r="GO89" s="23"/>
    </row>
    <row r="90" spans="1:197" x14ac:dyDescent="0.35">
      <c r="A90" s="7"/>
      <c r="B90" s="7" t="s">
        <v>560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18"/>
      <c r="FZ90" s="20"/>
      <c r="GA90" s="21"/>
      <c r="GB90" s="18"/>
      <c r="GC90" s="18"/>
      <c r="GD90" s="18"/>
      <c r="GE90" s="18"/>
      <c r="GF90" s="18"/>
      <c r="GG90" s="7"/>
      <c r="GH90" s="7"/>
      <c r="GI90" s="7"/>
      <c r="GJ90" s="7"/>
      <c r="GK90" s="7"/>
      <c r="GL90" s="7"/>
      <c r="GM90" s="7"/>
      <c r="GN90" s="23"/>
      <c r="GO90" s="23"/>
    </row>
    <row r="91" spans="1:197" x14ac:dyDescent="0.35">
      <c r="A91" s="6" t="s">
        <v>561</v>
      </c>
      <c r="B91" s="7" t="s">
        <v>562</v>
      </c>
      <c r="C91" s="50">
        <f t="shared" ref="C91:BN91" si="42">ROUND(C10*2*$A$81,2)</f>
        <v>0</v>
      </c>
      <c r="D91" s="50">
        <f t="shared" si="42"/>
        <v>0</v>
      </c>
      <c r="E91" s="50">
        <f t="shared" si="42"/>
        <v>0.16</v>
      </c>
      <c r="F91" s="50">
        <f t="shared" si="42"/>
        <v>0</v>
      </c>
      <c r="G91" s="50">
        <f t="shared" si="42"/>
        <v>0</v>
      </c>
      <c r="H91" s="50">
        <f t="shared" si="42"/>
        <v>0</v>
      </c>
      <c r="I91" s="50">
        <f t="shared" si="42"/>
        <v>0.08</v>
      </c>
      <c r="J91" s="50">
        <f t="shared" si="42"/>
        <v>0</v>
      </c>
      <c r="K91" s="50">
        <f t="shared" si="42"/>
        <v>0</v>
      </c>
      <c r="L91" s="50">
        <f t="shared" si="42"/>
        <v>0</v>
      </c>
      <c r="M91" s="50">
        <f t="shared" si="42"/>
        <v>0</v>
      </c>
      <c r="N91" s="50">
        <f t="shared" si="42"/>
        <v>3.44</v>
      </c>
      <c r="O91" s="50">
        <f t="shared" si="42"/>
        <v>0</v>
      </c>
      <c r="P91" s="50">
        <f t="shared" si="42"/>
        <v>0</v>
      </c>
      <c r="Q91" s="50">
        <f t="shared" si="42"/>
        <v>4.96</v>
      </c>
      <c r="R91" s="50">
        <f t="shared" si="42"/>
        <v>0</v>
      </c>
      <c r="S91" s="50">
        <f t="shared" si="42"/>
        <v>0.8</v>
      </c>
      <c r="T91" s="50">
        <f t="shared" si="42"/>
        <v>0</v>
      </c>
      <c r="U91" s="50">
        <f t="shared" si="42"/>
        <v>0</v>
      </c>
      <c r="V91" s="50">
        <f t="shared" si="42"/>
        <v>0.08</v>
      </c>
      <c r="W91" s="50">
        <f t="shared" si="42"/>
        <v>0.88</v>
      </c>
      <c r="X91" s="50">
        <f t="shared" si="42"/>
        <v>0</v>
      </c>
      <c r="Y91" s="50">
        <f t="shared" si="42"/>
        <v>0</v>
      </c>
      <c r="Z91" s="50">
        <f t="shared" si="42"/>
        <v>0</v>
      </c>
      <c r="AA91" s="50">
        <f t="shared" si="42"/>
        <v>4.4000000000000004</v>
      </c>
      <c r="AB91" s="50">
        <f t="shared" si="42"/>
        <v>0.16</v>
      </c>
      <c r="AC91" s="50">
        <f t="shared" si="42"/>
        <v>0</v>
      </c>
      <c r="AD91" s="50">
        <f t="shared" si="42"/>
        <v>0.08</v>
      </c>
      <c r="AE91" s="50">
        <f t="shared" si="42"/>
        <v>0</v>
      </c>
      <c r="AF91" s="50">
        <f t="shared" si="42"/>
        <v>0</v>
      </c>
      <c r="AG91" s="50">
        <f t="shared" si="42"/>
        <v>0</v>
      </c>
      <c r="AH91" s="50">
        <f t="shared" si="42"/>
        <v>0</v>
      </c>
      <c r="AI91" s="50">
        <f t="shared" si="42"/>
        <v>0</v>
      </c>
      <c r="AJ91" s="50">
        <f t="shared" si="42"/>
        <v>0</v>
      </c>
      <c r="AK91" s="50">
        <f t="shared" si="42"/>
        <v>0</v>
      </c>
      <c r="AL91" s="50">
        <f t="shared" si="42"/>
        <v>0</v>
      </c>
      <c r="AM91" s="50">
        <f t="shared" si="42"/>
        <v>0</v>
      </c>
      <c r="AN91" s="50">
        <f t="shared" si="42"/>
        <v>0</v>
      </c>
      <c r="AO91" s="50">
        <f t="shared" si="42"/>
        <v>0.56000000000000005</v>
      </c>
      <c r="AP91" s="50">
        <f t="shared" si="42"/>
        <v>0.08</v>
      </c>
      <c r="AQ91" s="50">
        <f t="shared" si="42"/>
        <v>0</v>
      </c>
      <c r="AR91" s="50">
        <f t="shared" si="42"/>
        <v>14.56</v>
      </c>
      <c r="AS91" s="50">
        <f t="shared" si="42"/>
        <v>0</v>
      </c>
      <c r="AT91" s="50">
        <f t="shared" si="42"/>
        <v>2.4</v>
      </c>
      <c r="AU91" s="50">
        <f t="shared" si="42"/>
        <v>0</v>
      </c>
      <c r="AV91" s="50">
        <f t="shared" si="42"/>
        <v>0</v>
      </c>
      <c r="AW91" s="50">
        <f t="shared" si="42"/>
        <v>0</v>
      </c>
      <c r="AX91" s="50">
        <f t="shared" si="42"/>
        <v>0</v>
      </c>
      <c r="AY91" s="50">
        <f t="shared" si="42"/>
        <v>0</v>
      </c>
      <c r="AZ91" s="50">
        <f t="shared" si="42"/>
        <v>2.2400000000000002</v>
      </c>
      <c r="BA91" s="50">
        <f t="shared" si="42"/>
        <v>0</v>
      </c>
      <c r="BB91" s="50">
        <f t="shared" si="42"/>
        <v>0.08</v>
      </c>
      <c r="BC91" s="50">
        <f t="shared" si="42"/>
        <v>5.52</v>
      </c>
      <c r="BD91" s="50">
        <f t="shared" si="42"/>
        <v>0</v>
      </c>
      <c r="BE91" s="50">
        <f t="shared" si="42"/>
        <v>0</v>
      </c>
      <c r="BF91" s="50">
        <f t="shared" si="42"/>
        <v>29.68</v>
      </c>
      <c r="BG91" s="50">
        <f t="shared" si="42"/>
        <v>0</v>
      </c>
      <c r="BH91" s="50">
        <f t="shared" si="42"/>
        <v>0</v>
      </c>
      <c r="BI91" s="50">
        <f t="shared" si="42"/>
        <v>0</v>
      </c>
      <c r="BJ91" s="50">
        <f t="shared" si="42"/>
        <v>2.96</v>
      </c>
      <c r="BK91" s="50">
        <f t="shared" si="42"/>
        <v>36.4</v>
      </c>
      <c r="BL91" s="50">
        <f t="shared" si="42"/>
        <v>0</v>
      </c>
      <c r="BM91" s="50">
        <f t="shared" si="42"/>
        <v>0</v>
      </c>
      <c r="BN91" s="50">
        <f t="shared" si="42"/>
        <v>0.08</v>
      </c>
      <c r="BO91" s="50">
        <f t="shared" ref="BO91:DZ91" si="43">ROUND(BO10*2*$A$81,2)</f>
        <v>0</v>
      </c>
      <c r="BP91" s="50">
        <f t="shared" si="43"/>
        <v>0</v>
      </c>
      <c r="BQ91" s="50">
        <f t="shared" si="43"/>
        <v>0</v>
      </c>
      <c r="BR91" s="50">
        <f t="shared" si="43"/>
        <v>0.08</v>
      </c>
      <c r="BS91" s="50">
        <f t="shared" si="43"/>
        <v>0</v>
      </c>
      <c r="BT91" s="50">
        <f t="shared" si="43"/>
        <v>0</v>
      </c>
      <c r="BU91" s="50">
        <f t="shared" si="43"/>
        <v>0</v>
      </c>
      <c r="BV91" s="50">
        <f t="shared" si="43"/>
        <v>0</v>
      </c>
      <c r="BW91" s="50">
        <f t="shared" si="43"/>
        <v>0.16</v>
      </c>
      <c r="BX91" s="50">
        <f t="shared" si="43"/>
        <v>0</v>
      </c>
      <c r="BY91" s="50">
        <f t="shared" si="43"/>
        <v>0</v>
      </c>
      <c r="BZ91" s="50">
        <f t="shared" si="43"/>
        <v>0</v>
      </c>
      <c r="CA91" s="50">
        <f t="shared" si="43"/>
        <v>0</v>
      </c>
      <c r="CB91" s="50">
        <f t="shared" si="43"/>
        <v>11.68</v>
      </c>
      <c r="CC91" s="50">
        <f t="shared" si="43"/>
        <v>0</v>
      </c>
      <c r="CD91" s="50">
        <f t="shared" si="43"/>
        <v>1.84</v>
      </c>
      <c r="CE91" s="50">
        <f t="shared" si="43"/>
        <v>0</v>
      </c>
      <c r="CF91" s="50">
        <f t="shared" si="43"/>
        <v>0</v>
      </c>
      <c r="CG91" s="50">
        <f t="shared" si="43"/>
        <v>0</v>
      </c>
      <c r="CH91" s="50">
        <f t="shared" si="43"/>
        <v>0</v>
      </c>
      <c r="CI91" s="50">
        <f t="shared" si="43"/>
        <v>0</v>
      </c>
      <c r="CJ91" s="50">
        <f t="shared" si="43"/>
        <v>0</v>
      </c>
      <c r="CK91" s="50">
        <f t="shared" si="43"/>
        <v>1.04</v>
      </c>
      <c r="CL91" s="50">
        <f t="shared" si="43"/>
        <v>0.16</v>
      </c>
      <c r="CM91" s="50">
        <f t="shared" si="43"/>
        <v>1.2</v>
      </c>
      <c r="CN91" s="50">
        <f t="shared" si="43"/>
        <v>33.840000000000003</v>
      </c>
      <c r="CO91" s="50">
        <f t="shared" si="43"/>
        <v>4</v>
      </c>
      <c r="CP91" s="50">
        <f t="shared" si="43"/>
        <v>0.24</v>
      </c>
      <c r="CQ91" s="50">
        <f t="shared" si="43"/>
        <v>0</v>
      </c>
      <c r="CR91" s="50">
        <f t="shared" si="43"/>
        <v>0</v>
      </c>
      <c r="CS91" s="50">
        <f t="shared" si="43"/>
        <v>0</v>
      </c>
      <c r="CT91" s="50">
        <f t="shared" si="43"/>
        <v>0</v>
      </c>
      <c r="CU91" s="50">
        <f t="shared" si="43"/>
        <v>0</v>
      </c>
      <c r="CV91" s="50">
        <f t="shared" si="43"/>
        <v>0</v>
      </c>
      <c r="CW91" s="50">
        <f t="shared" si="43"/>
        <v>0</v>
      </c>
      <c r="CX91" s="50">
        <f t="shared" si="43"/>
        <v>0</v>
      </c>
      <c r="CY91" s="50">
        <f t="shared" si="43"/>
        <v>0</v>
      </c>
      <c r="CZ91" s="50">
        <f t="shared" si="43"/>
        <v>0</v>
      </c>
      <c r="DA91" s="50">
        <f t="shared" si="43"/>
        <v>0</v>
      </c>
      <c r="DB91" s="50">
        <f t="shared" si="43"/>
        <v>0</v>
      </c>
      <c r="DC91" s="50">
        <f t="shared" si="43"/>
        <v>0</v>
      </c>
      <c r="DD91" s="50">
        <f t="shared" si="43"/>
        <v>0</v>
      </c>
      <c r="DE91" s="50">
        <f t="shared" si="43"/>
        <v>0</v>
      </c>
      <c r="DF91" s="50">
        <f t="shared" si="43"/>
        <v>1.92</v>
      </c>
      <c r="DG91" s="50">
        <f t="shared" si="43"/>
        <v>0</v>
      </c>
      <c r="DH91" s="50">
        <f t="shared" si="43"/>
        <v>0</v>
      </c>
      <c r="DI91" s="50">
        <f t="shared" si="43"/>
        <v>0.24</v>
      </c>
      <c r="DJ91" s="50">
        <f t="shared" si="43"/>
        <v>0</v>
      </c>
      <c r="DK91" s="50">
        <f t="shared" si="43"/>
        <v>0</v>
      </c>
      <c r="DL91" s="50">
        <f t="shared" si="43"/>
        <v>0.08</v>
      </c>
      <c r="DM91" s="50">
        <f t="shared" si="43"/>
        <v>0.08</v>
      </c>
      <c r="DN91" s="50">
        <f t="shared" si="43"/>
        <v>0</v>
      </c>
      <c r="DO91" s="50">
        <f t="shared" si="43"/>
        <v>0</v>
      </c>
      <c r="DP91" s="50">
        <f t="shared" si="43"/>
        <v>0</v>
      </c>
      <c r="DQ91" s="50">
        <f t="shared" si="43"/>
        <v>0</v>
      </c>
      <c r="DR91" s="50">
        <f t="shared" si="43"/>
        <v>0</v>
      </c>
      <c r="DS91" s="50">
        <f t="shared" si="43"/>
        <v>0</v>
      </c>
      <c r="DT91" s="50">
        <f t="shared" si="43"/>
        <v>0</v>
      </c>
      <c r="DU91" s="50">
        <f t="shared" si="43"/>
        <v>0</v>
      </c>
      <c r="DV91" s="50">
        <f t="shared" si="43"/>
        <v>0</v>
      </c>
      <c r="DW91" s="50">
        <f t="shared" si="43"/>
        <v>0</v>
      </c>
      <c r="DX91" s="50">
        <f t="shared" si="43"/>
        <v>0</v>
      </c>
      <c r="DY91" s="50">
        <f t="shared" si="43"/>
        <v>0</v>
      </c>
      <c r="DZ91" s="50">
        <f t="shared" si="43"/>
        <v>0</v>
      </c>
      <c r="EA91" s="50">
        <f t="shared" ref="EA91:FX91" si="44">ROUND(EA10*2*$A$81,2)</f>
        <v>0</v>
      </c>
      <c r="EB91" s="50">
        <f t="shared" si="44"/>
        <v>0</v>
      </c>
      <c r="EC91" s="50">
        <f t="shared" si="44"/>
        <v>0</v>
      </c>
      <c r="ED91" s="50">
        <f t="shared" si="44"/>
        <v>0</v>
      </c>
      <c r="EE91" s="50">
        <f t="shared" si="44"/>
        <v>0</v>
      </c>
      <c r="EF91" s="50">
        <f t="shared" si="44"/>
        <v>0</v>
      </c>
      <c r="EG91" s="50">
        <f t="shared" si="44"/>
        <v>0</v>
      </c>
      <c r="EH91" s="50">
        <f t="shared" si="44"/>
        <v>0</v>
      </c>
      <c r="EI91" s="50">
        <f t="shared" si="44"/>
        <v>0</v>
      </c>
      <c r="EJ91" s="50">
        <f t="shared" si="44"/>
        <v>0.08</v>
      </c>
      <c r="EK91" s="50">
        <f t="shared" si="44"/>
        <v>0</v>
      </c>
      <c r="EL91" s="50">
        <f t="shared" si="44"/>
        <v>0</v>
      </c>
      <c r="EM91" s="50">
        <f t="shared" si="44"/>
        <v>0</v>
      </c>
      <c r="EN91" s="50">
        <f t="shared" si="44"/>
        <v>0</v>
      </c>
      <c r="EO91" s="50">
        <f t="shared" si="44"/>
        <v>0</v>
      </c>
      <c r="EP91" s="50">
        <f t="shared" si="44"/>
        <v>0</v>
      </c>
      <c r="EQ91" s="50">
        <f t="shared" si="44"/>
        <v>0</v>
      </c>
      <c r="ER91" s="50">
        <f t="shared" si="44"/>
        <v>0</v>
      </c>
      <c r="ES91" s="50">
        <f t="shared" si="44"/>
        <v>0.88</v>
      </c>
      <c r="ET91" s="50">
        <f t="shared" si="44"/>
        <v>0</v>
      </c>
      <c r="EU91" s="50">
        <f t="shared" si="44"/>
        <v>0</v>
      </c>
      <c r="EV91" s="50">
        <f t="shared" si="44"/>
        <v>0</v>
      </c>
      <c r="EW91" s="50">
        <f t="shared" si="44"/>
        <v>0</v>
      </c>
      <c r="EX91" s="50">
        <f t="shared" si="44"/>
        <v>0</v>
      </c>
      <c r="EY91" s="50">
        <f t="shared" si="44"/>
        <v>0</v>
      </c>
      <c r="EZ91" s="50">
        <f t="shared" si="44"/>
        <v>0</v>
      </c>
      <c r="FA91" s="50">
        <f t="shared" si="44"/>
        <v>0</v>
      </c>
      <c r="FB91" s="50">
        <f t="shared" si="44"/>
        <v>0</v>
      </c>
      <c r="FC91" s="50">
        <f t="shared" si="44"/>
        <v>0.72</v>
      </c>
      <c r="FD91" s="50">
        <f t="shared" si="44"/>
        <v>0</v>
      </c>
      <c r="FE91" s="50">
        <f t="shared" si="44"/>
        <v>0</v>
      </c>
      <c r="FF91" s="50">
        <f t="shared" si="44"/>
        <v>0</v>
      </c>
      <c r="FG91" s="50">
        <f t="shared" si="44"/>
        <v>0</v>
      </c>
      <c r="FH91" s="50">
        <f t="shared" si="44"/>
        <v>0</v>
      </c>
      <c r="FI91" s="50">
        <f t="shared" si="44"/>
        <v>0</v>
      </c>
      <c r="FJ91" s="50">
        <f t="shared" si="44"/>
        <v>0</v>
      </c>
      <c r="FK91" s="50">
        <f t="shared" si="44"/>
        <v>0</v>
      </c>
      <c r="FL91" s="50">
        <f t="shared" si="44"/>
        <v>0</v>
      </c>
      <c r="FM91" s="50">
        <f t="shared" si="44"/>
        <v>0</v>
      </c>
      <c r="FN91" s="50">
        <f t="shared" si="44"/>
        <v>1.36</v>
      </c>
      <c r="FO91" s="50">
        <f t="shared" si="44"/>
        <v>0</v>
      </c>
      <c r="FP91" s="50">
        <f t="shared" si="44"/>
        <v>0</v>
      </c>
      <c r="FQ91" s="50">
        <f t="shared" si="44"/>
        <v>0</v>
      </c>
      <c r="FR91" s="50">
        <f t="shared" si="44"/>
        <v>0</v>
      </c>
      <c r="FS91" s="50">
        <f t="shared" si="44"/>
        <v>0</v>
      </c>
      <c r="FT91" s="50">
        <f t="shared" si="44"/>
        <v>0</v>
      </c>
      <c r="FU91" s="50">
        <f t="shared" si="44"/>
        <v>0</v>
      </c>
      <c r="FV91" s="50">
        <f t="shared" si="44"/>
        <v>0</v>
      </c>
      <c r="FW91" s="50">
        <f t="shared" si="44"/>
        <v>0</v>
      </c>
      <c r="FX91" s="50">
        <f t="shared" si="44"/>
        <v>0</v>
      </c>
      <c r="FY91" s="7"/>
      <c r="FZ91" s="7">
        <f>SUM(C91:FX91)</f>
        <v>169.20000000000005</v>
      </c>
      <c r="GA91" s="21"/>
      <c r="GB91" s="20"/>
      <c r="GC91" s="20"/>
      <c r="GD91" s="20"/>
      <c r="GE91" s="20"/>
      <c r="GF91" s="7"/>
      <c r="GG91" s="7"/>
      <c r="GH91" s="18"/>
      <c r="GI91" s="18"/>
      <c r="GJ91" s="18"/>
      <c r="GK91" s="18"/>
      <c r="GL91" s="18"/>
      <c r="GM91" s="18"/>
      <c r="GN91" s="23"/>
      <c r="GO91" s="23"/>
    </row>
    <row r="92" spans="1:197" x14ac:dyDescent="0.35">
      <c r="A92" s="6" t="s">
        <v>563</v>
      </c>
      <c r="B92" s="7" t="s">
        <v>564</v>
      </c>
      <c r="C92" s="21">
        <f>C34</f>
        <v>0</v>
      </c>
      <c r="D92" s="21">
        <f t="shared" ref="D92:BO92" si="45">D34</f>
        <v>4707.3</v>
      </c>
      <c r="E92" s="21">
        <f t="shared" si="45"/>
        <v>815.8</v>
      </c>
      <c r="F92" s="21">
        <f t="shared" si="45"/>
        <v>875.8</v>
      </c>
      <c r="G92" s="21">
        <f t="shared" si="45"/>
        <v>0</v>
      </c>
      <c r="H92" s="21">
        <f t="shared" si="45"/>
        <v>0</v>
      </c>
      <c r="I92" s="21">
        <f t="shared" si="45"/>
        <v>969.1</v>
      </c>
      <c r="J92" s="21">
        <f t="shared" si="45"/>
        <v>0</v>
      </c>
      <c r="K92" s="21">
        <f t="shared" si="45"/>
        <v>0</v>
      </c>
      <c r="L92" s="21">
        <f t="shared" si="45"/>
        <v>0</v>
      </c>
      <c r="M92" s="21">
        <f t="shared" si="45"/>
        <v>0</v>
      </c>
      <c r="N92" s="21">
        <f t="shared" si="45"/>
        <v>0</v>
      </c>
      <c r="O92" s="21">
        <f t="shared" si="45"/>
        <v>0</v>
      </c>
      <c r="P92" s="21">
        <f t="shared" si="45"/>
        <v>0</v>
      </c>
      <c r="Q92" s="21">
        <f t="shared" si="45"/>
        <v>1060.3</v>
      </c>
      <c r="R92" s="21">
        <f t="shared" si="45"/>
        <v>0</v>
      </c>
      <c r="S92" s="21">
        <f t="shared" si="45"/>
        <v>0</v>
      </c>
      <c r="T92" s="21">
        <f t="shared" si="45"/>
        <v>0</v>
      </c>
      <c r="U92" s="21">
        <f t="shared" si="45"/>
        <v>0</v>
      </c>
      <c r="V92" s="21">
        <f t="shared" si="45"/>
        <v>0</v>
      </c>
      <c r="W92" s="21">
        <f t="shared" si="45"/>
        <v>0</v>
      </c>
      <c r="X92" s="21">
        <f t="shared" si="45"/>
        <v>0</v>
      </c>
      <c r="Y92" s="21">
        <f t="shared" si="45"/>
        <v>0</v>
      </c>
      <c r="Z92" s="21">
        <f t="shared" si="45"/>
        <v>0</v>
      </c>
      <c r="AA92" s="21">
        <f t="shared" si="45"/>
        <v>0</v>
      </c>
      <c r="AB92" s="21">
        <f t="shared" si="45"/>
        <v>0</v>
      </c>
      <c r="AC92" s="21">
        <f t="shared" si="45"/>
        <v>0</v>
      </c>
      <c r="AD92" s="21">
        <f t="shared" si="45"/>
        <v>151</v>
      </c>
      <c r="AE92" s="21">
        <f t="shared" si="45"/>
        <v>0</v>
      </c>
      <c r="AF92" s="21">
        <f t="shared" si="45"/>
        <v>0</v>
      </c>
      <c r="AG92" s="21">
        <f t="shared" si="45"/>
        <v>0</v>
      </c>
      <c r="AH92" s="21">
        <f t="shared" si="45"/>
        <v>0</v>
      </c>
      <c r="AI92" s="21">
        <f t="shared" si="45"/>
        <v>0</v>
      </c>
      <c r="AJ92" s="21">
        <f t="shared" si="45"/>
        <v>0</v>
      </c>
      <c r="AK92" s="21">
        <f t="shared" si="45"/>
        <v>0</v>
      </c>
      <c r="AL92" s="21">
        <f t="shared" si="45"/>
        <v>0</v>
      </c>
      <c r="AM92" s="21">
        <f t="shared" si="45"/>
        <v>0</v>
      </c>
      <c r="AN92" s="21">
        <f t="shared" si="45"/>
        <v>0</v>
      </c>
      <c r="AO92" s="21">
        <f t="shared" si="45"/>
        <v>0</v>
      </c>
      <c r="AP92" s="21">
        <f t="shared" si="45"/>
        <v>0</v>
      </c>
      <c r="AQ92" s="21">
        <f t="shared" si="45"/>
        <v>0</v>
      </c>
      <c r="AR92" s="21">
        <f t="shared" si="45"/>
        <v>2205</v>
      </c>
      <c r="AS92" s="21">
        <f t="shared" si="45"/>
        <v>307.60000000000002</v>
      </c>
      <c r="AT92" s="21">
        <f t="shared" si="45"/>
        <v>0</v>
      </c>
      <c r="AU92" s="21">
        <f t="shared" si="45"/>
        <v>0</v>
      </c>
      <c r="AV92" s="21">
        <f t="shared" si="45"/>
        <v>0</v>
      </c>
      <c r="AW92" s="21">
        <f t="shared" si="45"/>
        <v>0</v>
      </c>
      <c r="AX92" s="21">
        <f t="shared" si="45"/>
        <v>0</v>
      </c>
      <c r="AY92" s="21">
        <f t="shared" si="45"/>
        <v>0</v>
      </c>
      <c r="AZ92" s="21">
        <f t="shared" si="45"/>
        <v>0</v>
      </c>
      <c r="BA92" s="21">
        <f t="shared" si="45"/>
        <v>0</v>
      </c>
      <c r="BB92" s="21">
        <f t="shared" si="45"/>
        <v>0</v>
      </c>
      <c r="BC92" s="21">
        <f t="shared" si="45"/>
        <v>3884.1</v>
      </c>
      <c r="BD92" s="21">
        <f t="shared" si="45"/>
        <v>0</v>
      </c>
      <c r="BE92" s="21">
        <f t="shared" si="45"/>
        <v>0</v>
      </c>
      <c r="BF92" s="21">
        <f t="shared" si="45"/>
        <v>0</v>
      </c>
      <c r="BG92" s="21">
        <f t="shared" si="45"/>
        <v>0</v>
      </c>
      <c r="BH92" s="21">
        <f t="shared" si="45"/>
        <v>0</v>
      </c>
      <c r="BI92" s="21">
        <f t="shared" si="45"/>
        <v>0</v>
      </c>
      <c r="BJ92" s="21">
        <f t="shared" si="45"/>
        <v>0</v>
      </c>
      <c r="BK92" s="21">
        <f t="shared" si="45"/>
        <v>0</v>
      </c>
      <c r="BL92" s="21">
        <f t="shared" si="45"/>
        <v>0</v>
      </c>
      <c r="BM92" s="21">
        <f t="shared" si="45"/>
        <v>0</v>
      </c>
      <c r="BN92" s="21">
        <f t="shared" si="45"/>
        <v>0</v>
      </c>
      <c r="BO92" s="21">
        <f t="shared" si="45"/>
        <v>0</v>
      </c>
      <c r="BP92" s="21">
        <f t="shared" ref="BP92:EA92" si="46">BP34</f>
        <v>0</v>
      </c>
      <c r="BQ92" s="21">
        <f t="shared" si="46"/>
        <v>275.60000000000002</v>
      </c>
      <c r="BR92" s="21">
        <f t="shared" si="46"/>
        <v>0</v>
      </c>
      <c r="BS92" s="21">
        <f t="shared" si="46"/>
        <v>0</v>
      </c>
      <c r="BT92" s="21">
        <f t="shared" si="46"/>
        <v>0</v>
      </c>
      <c r="BU92" s="21">
        <f t="shared" si="46"/>
        <v>0</v>
      </c>
      <c r="BV92" s="21">
        <f t="shared" si="46"/>
        <v>0</v>
      </c>
      <c r="BW92" s="21">
        <f t="shared" si="46"/>
        <v>0</v>
      </c>
      <c r="BX92" s="21">
        <f t="shared" si="46"/>
        <v>0</v>
      </c>
      <c r="BY92" s="21">
        <f t="shared" si="46"/>
        <v>0</v>
      </c>
      <c r="BZ92" s="21">
        <f t="shared" si="46"/>
        <v>0</v>
      </c>
      <c r="CA92" s="21">
        <f t="shared" si="46"/>
        <v>0</v>
      </c>
      <c r="CB92" s="21">
        <f t="shared" si="46"/>
        <v>825.8</v>
      </c>
      <c r="CC92" s="21">
        <f t="shared" si="46"/>
        <v>0</v>
      </c>
      <c r="CD92" s="21">
        <f t="shared" si="46"/>
        <v>0</v>
      </c>
      <c r="CE92" s="21">
        <f t="shared" si="46"/>
        <v>0</v>
      </c>
      <c r="CF92" s="21">
        <f t="shared" si="46"/>
        <v>0</v>
      </c>
      <c r="CG92" s="21">
        <f t="shared" si="46"/>
        <v>0</v>
      </c>
      <c r="CH92" s="21">
        <f t="shared" si="46"/>
        <v>0</v>
      </c>
      <c r="CI92" s="21">
        <f t="shared" si="46"/>
        <v>0</v>
      </c>
      <c r="CJ92" s="21">
        <f t="shared" si="46"/>
        <v>0</v>
      </c>
      <c r="CK92" s="21">
        <f t="shared" si="46"/>
        <v>581</v>
      </c>
      <c r="CL92" s="21">
        <f t="shared" si="46"/>
        <v>0</v>
      </c>
      <c r="CM92" s="21">
        <f t="shared" si="46"/>
        <v>0</v>
      </c>
      <c r="CN92" s="21">
        <f t="shared" si="46"/>
        <v>3313.3</v>
      </c>
      <c r="CO92" s="21">
        <f t="shared" si="46"/>
        <v>0</v>
      </c>
      <c r="CP92" s="21">
        <f t="shared" si="46"/>
        <v>0</v>
      </c>
      <c r="CQ92" s="21">
        <f t="shared" si="46"/>
        <v>0</v>
      </c>
      <c r="CR92" s="21">
        <f t="shared" si="46"/>
        <v>0</v>
      </c>
      <c r="CS92" s="21">
        <f t="shared" si="46"/>
        <v>0</v>
      </c>
      <c r="CT92" s="21">
        <f t="shared" si="46"/>
        <v>0</v>
      </c>
      <c r="CU92" s="21">
        <f t="shared" si="46"/>
        <v>0</v>
      </c>
      <c r="CV92" s="21">
        <f t="shared" si="46"/>
        <v>0</v>
      </c>
      <c r="CW92" s="21">
        <f t="shared" si="46"/>
        <v>0</v>
      </c>
      <c r="CX92" s="21">
        <f t="shared" si="46"/>
        <v>0</v>
      </c>
      <c r="CY92" s="21">
        <f t="shared" si="46"/>
        <v>0</v>
      </c>
      <c r="CZ92" s="21">
        <f t="shared" si="46"/>
        <v>0</v>
      </c>
      <c r="DA92" s="21">
        <f t="shared" si="46"/>
        <v>0</v>
      </c>
      <c r="DB92" s="21">
        <f t="shared" si="46"/>
        <v>0</v>
      </c>
      <c r="DC92" s="21">
        <f t="shared" si="46"/>
        <v>0</v>
      </c>
      <c r="DD92" s="21">
        <f t="shared" si="46"/>
        <v>0</v>
      </c>
      <c r="DE92" s="21">
        <f t="shared" si="46"/>
        <v>0</v>
      </c>
      <c r="DF92" s="21">
        <f t="shared" si="46"/>
        <v>1275.3</v>
      </c>
      <c r="DG92" s="21">
        <f t="shared" si="46"/>
        <v>0</v>
      </c>
      <c r="DH92" s="21">
        <f t="shared" si="46"/>
        <v>0</v>
      </c>
      <c r="DI92" s="21">
        <f t="shared" si="46"/>
        <v>55</v>
      </c>
      <c r="DJ92" s="21">
        <f t="shared" si="46"/>
        <v>0</v>
      </c>
      <c r="DK92" s="21">
        <f t="shared" si="46"/>
        <v>0</v>
      </c>
      <c r="DL92" s="21">
        <f t="shared" si="46"/>
        <v>0</v>
      </c>
      <c r="DM92" s="21">
        <f t="shared" si="46"/>
        <v>0</v>
      </c>
      <c r="DN92" s="21">
        <f t="shared" si="46"/>
        <v>0</v>
      </c>
      <c r="DO92" s="21">
        <f t="shared" si="46"/>
        <v>0</v>
      </c>
      <c r="DP92" s="21">
        <f t="shared" si="46"/>
        <v>0</v>
      </c>
      <c r="DQ92" s="21">
        <f t="shared" si="46"/>
        <v>0</v>
      </c>
      <c r="DR92" s="21">
        <f t="shared" si="46"/>
        <v>0</v>
      </c>
      <c r="DS92" s="21">
        <f t="shared" si="46"/>
        <v>0</v>
      </c>
      <c r="DT92" s="21">
        <f t="shared" si="46"/>
        <v>0</v>
      </c>
      <c r="DU92" s="21">
        <f t="shared" si="46"/>
        <v>0</v>
      </c>
      <c r="DV92" s="21">
        <f t="shared" si="46"/>
        <v>0</v>
      </c>
      <c r="DW92" s="21">
        <f t="shared" si="46"/>
        <v>0</v>
      </c>
      <c r="DX92" s="21">
        <f t="shared" si="46"/>
        <v>0</v>
      </c>
      <c r="DY92" s="21">
        <f t="shared" si="46"/>
        <v>0</v>
      </c>
      <c r="DZ92" s="21">
        <f t="shared" si="46"/>
        <v>0</v>
      </c>
      <c r="EA92" s="21">
        <f t="shared" si="46"/>
        <v>0</v>
      </c>
      <c r="EB92" s="21">
        <f t="shared" ref="EB92:FX92" si="47">EB34</f>
        <v>0</v>
      </c>
      <c r="EC92" s="21">
        <f t="shared" si="47"/>
        <v>0</v>
      </c>
      <c r="ED92" s="21">
        <f t="shared" si="47"/>
        <v>0</v>
      </c>
      <c r="EE92" s="21">
        <f t="shared" si="47"/>
        <v>0</v>
      </c>
      <c r="EF92" s="21">
        <f t="shared" si="47"/>
        <v>0</v>
      </c>
      <c r="EG92" s="21">
        <f t="shared" si="47"/>
        <v>0</v>
      </c>
      <c r="EH92" s="21">
        <f t="shared" si="47"/>
        <v>0</v>
      </c>
      <c r="EI92" s="21">
        <f t="shared" si="47"/>
        <v>0</v>
      </c>
      <c r="EJ92" s="21">
        <f t="shared" si="47"/>
        <v>0</v>
      </c>
      <c r="EK92" s="21">
        <f t="shared" si="47"/>
        <v>0</v>
      </c>
      <c r="EL92" s="21">
        <f t="shared" si="47"/>
        <v>0</v>
      </c>
      <c r="EM92" s="21">
        <f t="shared" si="47"/>
        <v>0</v>
      </c>
      <c r="EN92" s="21">
        <f t="shared" si="47"/>
        <v>0</v>
      </c>
      <c r="EO92" s="21">
        <f t="shared" si="47"/>
        <v>0</v>
      </c>
      <c r="EP92" s="21">
        <f t="shared" si="47"/>
        <v>0</v>
      </c>
      <c r="EQ92" s="21">
        <f t="shared" si="47"/>
        <v>128</v>
      </c>
      <c r="ER92" s="21">
        <f t="shared" si="47"/>
        <v>0</v>
      </c>
      <c r="ES92" s="21">
        <f t="shared" si="47"/>
        <v>0</v>
      </c>
      <c r="ET92" s="21">
        <f t="shared" si="47"/>
        <v>0</v>
      </c>
      <c r="EU92" s="21">
        <f t="shared" si="47"/>
        <v>0</v>
      </c>
      <c r="EV92" s="21">
        <f t="shared" si="47"/>
        <v>0</v>
      </c>
      <c r="EW92" s="21">
        <f t="shared" si="47"/>
        <v>0</v>
      </c>
      <c r="EX92" s="21">
        <f t="shared" si="47"/>
        <v>0</v>
      </c>
      <c r="EY92" s="21">
        <f t="shared" si="47"/>
        <v>0</v>
      </c>
      <c r="EZ92" s="21">
        <f t="shared" si="47"/>
        <v>0</v>
      </c>
      <c r="FA92" s="21">
        <f t="shared" si="47"/>
        <v>0</v>
      </c>
      <c r="FB92" s="21">
        <f t="shared" si="47"/>
        <v>0</v>
      </c>
      <c r="FC92" s="21">
        <f t="shared" si="47"/>
        <v>0</v>
      </c>
      <c r="FD92" s="21">
        <f t="shared" si="47"/>
        <v>0</v>
      </c>
      <c r="FE92" s="21">
        <f t="shared" si="47"/>
        <v>0</v>
      </c>
      <c r="FF92" s="21">
        <f t="shared" si="47"/>
        <v>0</v>
      </c>
      <c r="FG92" s="21">
        <f t="shared" si="47"/>
        <v>0</v>
      </c>
      <c r="FH92" s="21">
        <f t="shared" si="47"/>
        <v>0</v>
      </c>
      <c r="FI92" s="21">
        <f t="shared" si="47"/>
        <v>0</v>
      </c>
      <c r="FJ92" s="21">
        <f t="shared" si="47"/>
        <v>0</v>
      </c>
      <c r="FK92" s="21">
        <f t="shared" si="47"/>
        <v>0</v>
      </c>
      <c r="FL92" s="21">
        <f t="shared" si="47"/>
        <v>0</v>
      </c>
      <c r="FM92" s="21">
        <f t="shared" si="47"/>
        <v>0</v>
      </c>
      <c r="FN92" s="21">
        <f t="shared" si="47"/>
        <v>0</v>
      </c>
      <c r="FO92" s="21">
        <f t="shared" si="47"/>
        <v>0</v>
      </c>
      <c r="FP92" s="21">
        <f t="shared" si="47"/>
        <v>0</v>
      </c>
      <c r="FQ92" s="21">
        <f t="shared" si="47"/>
        <v>0</v>
      </c>
      <c r="FR92" s="21">
        <f t="shared" si="47"/>
        <v>0</v>
      </c>
      <c r="FS92" s="21">
        <f t="shared" si="47"/>
        <v>0</v>
      </c>
      <c r="FT92" s="21">
        <f t="shared" si="47"/>
        <v>0</v>
      </c>
      <c r="FU92" s="21">
        <f t="shared" si="47"/>
        <v>0</v>
      </c>
      <c r="FV92" s="21">
        <f t="shared" si="47"/>
        <v>0</v>
      </c>
      <c r="FW92" s="21">
        <f t="shared" si="47"/>
        <v>0</v>
      </c>
      <c r="FX92" s="21">
        <f t="shared" si="47"/>
        <v>0</v>
      </c>
      <c r="FY92" s="21"/>
      <c r="FZ92" s="21">
        <f>SUM(C92:FY92)</f>
        <v>21430</v>
      </c>
      <c r="GA92" s="20"/>
      <c r="GB92" s="20"/>
      <c r="GC92" s="20"/>
      <c r="GD92" s="20"/>
      <c r="GE92" s="20"/>
      <c r="GF92" s="20"/>
      <c r="GG92" s="7"/>
      <c r="GH92" s="18"/>
      <c r="GI92" s="18"/>
      <c r="GJ92" s="18"/>
      <c r="GK92" s="18"/>
      <c r="GL92" s="18"/>
      <c r="GM92" s="18"/>
      <c r="GN92" s="23"/>
      <c r="GO92" s="23"/>
    </row>
    <row r="93" spans="1:197" x14ac:dyDescent="0.35">
      <c r="A93" s="6" t="s">
        <v>565</v>
      </c>
      <c r="B93" s="7" t="s">
        <v>566</v>
      </c>
      <c r="C93" s="21">
        <f t="shared" ref="C93:BN93" si="48">ROUND(C31*2*$A$81,2)</f>
        <v>0</v>
      </c>
      <c r="D93" s="21">
        <f t="shared" si="48"/>
        <v>0</v>
      </c>
      <c r="E93" s="21">
        <f t="shared" si="48"/>
        <v>0</v>
      </c>
      <c r="F93" s="21">
        <f t="shared" si="48"/>
        <v>0</v>
      </c>
      <c r="G93" s="21">
        <f t="shared" si="48"/>
        <v>0</v>
      </c>
      <c r="H93" s="21">
        <f t="shared" si="48"/>
        <v>0</v>
      </c>
      <c r="I93" s="21">
        <f t="shared" si="48"/>
        <v>0</v>
      </c>
      <c r="J93" s="21">
        <f t="shared" si="48"/>
        <v>0</v>
      </c>
      <c r="K93" s="21">
        <f t="shared" si="48"/>
        <v>0</v>
      </c>
      <c r="L93" s="21">
        <f t="shared" si="48"/>
        <v>0</v>
      </c>
      <c r="M93" s="21">
        <f t="shared" si="48"/>
        <v>0</v>
      </c>
      <c r="N93" s="21">
        <f t="shared" si="48"/>
        <v>0</v>
      </c>
      <c r="O93" s="21">
        <f t="shared" si="48"/>
        <v>0</v>
      </c>
      <c r="P93" s="21">
        <f t="shared" si="48"/>
        <v>0</v>
      </c>
      <c r="Q93" s="21">
        <f t="shared" si="48"/>
        <v>0</v>
      </c>
      <c r="R93" s="21">
        <f t="shared" si="48"/>
        <v>0</v>
      </c>
      <c r="S93" s="21">
        <f t="shared" si="48"/>
        <v>0</v>
      </c>
      <c r="T93" s="21">
        <f t="shared" si="48"/>
        <v>0</v>
      </c>
      <c r="U93" s="21">
        <f t="shared" si="48"/>
        <v>0</v>
      </c>
      <c r="V93" s="21">
        <f t="shared" si="48"/>
        <v>0</v>
      </c>
      <c r="W93" s="21">
        <f t="shared" si="48"/>
        <v>0</v>
      </c>
      <c r="X93" s="21">
        <f t="shared" si="48"/>
        <v>0</v>
      </c>
      <c r="Y93" s="21">
        <f t="shared" si="48"/>
        <v>0</v>
      </c>
      <c r="Z93" s="21">
        <f t="shared" si="48"/>
        <v>0</v>
      </c>
      <c r="AA93" s="21">
        <f t="shared" si="48"/>
        <v>0</v>
      </c>
      <c r="AB93" s="21">
        <f t="shared" si="48"/>
        <v>0</v>
      </c>
      <c r="AC93" s="21">
        <f t="shared" si="48"/>
        <v>0</v>
      </c>
      <c r="AD93" s="21">
        <f t="shared" si="48"/>
        <v>0</v>
      </c>
      <c r="AE93" s="21">
        <f t="shared" si="48"/>
        <v>0</v>
      </c>
      <c r="AF93" s="21">
        <f t="shared" si="48"/>
        <v>0</v>
      </c>
      <c r="AG93" s="21">
        <f t="shared" si="48"/>
        <v>0</v>
      </c>
      <c r="AH93" s="21">
        <f t="shared" si="48"/>
        <v>0</v>
      </c>
      <c r="AI93" s="21">
        <f t="shared" si="48"/>
        <v>0</v>
      </c>
      <c r="AJ93" s="21">
        <f t="shared" si="48"/>
        <v>0</v>
      </c>
      <c r="AK93" s="21">
        <f t="shared" si="48"/>
        <v>0</v>
      </c>
      <c r="AL93" s="21">
        <f t="shared" si="48"/>
        <v>0</v>
      </c>
      <c r="AM93" s="21">
        <f t="shared" si="48"/>
        <v>0</v>
      </c>
      <c r="AN93" s="21">
        <f t="shared" si="48"/>
        <v>0</v>
      </c>
      <c r="AO93" s="21">
        <f t="shared" si="48"/>
        <v>0</v>
      </c>
      <c r="AP93" s="21">
        <f t="shared" si="48"/>
        <v>0</v>
      </c>
      <c r="AQ93" s="21">
        <f t="shared" si="48"/>
        <v>0</v>
      </c>
      <c r="AR93" s="21">
        <f t="shared" si="48"/>
        <v>0</v>
      </c>
      <c r="AS93" s="21">
        <f t="shared" si="48"/>
        <v>0</v>
      </c>
      <c r="AT93" s="21">
        <f t="shared" si="48"/>
        <v>0</v>
      </c>
      <c r="AU93" s="21">
        <f t="shared" si="48"/>
        <v>0</v>
      </c>
      <c r="AV93" s="21">
        <f t="shared" si="48"/>
        <v>0</v>
      </c>
      <c r="AW93" s="21">
        <f t="shared" si="48"/>
        <v>0</v>
      </c>
      <c r="AX93" s="21">
        <f t="shared" si="48"/>
        <v>0</v>
      </c>
      <c r="AY93" s="21">
        <f t="shared" si="48"/>
        <v>0</v>
      </c>
      <c r="AZ93" s="21">
        <f t="shared" si="48"/>
        <v>0</v>
      </c>
      <c r="BA93" s="21">
        <f t="shared" si="48"/>
        <v>0</v>
      </c>
      <c r="BB93" s="21">
        <f t="shared" si="48"/>
        <v>0</v>
      </c>
      <c r="BC93" s="21">
        <f t="shared" si="48"/>
        <v>0</v>
      </c>
      <c r="BD93" s="21">
        <f t="shared" si="48"/>
        <v>0</v>
      </c>
      <c r="BE93" s="21">
        <f t="shared" si="48"/>
        <v>0</v>
      </c>
      <c r="BF93" s="21">
        <f t="shared" si="48"/>
        <v>0</v>
      </c>
      <c r="BG93" s="21">
        <f t="shared" si="48"/>
        <v>0</v>
      </c>
      <c r="BH93" s="21">
        <f t="shared" si="48"/>
        <v>0</v>
      </c>
      <c r="BI93" s="21">
        <f t="shared" si="48"/>
        <v>0</v>
      </c>
      <c r="BJ93" s="21">
        <f t="shared" si="48"/>
        <v>0</v>
      </c>
      <c r="BK93" s="21">
        <f t="shared" si="48"/>
        <v>0</v>
      </c>
      <c r="BL93" s="21">
        <f t="shared" si="48"/>
        <v>0</v>
      </c>
      <c r="BM93" s="21">
        <f t="shared" si="48"/>
        <v>0</v>
      </c>
      <c r="BN93" s="21">
        <f t="shared" si="48"/>
        <v>0</v>
      </c>
      <c r="BO93" s="21">
        <f t="shared" ref="BO93:DZ93" si="49">ROUND(BO31*2*$A$81,2)</f>
        <v>0</v>
      </c>
      <c r="BP93" s="21">
        <f t="shared" si="49"/>
        <v>0</v>
      </c>
      <c r="BQ93" s="21">
        <f t="shared" si="49"/>
        <v>0</v>
      </c>
      <c r="BR93" s="21">
        <f t="shared" si="49"/>
        <v>0</v>
      </c>
      <c r="BS93" s="21">
        <f t="shared" si="49"/>
        <v>0</v>
      </c>
      <c r="BT93" s="21">
        <f t="shared" si="49"/>
        <v>0</v>
      </c>
      <c r="BU93" s="21">
        <f t="shared" si="49"/>
        <v>0</v>
      </c>
      <c r="BV93" s="21">
        <f t="shared" si="49"/>
        <v>0</v>
      </c>
      <c r="BW93" s="21">
        <f t="shared" si="49"/>
        <v>0</v>
      </c>
      <c r="BX93" s="21">
        <f t="shared" si="49"/>
        <v>0</v>
      </c>
      <c r="BY93" s="21">
        <f t="shared" si="49"/>
        <v>0</v>
      </c>
      <c r="BZ93" s="21">
        <f t="shared" si="49"/>
        <v>0</v>
      </c>
      <c r="CA93" s="21">
        <f t="shared" si="49"/>
        <v>0</v>
      </c>
      <c r="CB93" s="21">
        <f t="shared" si="49"/>
        <v>0</v>
      </c>
      <c r="CC93" s="21">
        <f t="shared" si="49"/>
        <v>0</v>
      </c>
      <c r="CD93" s="21">
        <f t="shared" si="49"/>
        <v>0</v>
      </c>
      <c r="CE93" s="21">
        <f t="shared" si="49"/>
        <v>0</v>
      </c>
      <c r="CF93" s="21">
        <f t="shared" si="49"/>
        <v>0</v>
      </c>
      <c r="CG93" s="21">
        <f t="shared" si="49"/>
        <v>0</v>
      </c>
      <c r="CH93" s="21">
        <f t="shared" si="49"/>
        <v>0</v>
      </c>
      <c r="CI93" s="21">
        <f t="shared" si="49"/>
        <v>0</v>
      </c>
      <c r="CJ93" s="21">
        <f t="shared" si="49"/>
        <v>0</v>
      </c>
      <c r="CK93" s="21">
        <f t="shared" si="49"/>
        <v>0</v>
      </c>
      <c r="CL93" s="21">
        <f t="shared" si="49"/>
        <v>0</v>
      </c>
      <c r="CM93" s="21">
        <f t="shared" si="49"/>
        <v>0</v>
      </c>
      <c r="CN93" s="21">
        <f t="shared" si="49"/>
        <v>0</v>
      </c>
      <c r="CO93" s="21">
        <f t="shared" si="49"/>
        <v>0</v>
      </c>
      <c r="CP93" s="21">
        <f t="shared" si="49"/>
        <v>0</v>
      </c>
      <c r="CQ93" s="21">
        <f t="shared" si="49"/>
        <v>0</v>
      </c>
      <c r="CR93" s="21">
        <f t="shared" si="49"/>
        <v>0</v>
      </c>
      <c r="CS93" s="21">
        <f t="shared" si="49"/>
        <v>0</v>
      </c>
      <c r="CT93" s="21">
        <f t="shared" si="49"/>
        <v>0</v>
      </c>
      <c r="CU93" s="21">
        <f t="shared" si="49"/>
        <v>0</v>
      </c>
      <c r="CV93" s="21">
        <f t="shared" si="49"/>
        <v>0</v>
      </c>
      <c r="CW93" s="21">
        <f t="shared" si="49"/>
        <v>0</v>
      </c>
      <c r="CX93" s="21">
        <f t="shared" si="49"/>
        <v>0</v>
      </c>
      <c r="CY93" s="21">
        <f t="shared" si="49"/>
        <v>0</v>
      </c>
      <c r="CZ93" s="21">
        <f t="shared" si="49"/>
        <v>0</v>
      </c>
      <c r="DA93" s="21">
        <f t="shared" si="49"/>
        <v>0</v>
      </c>
      <c r="DB93" s="21">
        <f t="shared" si="49"/>
        <v>0</v>
      </c>
      <c r="DC93" s="21">
        <f t="shared" si="49"/>
        <v>0</v>
      </c>
      <c r="DD93" s="21">
        <f t="shared" si="49"/>
        <v>0</v>
      </c>
      <c r="DE93" s="21">
        <f t="shared" si="49"/>
        <v>0</v>
      </c>
      <c r="DF93" s="21">
        <f t="shared" si="49"/>
        <v>0</v>
      </c>
      <c r="DG93" s="21">
        <f t="shared" si="49"/>
        <v>0</v>
      </c>
      <c r="DH93" s="21">
        <f t="shared" si="49"/>
        <v>0</v>
      </c>
      <c r="DI93" s="21">
        <f t="shared" si="49"/>
        <v>0</v>
      </c>
      <c r="DJ93" s="21">
        <f t="shared" si="49"/>
        <v>0</v>
      </c>
      <c r="DK93" s="21">
        <f t="shared" si="49"/>
        <v>0</v>
      </c>
      <c r="DL93" s="21">
        <f t="shared" si="49"/>
        <v>0</v>
      </c>
      <c r="DM93" s="21">
        <f t="shared" si="49"/>
        <v>0</v>
      </c>
      <c r="DN93" s="21">
        <f t="shared" si="49"/>
        <v>0</v>
      </c>
      <c r="DO93" s="21">
        <f t="shared" si="49"/>
        <v>0</v>
      </c>
      <c r="DP93" s="21">
        <f t="shared" si="49"/>
        <v>0</v>
      </c>
      <c r="DQ93" s="21">
        <f t="shared" si="49"/>
        <v>0</v>
      </c>
      <c r="DR93" s="21">
        <f t="shared" si="49"/>
        <v>0</v>
      </c>
      <c r="DS93" s="21">
        <f t="shared" si="49"/>
        <v>0</v>
      </c>
      <c r="DT93" s="21">
        <f t="shared" si="49"/>
        <v>0</v>
      </c>
      <c r="DU93" s="21">
        <f t="shared" si="49"/>
        <v>0</v>
      </c>
      <c r="DV93" s="21">
        <f t="shared" si="49"/>
        <v>0</v>
      </c>
      <c r="DW93" s="21">
        <f t="shared" si="49"/>
        <v>0</v>
      </c>
      <c r="DX93" s="21">
        <f t="shared" si="49"/>
        <v>0</v>
      </c>
      <c r="DY93" s="21">
        <f t="shared" si="49"/>
        <v>0</v>
      </c>
      <c r="DZ93" s="21">
        <f t="shared" si="49"/>
        <v>0</v>
      </c>
      <c r="EA93" s="21">
        <f t="shared" ref="EA93:FX93" si="50">ROUND(EA31*2*$A$81,2)</f>
        <v>0</v>
      </c>
      <c r="EB93" s="21">
        <f t="shared" si="50"/>
        <v>0</v>
      </c>
      <c r="EC93" s="21">
        <f t="shared" si="50"/>
        <v>0</v>
      </c>
      <c r="ED93" s="21">
        <f t="shared" si="50"/>
        <v>0</v>
      </c>
      <c r="EE93" s="21">
        <f t="shared" si="50"/>
        <v>0</v>
      </c>
      <c r="EF93" s="21">
        <f t="shared" si="50"/>
        <v>0</v>
      </c>
      <c r="EG93" s="21">
        <f t="shared" si="50"/>
        <v>0</v>
      </c>
      <c r="EH93" s="21">
        <f t="shared" si="50"/>
        <v>0</v>
      </c>
      <c r="EI93" s="21">
        <f t="shared" si="50"/>
        <v>0</v>
      </c>
      <c r="EJ93" s="21">
        <f t="shared" si="50"/>
        <v>0</v>
      </c>
      <c r="EK93" s="21">
        <f t="shared" si="50"/>
        <v>0</v>
      </c>
      <c r="EL93" s="21">
        <f t="shared" si="50"/>
        <v>0</v>
      </c>
      <c r="EM93" s="21">
        <f t="shared" si="50"/>
        <v>0</v>
      </c>
      <c r="EN93" s="21">
        <f t="shared" si="50"/>
        <v>0</v>
      </c>
      <c r="EO93" s="21">
        <f t="shared" si="50"/>
        <v>0</v>
      </c>
      <c r="EP93" s="21">
        <f t="shared" si="50"/>
        <v>0</v>
      </c>
      <c r="EQ93" s="21">
        <f t="shared" si="50"/>
        <v>0</v>
      </c>
      <c r="ER93" s="21">
        <f t="shared" si="50"/>
        <v>0</v>
      </c>
      <c r="ES93" s="21">
        <f t="shared" si="50"/>
        <v>0</v>
      </c>
      <c r="ET93" s="21">
        <f t="shared" si="50"/>
        <v>0</v>
      </c>
      <c r="EU93" s="21">
        <f t="shared" si="50"/>
        <v>0</v>
      </c>
      <c r="EV93" s="21">
        <f t="shared" si="50"/>
        <v>0</v>
      </c>
      <c r="EW93" s="21">
        <f t="shared" si="50"/>
        <v>0</v>
      </c>
      <c r="EX93" s="21">
        <f t="shared" si="50"/>
        <v>0</v>
      </c>
      <c r="EY93" s="21">
        <f t="shared" si="50"/>
        <v>0</v>
      </c>
      <c r="EZ93" s="21">
        <f t="shared" si="50"/>
        <v>0</v>
      </c>
      <c r="FA93" s="21">
        <f t="shared" si="50"/>
        <v>0</v>
      </c>
      <c r="FB93" s="21">
        <f t="shared" si="50"/>
        <v>0</v>
      </c>
      <c r="FC93" s="21">
        <f t="shared" si="50"/>
        <v>0</v>
      </c>
      <c r="FD93" s="21">
        <f t="shared" si="50"/>
        <v>0</v>
      </c>
      <c r="FE93" s="21">
        <f t="shared" si="50"/>
        <v>0</v>
      </c>
      <c r="FF93" s="21">
        <f t="shared" si="50"/>
        <v>0</v>
      </c>
      <c r="FG93" s="21">
        <f t="shared" si="50"/>
        <v>0</v>
      </c>
      <c r="FH93" s="21">
        <f t="shared" si="50"/>
        <v>0</v>
      </c>
      <c r="FI93" s="21">
        <f t="shared" si="50"/>
        <v>0</v>
      </c>
      <c r="FJ93" s="21">
        <f t="shared" si="50"/>
        <v>0</v>
      </c>
      <c r="FK93" s="21">
        <f t="shared" si="50"/>
        <v>0</v>
      </c>
      <c r="FL93" s="21">
        <f t="shared" si="50"/>
        <v>0</v>
      </c>
      <c r="FM93" s="21">
        <f t="shared" si="50"/>
        <v>0</v>
      </c>
      <c r="FN93" s="21">
        <f t="shared" si="50"/>
        <v>0</v>
      </c>
      <c r="FO93" s="21">
        <f t="shared" si="50"/>
        <v>0</v>
      </c>
      <c r="FP93" s="21">
        <f t="shared" si="50"/>
        <v>0</v>
      </c>
      <c r="FQ93" s="21">
        <f t="shared" si="50"/>
        <v>0</v>
      </c>
      <c r="FR93" s="21">
        <f t="shared" si="50"/>
        <v>0</v>
      </c>
      <c r="FS93" s="21">
        <f t="shared" si="50"/>
        <v>0</v>
      </c>
      <c r="FT93" s="21">
        <f t="shared" si="50"/>
        <v>0</v>
      </c>
      <c r="FU93" s="21">
        <f t="shared" si="50"/>
        <v>0</v>
      </c>
      <c r="FV93" s="21">
        <f t="shared" si="50"/>
        <v>0</v>
      </c>
      <c r="FW93" s="21">
        <f t="shared" si="50"/>
        <v>0</v>
      </c>
      <c r="FX93" s="21">
        <f t="shared" si="50"/>
        <v>0</v>
      </c>
      <c r="FY93" s="21"/>
      <c r="FZ93" s="50">
        <f>SUM(C93:FY93)</f>
        <v>0</v>
      </c>
      <c r="GA93" s="20"/>
      <c r="GB93" s="21"/>
      <c r="GC93" s="21"/>
      <c r="GD93" s="21"/>
      <c r="GE93" s="21"/>
      <c r="GF93" s="7"/>
      <c r="GG93" s="7"/>
      <c r="GH93" s="18"/>
      <c r="GI93" s="18"/>
      <c r="GJ93" s="18"/>
      <c r="GK93" s="18"/>
      <c r="GL93" s="18"/>
      <c r="GM93" s="18"/>
      <c r="GN93" s="23"/>
      <c r="GO93" s="23"/>
    </row>
    <row r="94" spans="1:197" x14ac:dyDescent="0.35">
      <c r="A94" s="6" t="s">
        <v>567</v>
      </c>
      <c r="B94" s="7" t="s">
        <v>568</v>
      </c>
      <c r="C94" s="30">
        <f t="shared" ref="C94:BN94" si="51">IF(AND((C88+C91+C92+C93)&lt;50,(C12=0)),50,(C88+C91+C92+C93))</f>
        <v>6387</v>
      </c>
      <c r="D94" s="30">
        <f t="shared" si="51"/>
        <v>38741.200000000004</v>
      </c>
      <c r="E94" s="30">
        <f t="shared" si="51"/>
        <v>6031.66</v>
      </c>
      <c r="F94" s="30">
        <f t="shared" si="51"/>
        <v>21913.3</v>
      </c>
      <c r="G94" s="30">
        <f t="shared" si="51"/>
        <v>1548.5</v>
      </c>
      <c r="H94" s="30">
        <f t="shared" si="51"/>
        <v>1110</v>
      </c>
      <c r="I94" s="30">
        <f t="shared" si="51"/>
        <v>8309.48</v>
      </c>
      <c r="J94" s="30">
        <f t="shared" si="51"/>
        <v>2101.4</v>
      </c>
      <c r="K94" s="30">
        <f t="shared" si="51"/>
        <v>270</v>
      </c>
      <c r="L94" s="30">
        <f t="shared" si="51"/>
        <v>2169.1</v>
      </c>
      <c r="M94" s="30">
        <f t="shared" si="51"/>
        <v>1002.8</v>
      </c>
      <c r="N94" s="30">
        <f t="shared" si="51"/>
        <v>50763.64</v>
      </c>
      <c r="O94" s="30">
        <f t="shared" si="51"/>
        <v>13126.5</v>
      </c>
      <c r="P94" s="30">
        <f t="shared" si="51"/>
        <v>347</v>
      </c>
      <c r="Q94" s="30">
        <f t="shared" si="51"/>
        <v>37757.26</v>
      </c>
      <c r="R94" s="30">
        <f t="shared" si="51"/>
        <v>505</v>
      </c>
      <c r="S94" s="30">
        <f t="shared" si="51"/>
        <v>1600.3</v>
      </c>
      <c r="T94" s="30">
        <f t="shared" si="51"/>
        <v>162.80000000000001</v>
      </c>
      <c r="U94" s="30">
        <f t="shared" si="51"/>
        <v>51.7</v>
      </c>
      <c r="V94" s="30">
        <f t="shared" si="51"/>
        <v>260.58</v>
      </c>
      <c r="W94" s="30">
        <f t="shared" si="51"/>
        <v>207.88</v>
      </c>
      <c r="X94" s="30">
        <f t="shared" si="51"/>
        <v>50</v>
      </c>
      <c r="Y94" s="30">
        <f t="shared" si="51"/>
        <v>436.7</v>
      </c>
      <c r="Z94" s="30">
        <f t="shared" si="51"/>
        <v>229.5</v>
      </c>
      <c r="AA94" s="30">
        <f t="shared" si="51"/>
        <v>30632.400000000001</v>
      </c>
      <c r="AB94" s="30">
        <f t="shared" si="51"/>
        <v>27139.96</v>
      </c>
      <c r="AC94" s="30">
        <f t="shared" si="51"/>
        <v>932.5</v>
      </c>
      <c r="AD94" s="30">
        <f t="shared" si="51"/>
        <v>1409.58</v>
      </c>
      <c r="AE94" s="30">
        <f t="shared" si="51"/>
        <v>94</v>
      </c>
      <c r="AF94" s="30">
        <f t="shared" si="51"/>
        <v>172</v>
      </c>
      <c r="AG94" s="30">
        <f t="shared" si="51"/>
        <v>609.79999999999995</v>
      </c>
      <c r="AH94" s="30">
        <f t="shared" si="51"/>
        <v>977.5</v>
      </c>
      <c r="AI94" s="30">
        <f t="shared" si="51"/>
        <v>400</v>
      </c>
      <c r="AJ94" s="30">
        <f t="shared" si="51"/>
        <v>166</v>
      </c>
      <c r="AK94" s="30">
        <f t="shared" si="51"/>
        <v>170.4</v>
      </c>
      <c r="AL94" s="30">
        <f t="shared" si="51"/>
        <v>282</v>
      </c>
      <c r="AM94" s="30">
        <f t="shared" si="51"/>
        <v>371.8</v>
      </c>
      <c r="AN94" s="30">
        <f t="shared" si="51"/>
        <v>314.3</v>
      </c>
      <c r="AO94" s="30">
        <f t="shared" si="51"/>
        <v>4244.8600000000006</v>
      </c>
      <c r="AP94" s="30">
        <f t="shared" si="51"/>
        <v>83062.98</v>
      </c>
      <c r="AQ94" s="30">
        <f t="shared" si="51"/>
        <v>236.8</v>
      </c>
      <c r="AR94" s="30">
        <f t="shared" si="51"/>
        <v>61562.759999999995</v>
      </c>
      <c r="AS94" s="30">
        <f t="shared" si="51"/>
        <v>6595.4000000000005</v>
      </c>
      <c r="AT94" s="30">
        <f t="shared" si="51"/>
        <v>2395.4</v>
      </c>
      <c r="AU94" s="30">
        <f t="shared" si="51"/>
        <v>305.5</v>
      </c>
      <c r="AV94" s="30">
        <f t="shared" si="51"/>
        <v>307.5</v>
      </c>
      <c r="AW94" s="30">
        <f t="shared" si="51"/>
        <v>254.8</v>
      </c>
      <c r="AX94" s="30">
        <f t="shared" si="51"/>
        <v>66.3</v>
      </c>
      <c r="AY94" s="30">
        <f t="shared" si="51"/>
        <v>420.3</v>
      </c>
      <c r="AZ94" s="30">
        <f t="shared" si="51"/>
        <v>12262.039999999999</v>
      </c>
      <c r="BA94" s="30">
        <f t="shared" si="51"/>
        <v>8927.2999999999993</v>
      </c>
      <c r="BB94" s="30">
        <f t="shared" si="51"/>
        <v>7555.48</v>
      </c>
      <c r="BC94" s="30">
        <f t="shared" si="51"/>
        <v>25280.82</v>
      </c>
      <c r="BD94" s="30">
        <f t="shared" si="51"/>
        <v>3630</v>
      </c>
      <c r="BE94" s="30">
        <f t="shared" si="51"/>
        <v>1259.2</v>
      </c>
      <c r="BF94" s="30">
        <f t="shared" si="51"/>
        <v>24501.18</v>
      </c>
      <c r="BG94" s="30">
        <f t="shared" si="51"/>
        <v>899.7</v>
      </c>
      <c r="BH94" s="30">
        <f t="shared" si="51"/>
        <v>549.79999999999995</v>
      </c>
      <c r="BI94" s="30">
        <f t="shared" si="51"/>
        <v>257.10000000000002</v>
      </c>
      <c r="BJ94" s="30">
        <f t="shared" si="51"/>
        <v>6279.26</v>
      </c>
      <c r="BK94" s="30">
        <f t="shared" si="51"/>
        <v>20326.400000000001</v>
      </c>
      <c r="BL94" s="30">
        <f t="shared" si="51"/>
        <v>90.2</v>
      </c>
      <c r="BM94" s="30">
        <f t="shared" si="51"/>
        <v>416</v>
      </c>
      <c r="BN94" s="30">
        <f t="shared" si="51"/>
        <v>3147.58</v>
      </c>
      <c r="BO94" s="30">
        <f t="shared" ref="BO94:DZ94" si="52">IF(AND((BO88+BO91+BO92+BO93)&lt;50,(BO12=0)),50,(BO88+BO91+BO92+BO93))</f>
        <v>1284.7</v>
      </c>
      <c r="BP94" s="30">
        <f t="shared" si="52"/>
        <v>169.6</v>
      </c>
      <c r="BQ94" s="30">
        <f t="shared" si="52"/>
        <v>5969.1</v>
      </c>
      <c r="BR94" s="30">
        <f t="shared" si="52"/>
        <v>4499.58</v>
      </c>
      <c r="BS94" s="30">
        <f t="shared" si="52"/>
        <v>1116.0999999999999</v>
      </c>
      <c r="BT94" s="30">
        <f t="shared" si="52"/>
        <v>385.6</v>
      </c>
      <c r="BU94" s="30">
        <f t="shared" si="52"/>
        <v>415</v>
      </c>
      <c r="BV94" s="30">
        <f t="shared" si="52"/>
        <v>1232.5999999999999</v>
      </c>
      <c r="BW94" s="30">
        <f t="shared" si="52"/>
        <v>1992.8600000000001</v>
      </c>
      <c r="BX94" s="30">
        <f t="shared" si="52"/>
        <v>69.2</v>
      </c>
      <c r="BY94" s="30">
        <f t="shared" si="52"/>
        <v>459.3</v>
      </c>
      <c r="BZ94" s="30">
        <f t="shared" si="52"/>
        <v>203.7</v>
      </c>
      <c r="CA94" s="30">
        <f t="shared" si="52"/>
        <v>150.6</v>
      </c>
      <c r="CB94" s="30">
        <f t="shared" si="52"/>
        <v>73777.37999999999</v>
      </c>
      <c r="CC94" s="30">
        <f t="shared" si="52"/>
        <v>188</v>
      </c>
      <c r="CD94" s="30">
        <f t="shared" si="52"/>
        <v>211.34</v>
      </c>
      <c r="CE94" s="30">
        <f t="shared" si="52"/>
        <v>151.80000000000001</v>
      </c>
      <c r="CF94" s="30">
        <f t="shared" si="52"/>
        <v>114.9</v>
      </c>
      <c r="CG94" s="30">
        <f t="shared" si="52"/>
        <v>201.5</v>
      </c>
      <c r="CH94" s="30">
        <f t="shared" si="52"/>
        <v>100.2</v>
      </c>
      <c r="CI94" s="30">
        <f t="shared" si="52"/>
        <v>697.5</v>
      </c>
      <c r="CJ94" s="30">
        <f t="shared" si="52"/>
        <v>894.7</v>
      </c>
      <c r="CK94" s="30">
        <f t="shared" si="52"/>
        <v>4929.9399999999996</v>
      </c>
      <c r="CL94" s="30">
        <f t="shared" si="52"/>
        <v>1270.76</v>
      </c>
      <c r="CM94" s="30">
        <f t="shared" si="52"/>
        <v>706.2</v>
      </c>
      <c r="CN94" s="30">
        <f t="shared" si="52"/>
        <v>31786.84</v>
      </c>
      <c r="CO94" s="30">
        <f t="shared" si="52"/>
        <v>14464.1</v>
      </c>
      <c r="CP94" s="30">
        <f t="shared" si="52"/>
        <v>964.74</v>
      </c>
      <c r="CQ94" s="30">
        <f t="shared" si="52"/>
        <v>771</v>
      </c>
      <c r="CR94" s="30">
        <f t="shared" si="52"/>
        <v>233.2</v>
      </c>
      <c r="CS94" s="30">
        <f t="shared" si="52"/>
        <v>301.60000000000002</v>
      </c>
      <c r="CT94" s="30">
        <f t="shared" si="52"/>
        <v>103.8</v>
      </c>
      <c r="CU94" s="30">
        <f t="shared" si="52"/>
        <v>74.400000000000006</v>
      </c>
      <c r="CV94" s="30">
        <f t="shared" si="52"/>
        <v>50</v>
      </c>
      <c r="CW94" s="30">
        <f t="shared" si="52"/>
        <v>206</v>
      </c>
      <c r="CX94" s="30">
        <f t="shared" si="52"/>
        <v>462.5</v>
      </c>
      <c r="CY94" s="30">
        <f t="shared" si="52"/>
        <v>50</v>
      </c>
      <c r="CZ94" s="30">
        <f t="shared" si="52"/>
        <v>1843.3</v>
      </c>
      <c r="DA94" s="30">
        <f t="shared" si="52"/>
        <v>198.5</v>
      </c>
      <c r="DB94" s="30">
        <f t="shared" si="52"/>
        <v>320.5</v>
      </c>
      <c r="DC94" s="30">
        <f t="shared" si="52"/>
        <v>183</v>
      </c>
      <c r="DD94" s="30">
        <f t="shared" si="52"/>
        <v>156</v>
      </c>
      <c r="DE94" s="30">
        <f t="shared" si="52"/>
        <v>297.89999999999998</v>
      </c>
      <c r="DF94" s="30">
        <f t="shared" si="52"/>
        <v>21022.12</v>
      </c>
      <c r="DG94" s="30">
        <f t="shared" si="52"/>
        <v>104</v>
      </c>
      <c r="DH94" s="30">
        <f t="shared" si="52"/>
        <v>1860.6</v>
      </c>
      <c r="DI94" s="30">
        <f t="shared" si="52"/>
        <v>2478.3399999999997</v>
      </c>
      <c r="DJ94" s="30">
        <f t="shared" si="52"/>
        <v>638.5</v>
      </c>
      <c r="DK94" s="30">
        <f t="shared" si="52"/>
        <v>500</v>
      </c>
      <c r="DL94" s="30">
        <f t="shared" si="52"/>
        <v>5720.38</v>
      </c>
      <c r="DM94" s="30">
        <f t="shared" si="52"/>
        <v>232.78</v>
      </c>
      <c r="DN94" s="30">
        <f t="shared" si="52"/>
        <v>1318</v>
      </c>
      <c r="DO94" s="30">
        <f t="shared" si="52"/>
        <v>3247</v>
      </c>
      <c r="DP94" s="30">
        <f t="shared" si="52"/>
        <v>198.3</v>
      </c>
      <c r="DQ94" s="30">
        <f t="shared" si="52"/>
        <v>834</v>
      </c>
      <c r="DR94" s="30">
        <f t="shared" si="52"/>
        <v>1343.6</v>
      </c>
      <c r="DS94" s="30">
        <f t="shared" si="52"/>
        <v>639</v>
      </c>
      <c r="DT94" s="30">
        <f t="shared" si="52"/>
        <v>175</v>
      </c>
      <c r="DU94" s="30">
        <f t="shared" si="52"/>
        <v>361</v>
      </c>
      <c r="DV94" s="30">
        <f t="shared" si="52"/>
        <v>214</v>
      </c>
      <c r="DW94" s="30">
        <f t="shared" si="52"/>
        <v>307.7</v>
      </c>
      <c r="DX94" s="30">
        <f t="shared" si="52"/>
        <v>164.2</v>
      </c>
      <c r="DY94" s="30">
        <f t="shared" si="52"/>
        <v>305.3</v>
      </c>
      <c r="DZ94" s="30">
        <f t="shared" si="52"/>
        <v>714.4</v>
      </c>
      <c r="EA94" s="30">
        <f t="shared" ref="EA94:FX94" si="53">IF(AND((EA88+EA91+EA92+EA93)&lt;50,(EA12=0)),50,(EA88+EA91+EA92+EA93))</f>
        <v>529.29999999999995</v>
      </c>
      <c r="EB94" s="30">
        <f t="shared" si="53"/>
        <v>552.1</v>
      </c>
      <c r="EC94" s="30">
        <f t="shared" si="53"/>
        <v>295.10000000000002</v>
      </c>
      <c r="ED94" s="30">
        <f t="shared" si="53"/>
        <v>1562.4</v>
      </c>
      <c r="EE94" s="30">
        <f t="shared" si="53"/>
        <v>190.2</v>
      </c>
      <c r="EF94" s="30">
        <f t="shared" si="53"/>
        <v>1402.7</v>
      </c>
      <c r="EG94" s="30">
        <f t="shared" si="53"/>
        <v>248.9</v>
      </c>
      <c r="EH94" s="30">
        <f t="shared" si="53"/>
        <v>247</v>
      </c>
      <c r="EI94" s="30">
        <f t="shared" si="53"/>
        <v>14166.4</v>
      </c>
      <c r="EJ94" s="30">
        <f t="shared" si="53"/>
        <v>10053.98</v>
      </c>
      <c r="EK94" s="30">
        <f t="shared" si="53"/>
        <v>682.8</v>
      </c>
      <c r="EL94" s="30">
        <f t="shared" si="53"/>
        <v>474.5</v>
      </c>
      <c r="EM94" s="30">
        <f t="shared" si="53"/>
        <v>383.9</v>
      </c>
      <c r="EN94" s="30">
        <f t="shared" si="53"/>
        <v>924.8</v>
      </c>
      <c r="EO94" s="30">
        <f t="shared" si="53"/>
        <v>314.2</v>
      </c>
      <c r="EP94" s="30">
        <f t="shared" si="53"/>
        <v>419.7</v>
      </c>
      <c r="EQ94" s="30">
        <f t="shared" si="53"/>
        <v>2658.9</v>
      </c>
      <c r="ER94" s="30">
        <f t="shared" si="53"/>
        <v>316</v>
      </c>
      <c r="ES94" s="30">
        <f t="shared" si="53"/>
        <v>181.38</v>
      </c>
      <c r="ET94" s="30">
        <f t="shared" si="53"/>
        <v>191.2</v>
      </c>
      <c r="EU94" s="30">
        <f t="shared" si="53"/>
        <v>572.6</v>
      </c>
      <c r="EV94" s="30">
        <f t="shared" si="53"/>
        <v>73.8</v>
      </c>
      <c r="EW94" s="30">
        <f t="shared" si="53"/>
        <v>839</v>
      </c>
      <c r="EX94" s="30">
        <f t="shared" si="53"/>
        <v>169.3</v>
      </c>
      <c r="EY94" s="30">
        <f t="shared" si="53"/>
        <v>214</v>
      </c>
      <c r="EZ94" s="30">
        <f t="shared" si="53"/>
        <v>128.5</v>
      </c>
      <c r="FA94" s="30">
        <f t="shared" si="53"/>
        <v>3445.6</v>
      </c>
      <c r="FB94" s="30">
        <f t="shared" si="53"/>
        <v>295.5</v>
      </c>
      <c r="FC94" s="30">
        <f t="shared" si="53"/>
        <v>1954.72</v>
      </c>
      <c r="FD94" s="30">
        <f t="shared" si="53"/>
        <v>404.3</v>
      </c>
      <c r="FE94" s="30">
        <f t="shared" si="53"/>
        <v>83.4</v>
      </c>
      <c r="FF94" s="30">
        <f t="shared" si="53"/>
        <v>195.4</v>
      </c>
      <c r="FG94" s="30">
        <f t="shared" si="53"/>
        <v>126.8</v>
      </c>
      <c r="FH94" s="30">
        <f t="shared" si="53"/>
        <v>69.7</v>
      </c>
      <c r="FI94" s="30">
        <f t="shared" si="53"/>
        <v>1739.1</v>
      </c>
      <c r="FJ94" s="30">
        <f t="shared" si="53"/>
        <v>2033</v>
      </c>
      <c r="FK94" s="30">
        <f t="shared" si="53"/>
        <v>2573.5</v>
      </c>
      <c r="FL94" s="30">
        <f t="shared" si="53"/>
        <v>8294</v>
      </c>
      <c r="FM94" s="30">
        <f t="shared" si="53"/>
        <v>3881</v>
      </c>
      <c r="FN94" s="30">
        <f t="shared" si="53"/>
        <v>21869.360000000001</v>
      </c>
      <c r="FO94" s="30">
        <f t="shared" si="53"/>
        <v>1088.0999999999999</v>
      </c>
      <c r="FP94" s="30">
        <f t="shared" si="53"/>
        <v>2280</v>
      </c>
      <c r="FQ94" s="30">
        <f t="shared" si="53"/>
        <v>986.9</v>
      </c>
      <c r="FR94" s="30">
        <f t="shared" si="53"/>
        <v>169.4</v>
      </c>
      <c r="FS94" s="30">
        <f t="shared" si="53"/>
        <v>179.9</v>
      </c>
      <c r="FT94" s="30">
        <f t="shared" si="53"/>
        <v>59</v>
      </c>
      <c r="FU94" s="30">
        <f t="shared" si="53"/>
        <v>813.7</v>
      </c>
      <c r="FV94" s="30">
        <f t="shared" si="53"/>
        <v>782</v>
      </c>
      <c r="FW94" s="30">
        <f t="shared" si="53"/>
        <v>159.19999999999999</v>
      </c>
      <c r="FX94" s="30">
        <f t="shared" si="53"/>
        <v>57.2</v>
      </c>
      <c r="FY94" s="21"/>
      <c r="FZ94" s="21">
        <f t="shared" ref="FZ94:FZ101" si="54">SUM(C94:FX94)</f>
        <v>820961.39999999932</v>
      </c>
      <c r="GA94" s="20"/>
      <c r="GB94" s="21"/>
      <c r="GC94" s="21"/>
      <c r="GD94" s="21"/>
      <c r="GE94" s="21"/>
      <c r="GF94" s="7"/>
      <c r="GG94" s="7"/>
      <c r="GH94" s="18"/>
      <c r="GI94" s="18"/>
      <c r="GJ94" s="18"/>
      <c r="GK94" s="18"/>
      <c r="GL94" s="18"/>
      <c r="GM94" s="18"/>
      <c r="GN94" s="23"/>
      <c r="GO94" s="23"/>
    </row>
    <row r="95" spans="1:197" x14ac:dyDescent="0.35">
      <c r="A95" s="6" t="s">
        <v>569</v>
      </c>
      <c r="B95" s="7" t="s">
        <v>570</v>
      </c>
      <c r="C95" s="21">
        <f t="shared" ref="C95:BN95" si="55">C13</f>
        <v>2</v>
      </c>
      <c r="D95" s="21">
        <f t="shared" si="55"/>
        <v>36.5</v>
      </c>
      <c r="E95" s="21">
        <f t="shared" si="55"/>
        <v>0</v>
      </c>
      <c r="F95" s="21">
        <f t="shared" si="55"/>
        <v>4</v>
      </c>
      <c r="G95" s="21">
        <f t="shared" si="55"/>
        <v>2</v>
      </c>
      <c r="H95" s="21">
        <f t="shared" si="55"/>
        <v>2</v>
      </c>
      <c r="I95" s="21">
        <f t="shared" si="55"/>
        <v>16.5</v>
      </c>
      <c r="J95" s="21">
        <f t="shared" si="55"/>
        <v>0</v>
      </c>
      <c r="K95" s="21">
        <f t="shared" si="55"/>
        <v>0</v>
      </c>
      <c r="L95" s="21">
        <f t="shared" si="55"/>
        <v>23.5</v>
      </c>
      <c r="M95" s="21">
        <f t="shared" si="55"/>
        <v>6</v>
      </c>
      <c r="N95" s="21">
        <f t="shared" si="55"/>
        <v>145.5</v>
      </c>
      <c r="O95" s="21">
        <f t="shared" si="55"/>
        <v>63</v>
      </c>
      <c r="P95" s="21">
        <f t="shared" si="55"/>
        <v>0</v>
      </c>
      <c r="Q95" s="21">
        <f t="shared" si="55"/>
        <v>148</v>
      </c>
      <c r="R95" s="21">
        <f t="shared" si="55"/>
        <v>2</v>
      </c>
      <c r="S95" s="21">
        <f t="shared" si="55"/>
        <v>0</v>
      </c>
      <c r="T95" s="21">
        <f t="shared" si="55"/>
        <v>0</v>
      </c>
      <c r="U95" s="21">
        <f t="shared" si="55"/>
        <v>0</v>
      </c>
      <c r="V95" s="21">
        <f t="shared" si="55"/>
        <v>0</v>
      </c>
      <c r="W95" s="21">
        <f t="shared" si="55"/>
        <v>1</v>
      </c>
      <c r="X95" s="21">
        <f t="shared" si="55"/>
        <v>0</v>
      </c>
      <c r="Y95" s="21">
        <f t="shared" si="55"/>
        <v>0</v>
      </c>
      <c r="Z95" s="21">
        <f t="shared" si="55"/>
        <v>1</v>
      </c>
      <c r="AA95" s="21">
        <f t="shared" si="55"/>
        <v>66.5</v>
      </c>
      <c r="AB95" s="21">
        <f t="shared" si="55"/>
        <v>50.5</v>
      </c>
      <c r="AC95" s="21">
        <f t="shared" si="55"/>
        <v>0</v>
      </c>
      <c r="AD95" s="21">
        <f t="shared" si="55"/>
        <v>2</v>
      </c>
      <c r="AE95" s="21">
        <f t="shared" si="55"/>
        <v>0</v>
      </c>
      <c r="AF95" s="21">
        <f t="shared" si="55"/>
        <v>0</v>
      </c>
      <c r="AG95" s="21">
        <f t="shared" si="55"/>
        <v>2.5</v>
      </c>
      <c r="AH95" s="21">
        <f t="shared" si="55"/>
        <v>0</v>
      </c>
      <c r="AI95" s="21">
        <f t="shared" si="55"/>
        <v>0</v>
      </c>
      <c r="AJ95" s="21">
        <f t="shared" si="55"/>
        <v>0</v>
      </c>
      <c r="AK95" s="21">
        <f t="shared" si="55"/>
        <v>0</v>
      </c>
      <c r="AL95" s="21">
        <f t="shared" si="55"/>
        <v>0</v>
      </c>
      <c r="AM95" s="21">
        <f t="shared" si="55"/>
        <v>0</v>
      </c>
      <c r="AN95" s="21">
        <f t="shared" si="55"/>
        <v>0</v>
      </c>
      <c r="AO95" s="21">
        <f t="shared" si="55"/>
        <v>4</v>
      </c>
      <c r="AP95" s="21">
        <f t="shared" si="55"/>
        <v>202</v>
      </c>
      <c r="AQ95" s="21">
        <f t="shared" si="55"/>
        <v>1</v>
      </c>
      <c r="AR95" s="21">
        <f t="shared" si="55"/>
        <v>79</v>
      </c>
      <c r="AS95" s="21">
        <f t="shared" si="55"/>
        <v>22</v>
      </c>
      <c r="AT95" s="21">
        <f t="shared" si="55"/>
        <v>6</v>
      </c>
      <c r="AU95" s="21">
        <f t="shared" si="55"/>
        <v>0</v>
      </c>
      <c r="AV95" s="21">
        <f t="shared" si="55"/>
        <v>0</v>
      </c>
      <c r="AW95" s="21">
        <f t="shared" si="55"/>
        <v>1</v>
      </c>
      <c r="AX95" s="21">
        <f t="shared" si="55"/>
        <v>0</v>
      </c>
      <c r="AY95" s="21">
        <f t="shared" si="55"/>
        <v>4</v>
      </c>
      <c r="AZ95" s="21">
        <f t="shared" si="55"/>
        <v>0</v>
      </c>
      <c r="BA95" s="21">
        <f t="shared" si="55"/>
        <v>7</v>
      </c>
      <c r="BB95" s="21">
        <f t="shared" si="55"/>
        <v>14</v>
      </c>
      <c r="BC95" s="21">
        <f t="shared" si="55"/>
        <v>26.5</v>
      </c>
      <c r="BD95" s="21">
        <f t="shared" si="55"/>
        <v>5</v>
      </c>
      <c r="BE95" s="21">
        <f t="shared" si="55"/>
        <v>0</v>
      </c>
      <c r="BF95" s="21">
        <f t="shared" si="55"/>
        <v>36</v>
      </c>
      <c r="BG95" s="21">
        <f t="shared" si="55"/>
        <v>0</v>
      </c>
      <c r="BH95" s="21">
        <f t="shared" si="55"/>
        <v>13.5</v>
      </c>
      <c r="BI95" s="21">
        <f t="shared" si="55"/>
        <v>0</v>
      </c>
      <c r="BJ95" s="21">
        <f t="shared" si="55"/>
        <v>24</v>
      </c>
      <c r="BK95" s="21">
        <f t="shared" si="55"/>
        <v>129.5</v>
      </c>
      <c r="BL95" s="21">
        <f t="shared" si="55"/>
        <v>6.5</v>
      </c>
      <c r="BM95" s="21">
        <f t="shared" si="55"/>
        <v>4</v>
      </c>
      <c r="BN95" s="21">
        <f t="shared" si="55"/>
        <v>55</v>
      </c>
      <c r="BO95" s="21">
        <f t="shared" ref="BO95:DZ95" si="56">BO13</f>
        <v>2.5</v>
      </c>
      <c r="BP95" s="21">
        <f t="shared" si="56"/>
        <v>0</v>
      </c>
      <c r="BQ95" s="21">
        <f t="shared" si="56"/>
        <v>1.5</v>
      </c>
      <c r="BR95" s="21">
        <f t="shared" si="56"/>
        <v>0</v>
      </c>
      <c r="BS95" s="21">
        <f t="shared" si="56"/>
        <v>0</v>
      </c>
      <c r="BT95" s="21">
        <f t="shared" si="56"/>
        <v>1</v>
      </c>
      <c r="BU95" s="21">
        <f t="shared" si="56"/>
        <v>2</v>
      </c>
      <c r="BV95" s="21">
        <f t="shared" si="56"/>
        <v>0</v>
      </c>
      <c r="BW95" s="21">
        <f t="shared" si="56"/>
        <v>0</v>
      </c>
      <c r="BX95" s="21">
        <f t="shared" si="56"/>
        <v>0</v>
      </c>
      <c r="BY95" s="21">
        <f t="shared" si="56"/>
        <v>0</v>
      </c>
      <c r="BZ95" s="21">
        <f t="shared" si="56"/>
        <v>0</v>
      </c>
      <c r="CA95" s="21">
        <f t="shared" si="56"/>
        <v>0</v>
      </c>
      <c r="CB95" s="21">
        <f t="shared" si="56"/>
        <v>212</v>
      </c>
      <c r="CC95" s="21">
        <f t="shared" si="56"/>
        <v>0</v>
      </c>
      <c r="CD95" s="21">
        <f t="shared" si="56"/>
        <v>0</v>
      </c>
      <c r="CE95" s="21">
        <f t="shared" si="56"/>
        <v>0</v>
      </c>
      <c r="CF95" s="21">
        <f t="shared" si="56"/>
        <v>0</v>
      </c>
      <c r="CG95" s="21">
        <f t="shared" si="56"/>
        <v>0</v>
      </c>
      <c r="CH95" s="21">
        <f t="shared" si="56"/>
        <v>0</v>
      </c>
      <c r="CI95" s="21">
        <f t="shared" si="56"/>
        <v>0</v>
      </c>
      <c r="CJ95" s="21">
        <f t="shared" si="56"/>
        <v>2</v>
      </c>
      <c r="CK95" s="21">
        <f t="shared" si="56"/>
        <v>0</v>
      </c>
      <c r="CL95" s="21">
        <f t="shared" si="56"/>
        <v>3</v>
      </c>
      <c r="CM95" s="21">
        <f t="shared" si="56"/>
        <v>1</v>
      </c>
      <c r="CN95" s="21">
        <f t="shared" si="56"/>
        <v>183</v>
      </c>
      <c r="CO95" s="21">
        <f t="shared" si="56"/>
        <v>75.5</v>
      </c>
      <c r="CP95" s="21">
        <f t="shared" si="56"/>
        <v>7</v>
      </c>
      <c r="CQ95" s="21">
        <f t="shared" si="56"/>
        <v>2</v>
      </c>
      <c r="CR95" s="21">
        <f t="shared" si="56"/>
        <v>0</v>
      </c>
      <c r="CS95" s="21">
        <f t="shared" si="56"/>
        <v>0</v>
      </c>
      <c r="CT95" s="21">
        <f t="shared" si="56"/>
        <v>0</v>
      </c>
      <c r="CU95" s="21">
        <f t="shared" si="56"/>
        <v>1</v>
      </c>
      <c r="CV95" s="21">
        <f t="shared" si="56"/>
        <v>0</v>
      </c>
      <c r="CW95" s="21">
        <f t="shared" si="56"/>
        <v>0</v>
      </c>
      <c r="CX95" s="21">
        <f t="shared" si="56"/>
        <v>0</v>
      </c>
      <c r="CY95" s="21">
        <f t="shared" si="56"/>
        <v>0</v>
      </c>
      <c r="CZ95" s="21">
        <f t="shared" si="56"/>
        <v>0</v>
      </c>
      <c r="DA95" s="21">
        <f t="shared" si="56"/>
        <v>1</v>
      </c>
      <c r="DB95" s="21">
        <f t="shared" si="56"/>
        <v>0</v>
      </c>
      <c r="DC95" s="21">
        <f t="shared" si="56"/>
        <v>0</v>
      </c>
      <c r="DD95" s="21">
        <f t="shared" si="56"/>
        <v>0</v>
      </c>
      <c r="DE95" s="21">
        <f t="shared" si="56"/>
        <v>0</v>
      </c>
      <c r="DF95" s="21">
        <f t="shared" si="56"/>
        <v>43.5</v>
      </c>
      <c r="DG95" s="21">
        <f t="shared" si="56"/>
        <v>0</v>
      </c>
      <c r="DH95" s="21">
        <f t="shared" si="56"/>
        <v>0</v>
      </c>
      <c r="DI95" s="21">
        <f t="shared" si="56"/>
        <v>4.5</v>
      </c>
      <c r="DJ95" s="21">
        <f t="shared" si="56"/>
        <v>0</v>
      </c>
      <c r="DK95" s="21">
        <f t="shared" si="56"/>
        <v>0</v>
      </c>
      <c r="DL95" s="21">
        <f t="shared" si="56"/>
        <v>6</v>
      </c>
      <c r="DM95" s="21">
        <f t="shared" si="56"/>
        <v>0</v>
      </c>
      <c r="DN95" s="21">
        <f t="shared" si="56"/>
        <v>2</v>
      </c>
      <c r="DO95" s="21">
        <f t="shared" si="56"/>
        <v>1</v>
      </c>
      <c r="DP95" s="21">
        <f t="shared" si="56"/>
        <v>0</v>
      </c>
      <c r="DQ95" s="21">
        <f t="shared" si="56"/>
        <v>0</v>
      </c>
      <c r="DR95" s="21">
        <f t="shared" si="56"/>
        <v>0</v>
      </c>
      <c r="DS95" s="21">
        <f t="shared" si="56"/>
        <v>0</v>
      </c>
      <c r="DT95" s="21">
        <f t="shared" si="56"/>
        <v>0</v>
      </c>
      <c r="DU95" s="21">
        <f t="shared" si="56"/>
        <v>0</v>
      </c>
      <c r="DV95" s="21">
        <f t="shared" si="56"/>
        <v>0</v>
      </c>
      <c r="DW95" s="21">
        <f t="shared" si="56"/>
        <v>0</v>
      </c>
      <c r="DX95" s="21">
        <f t="shared" si="56"/>
        <v>0</v>
      </c>
      <c r="DY95" s="21">
        <f t="shared" si="56"/>
        <v>0</v>
      </c>
      <c r="DZ95" s="21">
        <f t="shared" si="56"/>
        <v>2</v>
      </c>
      <c r="EA95" s="21">
        <f t="shared" ref="EA95:FX95" si="57">EA13</f>
        <v>2</v>
      </c>
      <c r="EB95" s="21">
        <f t="shared" si="57"/>
        <v>0</v>
      </c>
      <c r="EC95" s="21">
        <f t="shared" si="57"/>
        <v>2</v>
      </c>
      <c r="ED95" s="21">
        <f t="shared" si="57"/>
        <v>0</v>
      </c>
      <c r="EE95" s="21">
        <f t="shared" si="57"/>
        <v>0</v>
      </c>
      <c r="EF95" s="21">
        <f t="shared" si="57"/>
        <v>2</v>
      </c>
      <c r="EG95" s="21">
        <f t="shared" si="57"/>
        <v>1</v>
      </c>
      <c r="EH95" s="21">
        <f t="shared" si="57"/>
        <v>1</v>
      </c>
      <c r="EI95" s="21">
        <f t="shared" si="57"/>
        <v>12.5</v>
      </c>
      <c r="EJ95" s="21">
        <f t="shared" si="57"/>
        <v>32</v>
      </c>
      <c r="EK95" s="21">
        <f t="shared" si="57"/>
        <v>0</v>
      </c>
      <c r="EL95" s="21">
        <f t="shared" si="57"/>
        <v>0</v>
      </c>
      <c r="EM95" s="21">
        <f t="shared" si="57"/>
        <v>1</v>
      </c>
      <c r="EN95" s="21">
        <f t="shared" si="57"/>
        <v>0</v>
      </c>
      <c r="EO95" s="21">
        <f t="shared" si="57"/>
        <v>0</v>
      </c>
      <c r="EP95" s="21">
        <f t="shared" si="57"/>
        <v>0</v>
      </c>
      <c r="EQ95" s="21">
        <f t="shared" si="57"/>
        <v>0</v>
      </c>
      <c r="ER95" s="21">
        <f t="shared" si="57"/>
        <v>0</v>
      </c>
      <c r="ES95" s="21">
        <f t="shared" si="57"/>
        <v>0</v>
      </c>
      <c r="ET95" s="21">
        <f t="shared" si="57"/>
        <v>0</v>
      </c>
      <c r="EU95" s="21">
        <f t="shared" si="57"/>
        <v>2</v>
      </c>
      <c r="EV95" s="21">
        <f t="shared" si="57"/>
        <v>5</v>
      </c>
      <c r="EW95" s="21">
        <f t="shared" si="57"/>
        <v>0</v>
      </c>
      <c r="EX95" s="21">
        <f t="shared" si="57"/>
        <v>0</v>
      </c>
      <c r="EY95" s="21">
        <f t="shared" si="57"/>
        <v>0</v>
      </c>
      <c r="EZ95" s="21">
        <f t="shared" si="57"/>
        <v>0</v>
      </c>
      <c r="FA95" s="21">
        <f t="shared" si="57"/>
        <v>9.5</v>
      </c>
      <c r="FB95" s="21">
        <f t="shared" si="57"/>
        <v>0</v>
      </c>
      <c r="FC95" s="21">
        <f t="shared" si="57"/>
        <v>9.5</v>
      </c>
      <c r="FD95" s="21">
        <f t="shared" si="57"/>
        <v>1</v>
      </c>
      <c r="FE95" s="21">
        <f t="shared" si="57"/>
        <v>0</v>
      </c>
      <c r="FF95" s="21">
        <f t="shared" si="57"/>
        <v>0</v>
      </c>
      <c r="FG95" s="21">
        <f t="shared" si="57"/>
        <v>0</v>
      </c>
      <c r="FH95" s="21">
        <f t="shared" si="57"/>
        <v>0</v>
      </c>
      <c r="FI95" s="21">
        <f t="shared" si="57"/>
        <v>0</v>
      </c>
      <c r="FJ95" s="21">
        <f t="shared" si="57"/>
        <v>0</v>
      </c>
      <c r="FK95" s="21">
        <f t="shared" si="57"/>
        <v>0</v>
      </c>
      <c r="FL95" s="21">
        <f t="shared" si="57"/>
        <v>0</v>
      </c>
      <c r="FM95" s="21">
        <f t="shared" si="57"/>
        <v>5</v>
      </c>
      <c r="FN95" s="21">
        <f t="shared" si="57"/>
        <v>34.5</v>
      </c>
      <c r="FO95" s="21">
        <f t="shared" si="57"/>
        <v>1</v>
      </c>
      <c r="FP95" s="21">
        <f t="shared" si="57"/>
        <v>0</v>
      </c>
      <c r="FQ95" s="21">
        <f t="shared" si="57"/>
        <v>0</v>
      </c>
      <c r="FR95" s="21">
        <f t="shared" si="57"/>
        <v>0</v>
      </c>
      <c r="FS95" s="21">
        <f t="shared" si="57"/>
        <v>0</v>
      </c>
      <c r="FT95" s="21">
        <f t="shared" si="57"/>
        <v>0</v>
      </c>
      <c r="FU95" s="21">
        <f t="shared" si="57"/>
        <v>0</v>
      </c>
      <c r="FV95" s="21">
        <f t="shared" si="57"/>
        <v>2</v>
      </c>
      <c r="FW95" s="21">
        <f t="shared" si="57"/>
        <v>0</v>
      </c>
      <c r="FX95" s="21">
        <f t="shared" si="57"/>
        <v>0</v>
      </c>
      <c r="FZ95" s="21">
        <f t="shared" si="54"/>
        <v>1891</v>
      </c>
      <c r="GA95" s="20"/>
      <c r="GB95" s="21"/>
      <c r="GC95" s="21"/>
      <c r="GD95" s="21"/>
      <c r="GE95" s="21"/>
      <c r="GF95" s="21"/>
      <c r="GG95" s="7"/>
      <c r="GH95" s="18"/>
      <c r="GI95" s="18"/>
      <c r="GJ95" s="18"/>
      <c r="GK95" s="18"/>
      <c r="GL95" s="18"/>
      <c r="GM95" s="18"/>
      <c r="GN95" s="23"/>
      <c r="GO95" s="23"/>
    </row>
    <row r="96" spans="1:197" x14ac:dyDescent="0.35">
      <c r="A96" s="6" t="s">
        <v>571</v>
      </c>
      <c r="B96" s="7" t="s">
        <v>572</v>
      </c>
      <c r="C96" s="21">
        <f t="shared" ref="C96:BN96" si="58">C33</f>
        <v>0</v>
      </c>
      <c r="D96" s="21">
        <f t="shared" si="58"/>
        <v>10</v>
      </c>
      <c r="E96" s="21">
        <f t="shared" si="58"/>
        <v>0</v>
      </c>
      <c r="F96" s="21">
        <f t="shared" si="58"/>
        <v>0</v>
      </c>
      <c r="G96" s="21">
        <f t="shared" si="58"/>
        <v>0</v>
      </c>
      <c r="H96" s="21">
        <f t="shared" si="58"/>
        <v>0</v>
      </c>
      <c r="I96" s="21">
        <f t="shared" si="58"/>
        <v>0</v>
      </c>
      <c r="J96" s="21">
        <f t="shared" si="58"/>
        <v>0</v>
      </c>
      <c r="K96" s="21">
        <f t="shared" si="58"/>
        <v>0</v>
      </c>
      <c r="L96" s="21">
        <f t="shared" si="58"/>
        <v>0</v>
      </c>
      <c r="M96" s="21">
        <f t="shared" si="58"/>
        <v>0</v>
      </c>
      <c r="N96" s="21">
        <f t="shared" si="58"/>
        <v>0</v>
      </c>
      <c r="O96" s="21">
        <f t="shared" si="58"/>
        <v>0</v>
      </c>
      <c r="P96" s="21">
        <f t="shared" si="58"/>
        <v>0</v>
      </c>
      <c r="Q96" s="21">
        <f t="shared" si="58"/>
        <v>0</v>
      </c>
      <c r="R96" s="21">
        <f t="shared" si="58"/>
        <v>0</v>
      </c>
      <c r="S96" s="21">
        <f t="shared" si="58"/>
        <v>0</v>
      </c>
      <c r="T96" s="21">
        <f t="shared" si="58"/>
        <v>0</v>
      </c>
      <c r="U96" s="21">
        <f t="shared" si="58"/>
        <v>0</v>
      </c>
      <c r="V96" s="21">
        <f t="shared" si="58"/>
        <v>0</v>
      </c>
      <c r="W96" s="21">
        <f t="shared" si="58"/>
        <v>0</v>
      </c>
      <c r="X96" s="21">
        <f t="shared" si="58"/>
        <v>0</v>
      </c>
      <c r="Y96" s="21">
        <f t="shared" si="58"/>
        <v>0</v>
      </c>
      <c r="Z96" s="21">
        <f t="shared" si="58"/>
        <v>0</v>
      </c>
      <c r="AA96" s="21">
        <f t="shared" si="58"/>
        <v>0</v>
      </c>
      <c r="AB96" s="21">
        <f t="shared" si="58"/>
        <v>0</v>
      </c>
      <c r="AC96" s="21">
        <f t="shared" si="58"/>
        <v>0</v>
      </c>
      <c r="AD96" s="21">
        <f t="shared" si="58"/>
        <v>0</v>
      </c>
      <c r="AE96" s="21">
        <f t="shared" si="58"/>
        <v>0</v>
      </c>
      <c r="AF96" s="21">
        <f t="shared" si="58"/>
        <v>0</v>
      </c>
      <c r="AG96" s="21">
        <f t="shared" si="58"/>
        <v>0</v>
      </c>
      <c r="AH96" s="21">
        <f t="shared" si="58"/>
        <v>0</v>
      </c>
      <c r="AI96" s="21">
        <f t="shared" si="58"/>
        <v>0</v>
      </c>
      <c r="AJ96" s="21">
        <f t="shared" si="58"/>
        <v>0</v>
      </c>
      <c r="AK96" s="21">
        <f t="shared" si="58"/>
        <v>0</v>
      </c>
      <c r="AL96" s="21">
        <f t="shared" si="58"/>
        <v>0</v>
      </c>
      <c r="AM96" s="21">
        <f t="shared" si="58"/>
        <v>0</v>
      </c>
      <c r="AN96" s="21">
        <f t="shared" si="58"/>
        <v>0</v>
      </c>
      <c r="AO96" s="21">
        <f t="shared" si="58"/>
        <v>0</v>
      </c>
      <c r="AP96" s="21">
        <f t="shared" si="58"/>
        <v>0</v>
      </c>
      <c r="AQ96" s="21">
        <f t="shared" si="58"/>
        <v>0</v>
      </c>
      <c r="AR96" s="21">
        <f t="shared" si="58"/>
        <v>0</v>
      </c>
      <c r="AS96" s="21">
        <f t="shared" si="58"/>
        <v>0</v>
      </c>
      <c r="AT96" s="21">
        <f t="shared" si="58"/>
        <v>0</v>
      </c>
      <c r="AU96" s="21">
        <f t="shared" si="58"/>
        <v>0</v>
      </c>
      <c r="AV96" s="21">
        <f t="shared" si="58"/>
        <v>0</v>
      </c>
      <c r="AW96" s="21">
        <f t="shared" si="58"/>
        <v>0</v>
      </c>
      <c r="AX96" s="21">
        <f t="shared" si="58"/>
        <v>0</v>
      </c>
      <c r="AY96" s="21">
        <f t="shared" si="58"/>
        <v>0</v>
      </c>
      <c r="AZ96" s="21">
        <f t="shared" si="58"/>
        <v>0</v>
      </c>
      <c r="BA96" s="21">
        <f t="shared" si="58"/>
        <v>0</v>
      </c>
      <c r="BB96" s="21">
        <f t="shared" si="58"/>
        <v>0</v>
      </c>
      <c r="BC96" s="21">
        <f t="shared" si="58"/>
        <v>0</v>
      </c>
      <c r="BD96" s="21">
        <f t="shared" si="58"/>
        <v>0</v>
      </c>
      <c r="BE96" s="21">
        <f t="shared" si="58"/>
        <v>0</v>
      </c>
      <c r="BF96" s="21">
        <f t="shared" si="58"/>
        <v>0</v>
      </c>
      <c r="BG96" s="21">
        <f t="shared" si="58"/>
        <v>0</v>
      </c>
      <c r="BH96" s="21">
        <f t="shared" si="58"/>
        <v>0</v>
      </c>
      <c r="BI96" s="21">
        <f t="shared" si="58"/>
        <v>0</v>
      </c>
      <c r="BJ96" s="21">
        <f t="shared" si="58"/>
        <v>0</v>
      </c>
      <c r="BK96" s="21">
        <f t="shared" si="58"/>
        <v>0</v>
      </c>
      <c r="BL96" s="21">
        <f t="shared" si="58"/>
        <v>0</v>
      </c>
      <c r="BM96" s="21">
        <f t="shared" si="58"/>
        <v>0</v>
      </c>
      <c r="BN96" s="21">
        <f t="shared" si="58"/>
        <v>0</v>
      </c>
      <c r="BO96" s="21">
        <f t="shared" ref="BO96:DZ96" si="59">BO33</f>
        <v>0</v>
      </c>
      <c r="BP96" s="21">
        <f t="shared" si="59"/>
        <v>0</v>
      </c>
      <c r="BQ96" s="21">
        <f t="shared" si="59"/>
        <v>0</v>
      </c>
      <c r="BR96" s="21">
        <f t="shared" si="59"/>
        <v>0</v>
      </c>
      <c r="BS96" s="21">
        <f t="shared" si="59"/>
        <v>0</v>
      </c>
      <c r="BT96" s="21">
        <f t="shared" si="59"/>
        <v>0</v>
      </c>
      <c r="BU96" s="21">
        <f t="shared" si="59"/>
        <v>0</v>
      </c>
      <c r="BV96" s="21">
        <f t="shared" si="59"/>
        <v>0</v>
      </c>
      <c r="BW96" s="21">
        <f t="shared" si="59"/>
        <v>0</v>
      </c>
      <c r="BX96" s="21">
        <f t="shared" si="59"/>
        <v>0</v>
      </c>
      <c r="BY96" s="21">
        <f t="shared" si="59"/>
        <v>0</v>
      </c>
      <c r="BZ96" s="21">
        <f t="shared" si="59"/>
        <v>0</v>
      </c>
      <c r="CA96" s="21">
        <f t="shared" si="59"/>
        <v>0</v>
      </c>
      <c r="CB96" s="21">
        <f t="shared" si="59"/>
        <v>0</v>
      </c>
      <c r="CC96" s="21">
        <f t="shared" si="59"/>
        <v>0</v>
      </c>
      <c r="CD96" s="21">
        <f t="shared" si="59"/>
        <v>0</v>
      </c>
      <c r="CE96" s="21">
        <f t="shared" si="59"/>
        <v>0</v>
      </c>
      <c r="CF96" s="21">
        <f t="shared" si="59"/>
        <v>0</v>
      </c>
      <c r="CG96" s="21">
        <f t="shared" si="59"/>
        <v>0</v>
      </c>
      <c r="CH96" s="21">
        <f t="shared" si="59"/>
        <v>0</v>
      </c>
      <c r="CI96" s="21">
        <f t="shared" si="59"/>
        <v>0</v>
      </c>
      <c r="CJ96" s="21">
        <f t="shared" si="59"/>
        <v>0</v>
      </c>
      <c r="CK96" s="21">
        <f t="shared" si="59"/>
        <v>0</v>
      </c>
      <c r="CL96" s="21">
        <f t="shared" si="59"/>
        <v>0</v>
      </c>
      <c r="CM96" s="21">
        <f t="shared" si="59"/>
        <v>0</v>
      </c>
      <c r="CN96" s="21">
        <f t="shared" si="59"/>
        <v>0</v>
      </c>
      <c r="CO96" s="21">
        <f t="shared" si="59"/>
        <v>0</v>
      </c>
      <c r="CP96" s="21">
        <f t="shared" si="59"/>
        <v>0</v>
      </c>
      <c r="CQ96" s="21">
        <f t="shared" si="59"/>
        <v>0</v>
      </c>
      <c r="CR96" s="21">
        <f t="shared" si="59"/>
        <v>0</v>
      </c>
      <c r="CS96" s="21">
        <f t="shared" si="59"/>
        <v>0</v>
      </c>
      <c r="CT96" s="21">
        <f t="shared" si="59"/>
        <v>0</v>
      </c>
      <c r="CU96" s="21">
        <f t="shared" si="59"/>
        <v>0</v>
      </c>
      <c r="CV96" s="21">
        <f t="shared" si="59"/>
        <v>0</v>
      </c>
      <c r="CW96" s="21">
        <f t="shared" si="59"/>
        <v>0</v>
      </c>
      <c r="CX96" s="21">
        <f t="shared" si="59"/>
        <v>0</v>
      </c>
      <c r="CY96" s="21">
        <f t="shared" si="59"/>
        <v>0</v>
      </c>
      <c r="CZ96" s="21">
        <f t="shared" si="59"/>
        <v>0</v>
      </c>
      <c r="DA96" s="21">
        <f t="shared" si="59"/>
        <v>0</v>
      </c>
      <c r="DB96" s="21">
        <f t="shared" si="59"/>
        <v>0</v>
      </c>
      <c r="DC96" s="21">
        <f t="shared" si="59"/>
        <v>0</v>
      </c>
      <c r="DD96" s="21">
        <f t="shared" si="59"/>
        <v>0</v>
      </c>
      <c r="DE96" s="21">
        <f t="shared" si="59"/>
        <v>0</v>
      </c>
      <c r="DF96" s="21">
        <f t="shared" si="59"/>
        <v>0</v>
      </c>
      <c r="DG96" s="21">
        <f t="shared" si="59"/>
        <v>0</v>
      </c>
      <c r="DH96" s="21">
        <f t="shared" si="59"/>
        <v>0</v>
      </c>
      <c r="DI96" s="21">
        <f t="shared" si="59"/>
        <v>0</v>
      </c>
      <c r="DJ96" s="21">
        <f t="shared" si="59"/>
        <v>0</v>
      </c>
      <c r="DK96" s="21">
        <f t="shared" si="59"/>
        <v>0</v>
      </c>
      <c r="DL96" s="21">
        <f t="shared" si="59"/>
        <v>0</v>
      </c>
      <c r="DM96" s="21">
        <f t="shared" si="59"/>
        <v>0</v>
      </c>
      <c r="DN96" s="21">
        <f t="shared" si="59"/>
        <v>0</v>
      </c>
      <c r="DO96" s="21">
        <f t="shared" si="59"/>
        <v>0</v>
      </c>
      <c r="DP96" s="21">
        <f t="shared" si="59"/>
        <v>0</v>
      </c>
      <c r="DQ96" s="21">
        <f t="shared" si="59"/>
        <v>0</v>
      </c>
      <c r="DR96" s="21">
        <f t="shared" si="59"/>
        <v>0</v>
      </c>
      <c r="DS96" s="21">
        <f t="shared" si="59"/>
        <v>0</v>
      </c>
      <c r="DT96" s="21">
        <f t="shared" si="59"/>
        <v>0</v>
      </c>
      <c r="DU96" s="21">
        <f t="shared" si="59"/>
        <v>0</v>
      </c>
      <c r="DV96" s="21">
        <f t="shared" si="59"/>
        <v>0</v>
      </c>
      <c r="DW96" s="21">
        <f t="shared" si="59"/>
        <v>0</v>
      </c>
      <c r="DX96" s="21">
        <f t="shared" si="59"/>
        <v>0</v>
      </c>
      <c r="DY96" s="21">
        <f t="shared" si="59"/>
        <v>0</v>
      </c>
      <c r="DZ96" s="21">
        <f t="shared" si="59"/>
        <v>0</v>
      </c>
      <c r="EA96" s="21">
        <f t="shared" ref="EA96:FX96" si="60">EA33</f>
        <v>0</v>
      </c>
      <c r="EB96" s="21">
        <f t="shared" si="60"/>
        <v>0</v>
      </c>
      <c r="EC96" s="21">
        <f t="shared" si="60"/>
        <v>0</v>
      </c>
      <c r="ED96" s="21">
        <f t="shared" si="60"/>
        <v>0</v>
      </c>
      <c r="EE96" s="21">
        <f t="shared" si="60"/>
        <v>0</v>
      </c>
      <c r="EF96" s="21">
        <f t="shared" si="60"/>
        <v>0</v>
      </c>
      <c r="EG96" s="21">
        <f t="shared" si="60"/>
        <v>0</v>
      </c>
      <c r="EH96" s="21">
        <f t="shared" si="60"/>
        <v>0</v>
      </c>
      <c r="EI96" s="21">
        <f t="shared" si="60"/>
        <v>0</v>
      </c>
      <c r="EJ96" s="21">
        <f t="shared" si="60"/>
        <v>0</v>
      </c>
      <c r="EK96" s="21">
        <f t="shared" si="60"/>
        <v>0</v>
      </c>
      <c r="EL96" s="21">
        <f t="shared" si="60"/>
        <v>0</v>
      </c>
      <c r="EM96" s="21">
        <f t="shared" si="60"/>
        <v>0</v>
      </c>
      <c r="EN96" s="21">
        <f t="shared" si="60"/>
        <v>0</v>
      </c>
      <c r="EO96" s="21">
        <f t="shared" si="60"/>
        <v>0</v>
      </c>
      <c r="EP96" s="21">
        <f t="shared" si="60"/>
        <v>0</v>
      </c>
      <c r="EQ96" s="21">
        <f t="shared" si="60"/>
        <v>0</v>
      </c>
      <c r="ER96" s="21">
        <f t="shared" si="60"/>
        <v>0</v>
      </c>
      <c r="ES96" s="21">
        <f t="shared" si="60"/>
        <v>0</v>
      </c>
      <c r="ET96" s="21">
        <f t="shared" si="60"/>
        <v>0</v>
      </c>
      <c r="EU96" s="21">
        <f t="shared" si="60"/>
        <v>0</v>
      </c>
      <c r="EV96" s="21">
        <f t="shared" si="60"/>
        <v>0</v>
      </c>
      <c r="EW96" s="21">
        <f t="shared" si="60"/>
        <v>0</v>
      </c>
      <c r="EX96" s="21">
        <f t="shared" si="60"/>
        <v>0</v>
      </c>
      <c r="EY96" s="21">
        <f t="shared" si="60"/>
        <v>0</v>
      </c>
      <c r="EZ96" s="21">
        <f t="shared" si="60"/>
        <v>0</v>
      </c>
      <c r="FA96" s="21">
        <f t="shared" si="60"/>
        <v>0</v>
      </c>
      <c r="FB96" s="21">
        <f t="shared" si="60"/>
        <v>0</v>
      </c>
      <c r="FC96" s="21">
        <f t="shared" si="60"/>
        <v>0</v>
      </c>
      <c r="FD96" s="21">
        <f t="shared" si="60"/>
        <v>0</v>
      </c>
      <c r="FE96" s="21">
        <f t="shared" si="60"/>
        <v>0</v>
      </c>
      <c r="FF96" s="21">
        <f t="shared" si="60"/>
        <v>0</v>
      </c>
      <c r="FG96" s="21">
        <f t="shared" si="60"/>
        <v>0</v>
      </c>
      <c r="FH96" s="21">
        <f t="shared" si="60"/>
        <v>0</v>
      </c>
      <c r="FI96" s="21">
        <f t="shared" si="60"/>
        <v>0</v>
      </c>
      <c r="FJ96" s="21">
        <f t="shared" si="60"/>
        <v>0</v>
      </c>
      <c r="FK96" s="21">
        <f t="shared" si="60"/>
        <v>0</v>
      </c>
      <c r="FL96" s="21">
        <f t="shared" si="60"/>
        <v>0</v>
      </c>
      <c r="FM96" s="21">
        <f t="shared" si="60"/>
        <v>0</v>
      </c>
      <c r="FN96" s="21">
        <f t="shared" si="60"/>
        <v>0</v>
      </c>
      <c r="FO96" s="21">
        <f t="shared" si="60"/>
        <v>0</v>
      </c>
      <c r="FP96" s="21">
        <f t="shared" si="60"/>
        <v>0</v>
      </c>
      <c r="FQ96" s="21">
        <f t="shared" si="60"/>
        <v>0</v>
      </c>
      <c r="FR96" s="21">
        <f t="shared" si="60"/>
        <v>0</v>
      </c>
      <c r="FS96" s="21">
        <f t="shared" si="60"/>
        <v>0</v>
      </c>
      <c r="FT96" s="21">
        <f t="shared" si="60"/>
        <v>0</v>
      </c>
      <c r="FU96" s="21">
        <f t="shared" si="60"/>
        <v>0</v>
      </c>
      <c r="FV96" s="21">
        <f t="shared" si="60"/>
        <v>0</v>
      </c>
      <c r="FW96" s="21">
        <f t="shared" si="60"/>
        <v>0</v>
      </c>
      <c r="FX96" s="21">
        <f t="shared" si="60"/>
        <v>0</v>
      </c>
      <c r="FY96" s="30"/>
      <c r="FZ96" s="21">
        <f t="shared" si="54"/>
        <v>10</v>
      </c>
      <c r="GA96" s="20"/>
      <c r="GB96" s="21"/>
      <c r="GC96" s="21"/>
      <c r="GD96" s="21"/>
      <c r="GE96" s="21"/>
      <c r="GF96" s="21"/>
      <c r="GG96" s="7"/>
      <c r="GH96" s="18"/>
      <c r="GI96" s="18"/>
      <c r="GJ96" s="18"/>
      <c r="GK96" s="18"/>
      <c r="GL96" s="18"/>
      <c r="GM96" s="18"/>
      <c r="GN96" s="23"/>
      <c r="GO96" s="23"/>
    </row>
    <row r="97" spans="1:256" x14ac:dyDescent="0.35">
      <c r="A97" s="6" t="s">
        <v>573</v>
      </c>
      <c r="B97" s="7" t="s">
        <v>574</v>
      </c>
      <c r="C97" s="20">
        <f t="shared" ref="C97:BN97" si="61">C12</f>
        <v>167</v>
      </c>
      <c r="D97" s="20">
        <f t="shared" si="61"/>
        <v>424</v>
      </c>
      <c r="E97" s="20">
        <f t="shared" si="61"/>
        <v>0</v>
      </c>
      <c r="F97" s="20">
        <f t="shared" si="61"/>
        <v>1648</v>
      </c>
      <c r="G97" s="20">
        <f t="shared" si="61"/>
        <v>0</v>
      </c>
      <c r="H97" s="20">
        <f t="shared" si="61"/>
        <v>0</v>
      </c>
      <c r="I97" s="20">
        <f t="shared" si="61"/>
        <v>0</v>
      </c>
      <c r="J97" s="20">
        <f t="shared" si="61"/>
        <v>0</v>
      </c>
      <c r="K97" s="20">
        <f t="shared" si="61"/>
        <v>0</v>
      </c>
      <c r="L97" s="20">
        <f t="shared" si="61"/>
        <v>0</v>
      </c>
      <c r="M97" s="20">
        <f t="shared" si="61"/>
        <v>0</v>
      </c>
      <c r="N97" s="20">
        <f t="shared" si="61"/>
        <v>0</v>
      </c>
      <c r="O97" s="20">
        <f t="shared" si="61"/>
        <v>0</v>
      </c>
      <c r="P97" s="20">
        <f t="shared" si="61"/>
        <v>0</v>
      </c>
      <c r="Q97" s="20">
        <f t="shared" si="61"/>
        <v>0</v>
      </c>
      <c r="R97" s="20">
        <f t="shared" si="61"/>
        <v>5567.5</v>
      </c>
      <c r="S97" s="20">
        <f t="shared" si="61"/>
        <v>6</v>
      </c>
      <c r="T97" s="20">
        <f t="shared" si="61"/>
        <v>0</v>
      </c>
      <c r="U97" s="20">
        <f t="shared" si="61"/>
        <v>0</v>
      </c>
      <c r="V97" s="20">
        <f t="shared" si="61"/>
        <v>0</v>
      </c>
      <c r="W97" s="20">
        <f t="shared" si="61"/>
        <v>0</v>
      </c>
      <c r="X97" s="20">
        <f t="shared" si="61"/>
        <v>0</v>
      </c>
      <c r="Y97" s="20">
        <f t="shared" si="61"/>
        <v>512</v>
      </c>
      <c r="Z97" s="20">
        <f t="shared" si="61"/>
        <v>0</v>
      </c>
      <c r="AA97" s="20">
        <f t="shared" si="61"/>
        <v>325.5</v>
      </c>
      <c r="AB97" s="20">
        <f t="shared" si="61"/>
        <v>215.5</v>
      </c>
      <c r="AC97" s="20">
        <f t="shared" si="61"/>
        <v>0</v>
      </c>
      <c r="AD97" s="20">
        <f t="shared" si="61"/>
        <v>0</v>
      </c>
      <c r="AE97" s="20">
        <f t="shared" si="61"/>
        <v>0</v>
      </c>
      <c r="AF97" s="20">
        <f t="shared" si="61"/>
        <v>0</v>
      </c>
      <c r="AG97" s="20">
        <f t="shared" si="61"/>
        <v>0</v>
      </c>
      <c r="AH97" s="20">
        <f t="shared" si="61"/>
        <v>0</v>
      </c>
      <c r="AI97" s="20">
        <f t="shared" si="61"/>
        <v>0</v>
      </c>
      <c r="AJ97" s="20">
        <f t="shared" si="61"/>
        <v>0</v>
      </c>
      <c r="AK97" s="20">
        <f t="shared" si="61"/>
        <v>0</v>
      </c>
      <c r="AL97" s="20">
        <f t="shared" si="61"/>
        <v>0</v>
      </c>
      <c r="AM97" s="20">
        <f t="shared" si="61"/>
        <v>0</v>
      </c>
      <c r="AN97" s="20">
        <f t="shared" si="61"/>
        <v>0</v>
      </c>
      <c r="AO97" s="20">
        <f t="shared" si="61"/>
        <v>104.5</v>
      </c>
      <c r="AP97" s="20">
        <f t="shared" si="61"/>
        <v>579</v>
      </c>
      <c r="AQ97" s="20">
        <f t="shared" si="61"/>
        <v>0</v>
      </c>
      <c r="AR97" s="20">
        <f t="shared" si="61"/>
        <v>1356.5</v>
      </c>
      <c r="AS97" s="20">
        <f t="shared" si="61"/>
        <v>0</v>
      </c>
      <c r="AT97" s="20">
        <f t="shared" si="61"/>
        <v>250</v>
      </c>
      <c r="AU97" s="20">
        <f t="shared" si="61"/>
        <v>0</v>
      </c>
      <c r="AV97" s="20">
        <f t="shared" si="61"/>
        <v>0</v>
      </c>
      <c r="AW97" s="20">
        <f t="shared" si="61"/>
        <v>0</v>
      </c>
      <c r="AX97" s="20">
        <f t="shared" si="61"/>
        <v>0</v>
      </c>
      <c r="AY97" s="20">
        <f t="shared" si="61"/>
        <v>0</v>
      </c>
      <c r="AZ97" s="20">
        <f t="shared" si="61"/>
        <v>120</v>
      </c>
      <c r="BA97" s="20">
        <f t="shared" si="61"/>
        <v>238</v>
      </c>
      <c r="BB97" s="20">
        <f t="shared" si="61"/>
        <v>0</v>
      </c>
      <c r="BC97" s="20">
        <f t="shared" si="61"/>
        <v>522</v>
      </c>
      <c r="BD97" s="20">
        <f t="shared" si="61"/>
        <v>0</v>
      </c>
      <c r="BE97" s="20">
        <f t="shared" si="61"/>
        <v>0</v>
      </c>
      <c r="BF97" s="20">
        <f t="shared" si="61"/>
        <v>1127.5</v>
      </c>
      <c r="BG97" s="20">
        <f t="shared" si="61"/>
        <v>0</v>
      </c>
      <c r="BH97" s="20">
        <f t="shared" si="61"/>
        <v>27</v>
      </c>
      <c r="BI97" s="20">
        <f t="shared" si="61"/>
        <v>0</v>
      </c>
      <c r="BJ97" s="20">
        <f t="shared" si="61"/>
        <v>0</v>
      </c>
      <c r="BK97" s="20">
        <f t="shared" si="61"/>
        <v>10518</v>
      </c>
      <c r="BL97" s="20">
        <f t="shared" si="61"/>
        <v>0</v>
      </c>
      <c r="BM97" s="20">
        <f t="shared" si="61"/>
        <v>0</v>
      </c>
      <c r="BN97" s="20">
        <f t="shared" si="61"/>
        <v>0</v>
      </c>
      <c r="BO97" s="20">
        <f t="shared" ref="BO97:CM97" si="62">BO12</f>
        <v>0</v>
      </c>
      <c r="BP97" s="20">
        <f t="shared" si="62"/>
        <v>0</v>
      </c>
      <c r="BQ97" s="20">
        <f t="shared" si="62"/>
        <v>0</v>
      </c>
      <c r="BR97" s="20">
        <f t="shared" si="62"/>
        <v>0</v>
      </c>
      <c r="BS97" s="20">
        <f t="shared" si="62"/>
        <v>0</v>
      </c>
      <c r="BT97" s="20">
        <f t="shared" si="62"/>
        <v>0</v>
      </c>
      <c r="BU97" s="20">
        <f t="shared" si="62"/>
        <v>0</v>
      </c>
      <c r="BV97" s="20">
        <f t="shared" si="62"/>
        <v>0</v>
      </c>
      <c r="BW97" s="20">
        <f t="shared" si="62"/>
        <v>0</v>
      </c>
      <c r="BX97" s="20">
        <f t="shared" si="62"/>
        <v>0</v>
      </c>
      <c r="BY97" s="20">
        <f t="shared" si="62"/>
        <v>0</v>
      </c>
      <c r="BZ97" s="20">
        <f t="shared" si="62"/>
        <v>0</v>
      </c>
      <c r="CA97" s="20">
        <f t="shared" si="62"/>
        <v>0</v>
      </c>
      <c r="CB97" s="20">
        <f t="shared" si="62"/>
        <v>898</v>
      </c>
      <c r="CC97" s="20">
        <f t="shared" si="62"/>
        <v>0</v>
      </c>
      <c r="CD97" s="20">
        <f t="shared" si="62"/>
        <v>0</v>
      </c>
      <c r="CE97" s="20">
        <f t="shared" si="62"/>
        <v>0</v>
      </c>
      <c r="CF97" s="20">
        <f t="shared" si="62"/>
        <v>0</v>
      </c>
      <c r="CG97" s="20">
        <f t="shared" si="62"/>
        <v>0</v>
      </c>
      <c r="CH97" s="20">
        <f t="shared" si="62"/>
        <v>0</v>
      </c>
      <c r="CI97" s="20">
        <f t="shared" si="62"/>
        <v>0</v>
      </c>
      <c r="CJ97" s="20">
        <f t="shared" si="62"/>
        <v>0</v>
      </c>
      <c r="CK97" s="20">
        <f t="shared" si="62"/>
        <v>747</v>
      </c>
      <c r="CL97" s="20">
        <f t="shared" si="62"/>
        <v>7.5</v>
      </c>
      <c r="CM97" s="20">
        <f t="shared" si="62"/>
        <v>25.5</v>
      </c>
      <c r="CN97" s="20">
        <f>CN12+CN32</f>
        <v>611.5</v>
      </c>
      <c r="CO97" s="20">
        <f t="shared" ref="CO97:EZ97" si="63">CO12</f>
        <v>0</v>
      </c>
      <c r="CP97" s="20">
        <f t="shared" si="63"/>
        <v>0</v>
      </c>
      <c r="CQ97" s="20">
        <f t="shared" si="63"/>
        <v>0</v>
      </c>
      <c r="CR97" s="20">
        <f t="shared" si="63"/>
        <v>0</v>
      </c>
      <c r="CS97" s="20">
        <f t="shared" si="63"/>
        <v>0</v>
      </c>
      <c r="CT97" s="20">
        <f t="shared" si="63"/>
        <v>0</v>
      </c>
      <c r="CU97" s="20">
        <f t="shared" si="63"/>
        <v>331</v>
      </c>
      <c r="CV97" s="20">
        <f t="shared" si="63"/>
        <v>0</v>
      </c>
      <c r="CW97" s="20">
        <f t="shared" si="63"/>
        <v>0</v>
      </c>
      <c r="CX97" s="20">
        <f t="shared" si="63"/>
        <v>0</v>
      </c>
      <c r="CY97" s="20">
        <f t="shared" si="63"/>
        <v>0</v>
      </c>
      <c r="CZ97" s="20">
        <f t="shared" si="63"/>
        <v>0</v>
      </c>
      <c r="DA97" s="20">
        <f t="shared" si="63"/>
        <v>0</v>
      </c>
      <c r="DB97" s="20">
        <f t="shared" si="63"/>
        <v>0</v>
      </c>
      <c r="DC97" s="20">
        <f t="shared" si="63"/>
        <v>0</v>
      </c>
      <c r="DD97" s="20">
        <f t="shared" si="63"/>
        <v>0</v>
      </c>
      <c r="DE97" s="20">
        <f t="shared" si="63"/>
        <v>0</v>
      </c>
      <c r="DF97" s="20">
        <f t="shared" si="63"/>
        <v>0</v>
      </c>
      <c r="DG97" s="20">
        <f t="shared" si="63"/>
        <v>0</v>
      </c>
      <c r="DH97" s="20">
        <f t="shared" si="63"/>
        <v>0</v>
      </c>
      <c r="DI97" s="20">
        <f t="shared" si="63"/>
        <v>4</v>
      </c>
      <c r="DJ97" s="20">
        <f t="shared" si="63"/>
        <v>1</v>
      </c>
      <c r="DK97" s="20">
        <f t="shared" si="63"/>
        <v>0</v>
      </c>
      <c r="DL97" s="20">
        <f t="shared" si="63"/>
        <v>0</v>
      </c>
      <c r="DM97" s="20">
        <f t="shared" si="63"/>
        <v>0</v>
      </c>
      <c r="DN97" s="20">
        <f t="shared" si="63"/>
        <v>0</v>
      </c>
      <c r="DO97" s="20">
        <f t="shared" si="63"/>
        <v>0</v>
      </c>
      <c r="DP97" s="20">
        <f t="shared" si="63"/>
        <v>0</v>
      </c>
      <c r="DQ97" s="20">
        <f t="shared" si="63"/>
        <v>0</v>
      </c>
      <c r="DR97" s="20">
        <f t="shared" si="63"/>
        <v>0</v>
      </c>
      <c r="DS97" s="20">
        <f t="shared" si="63"/>
        <v>0</v>
      </c>
      <c r="DT97" s="20">
        <f t="shared" si="63"/>
        <v>0</v>
      </c>
      <c r="DU97" s="20">
        <f t="shared" si="63"/>
        <v>0</v>
      </c>
      <c r="DV97" s="20">
        <f t="shared" si="63"/>
        <v>0</v>
      </c>
      <c r="DW97" s="20">
        <f t="shared" si="63"/>
        <v>0</v>
      </c>
      <c r="DX97" s="20">
        <f t="shared" si="63"/>
        <v>0</v>
      </c>
      <c r="DY97" s="20">
        <f t="shared" si="63"/>
        <v>0</v>
      </c>
      <c r="DZ97" s="20">
        <f t="shared" si="63"/>
        <v>0</v>
      </c>
      <c r="EA97" s="20">
        <f t="shared" si="63"/>
        <v>0</v>
      </c>
      <c r="EB97" s="20">
        <f t="shared" si="63"/>
        <v>17</v>
      </c>
      <c r="EC97" s="20">
        <f t="shared" si="63"/>
        <v>0</v>
      </c>
      <c r="ED97" s="20">
        <f t="shared" si="63"/>
        <v>0</v>
      </c>
      <c r="EE97" s="20">
        <f t="shared" si="63"/>
        <v>0</v>
      </c>
      <c r="EF97" s="20">
        <f t="shared" si="63"/>
        <v>0</v>
      </c>
      <c r="EG97" s="20">
        <f t="shared" si="63"/>
        <v>0</v>
      </c>
      <c r="EH97" s="20">
        <f t="shared" si="63"/>
        <v>0</v>
      </c>
      <c r="EI97" s="20">
        <f t="shared" si="63"/>
        <v>0</v>
      </c>
      <c r="EJ97" s="20">
        <f t="shared" si="63"/>
        <v>196</v>
      </c>
      <c r="EK97" s="20">
        <f t="shared" si="63"/>
        <v>0</v>
      </c>
      <c r="EL97" s="20">
        <f t="shared" si="63"/>
        <v>0</v>
      </c>
      <c r="EM97" s="20">
        <f t="shared" si="63"/>
        <v>0</v>
      </c>
      <c r="EN97" s="20">
        <f t="shared" si="63"/>
        <v>55</v>
      </c>
      <c r="EO97" s="20">
        <f t="shared" si="63"/>
        <v>0</v>
      </c>
      <c r="EP97" s="20">
        <f t="shared" si="63"/>
        <v>0</v>
      </c>
      <c r="EQ97" s="20">
        <f t="shared" si="63"/>
        <v>0</v>
      </c>
      <c r="ER97" s="20">
        <f t="shared" si="63"/>
        <v>0</v>
      </c>
      <c r="ES97" s="20">
        <f t="shared" si="63"/>
        <v>0</v>
      </c>
      <c r="ET97" s="20">
        <f t="shared" si="63"/>
        <v>0</v>
      </c>
      <c r="EU97" s="20">
        <f t="shared" si="63"/>
        <v>0</v>
      </c>
      <c r="EV97" s="20">
        <f t="shared" si="63"/>
        <v>0</v>
      </c>
      <c r="EW97" s="20">
        <f t="shared" si="63"/>
        <v>0</v>
      </c>
      <c r="EX97" s="20">
        <f t="shared" si="63"/>
        <v>0</v>
      </c>
      <c r="EY97" s="20">
        <f t="shared" si="63"/>
        <v>565</v>
      </c>
      <c r="EZ97" s="20">
        <f t="shared" si="63"/>
        <v>0</v>
      </c>
      <c r="FA97" s="20">
        <f t="shared" ref="FA97:FX97" si="64">FA12</f>
        <v>0</v>
      </c>
      <c r="FB97" s="20">
        <f t="shared" si="64"/>
        <v>0</v>
      </c>
      <c r="FC97" s="20">
        <f t="shared" si="64"/>
        <v>0</v>
      </c>
      <c r="FD97" s="20">
        <f t="shared" si="64"/>
        <v>0</v>
      </c>
      <c r="FE97" s="20">
        <f t="shared" si="64"/>
        <v>0</v>
      </c>
      <c r="FF97" s="20">
        <f t="shared" si="64"/>
        <v>0</v>
      </c>
      <c r="FG97" s="20">
        <f t="shared" si="64"/>
        <v>0</v>
      </c>
      <c r="FH97" s="20">
        <f t="shared" si="64"/>
        <v>0</v>
      </c>
      <c r="FI97" s="20">
        <f t="shared" si="64"/>
        <v>0</v>
      </c>
      <c r="FJ97" s="20">
        <f t="shared" si="64"/>
        <v>0</v>
      </c>
      <c r="FK97" s="20">
        <f t="shared" si="64"/>
        <v>0</v>
      </c>
      <c r="FL97" s="20">
        <f t="shared" si="64"/>
        <v>0</v>
      </c>
      <c r="FM97" s="20">
        <f t="shared" si="64"/>
        <v>0</v>
      </c>
      <c r="FN97" s="20">
        <f t="shared" si="64"/>
        <v>281</v>
      </c>
      <c r="FO97" s="20">
        <f t="shared" si="64"/>
        <v>0</v>
      </c>
      <c r="FP97" s="20">
        <f t="shared" si="64"/>
        <v>0</v>
      </c>
      <c r="FQ97" s="20">
        <f t="shared" si="64"/>
        <v>0</v>
      </c>
      <c r="FR97" s="20">
        <f t="shared" si="64"/>
        <v>0</v>
      </c>
      <c r="FS97" s="20">
        <f t="shared" si="64"/>
        <v>0</v>
      </c>
      <c r="FT97" s="20">
        <f t="shared" si="64"/>
        <v>0</v>
      </c>
      <c r="FU97" s="20">
        <f t="shared" si="64"/>
        <v>0</v>
      </c>
      <c r="FV97" s="20">
        <f t="shared" si="64"/>
        <v>0</v>
      </c>
      <c r="FW97" s="20">
        <f t="shared" si="64"/>
        <v>0</v>
      </c>
      <c r="FX97" s="20">
        <f t="shared" si="64"/>
        <v>0</v>
      </c>
      <c r="FY97" s="30"/>
      <c r="FZ97" s="20">
        <f t="shared" si="54"/>
        <v>27447.5</v>
      </c>
      <c r="GA97" s="20"/>
      <c r="GB97" s="21"/>
      <c r="GC97" s="21"/>
      <c r="GD97" s="21"/>
      <c r="GE97" s="21"/>
      <c r="GF97" s="7"/>
      <c r="GG97" s="7"/>
      <c r="GH97" s="18"/>
      <c r="GI97" s="18"/>
      <c r="GJ97" s="18"/>
      <c r="GK97" s="18"/>
      <c r="GL97" s="18"/>
      <c r="GM97" s="18"/>
      <c r="GN97" s="23"/>
      <c r="GO97" s="23"/>
    </row>
    <row r="98" spans="1:256" x14ac:dyDescent="0.35">
      <c r="A98" s="6" t="s">
        <v>575</v>
      </c>
      <c r="B98" s="7" t="s">
        <v>576</v>
      </c>
      <c r="C98" s="20">
        <f t="shared" ref="C98:BN98" si="65">C32</f>
        <v>0</v>
      </c>
      <c r="D98" s="20">
        <f t="shared" si="65"/>
        <v>0</v>
      </c>
      <c r="E98" s="20">
        <f t="shared" si="65"/>
        <v>0</v>
      </c>
      <c r="F98" s="20">
        <f t="shared" si="65"/>
        <v>0</v>
      </c>
      <c r="G98" s="20">
        <f t="shared" si="65"/>
        <v>0</v>
      </c>
      <c r="H98" s="20">
        <f t="shared" si="65"/>
        <v>0</v>
      </c>
      <c r="I98" s="20">
        <f t="shared" si="65"/>
        <v>0</v>
      </c>
      <c r="J98" s="20">
        <f t="shared" si="65"/>
        <v>0</v>
      </c>
      <c r="K98" s="20">
        <f t="shared" si="65"/>
        <v>0</v>
      </c>
      <c r="L98" s="20">
        <f t="shared" si="65"/>
        <v>0</v>
      </c>
      <c r="M98" s="20">
        <f t="shared" si="65"/>
        <v>0</v>
      </c>
      <c r="N98" s="20">
        <f t="shared" si="65"/>
        <v>0</v>
      </c>
      <c r="O98" s="20">
        <f t="shared" si="65"/>
        <v>0</v>
      </c>
      <c r="P98" s="20">
        <f t="shared" si="65"/>
        <v>0</v>
      </c>
      <c r="Q98" s="20">
        <f t="shared" si="65"/>
        <v>0</v>
      </c>
      <c r="R98" s="20">
        <f t="shared" si="65"/>
        <v>0</v>
      </c>
      <c r="S98" s="20">
        <f t="shared" si="65"/>
        <v>0</v>
      </c>
      <c r="T98" s="20">
        <f t="shared" si="65"/>
        <v>0</v>
      </c>
      <c r="U98" s="20">
        <f t="shared" si="65"/>
        <v>0</v>
      </c>
      <c r="V98" s="20">
        <f t="shared" si="65"/>
        <v>0</v>
      </c>
      <c r="W98" s="20">
        <f t="shared" si="65"/>
        <v>0</v>
      </c>
      <c r="X98" s="20">
        <f t="shared" si="65"/>
        <v>0</v>
      </c>
      <c r="Y98" s="20">
        <f t="shared" si="65"/>
        <v>0</v>
      </c>
      <c r="Z98" s="20">
        <f t="shared" si="65"/>
        <v>0</v>
      </c>
      <c r="AA98" s="20">
        <f t="shared" si="65"/>
        <v>0</v>
      </c>
      <c r="AB98" s="20">
        <f t="shared" si="65"/>
        <v>0</v>
      </c>
      <c r="AC98" s="20">
        <f t="shared" si="65"/>
        <v>0</v>
      </c>
      <c r="AD98" s="20">
        <f t="shared" si="65"/>
        <v>0</v>
      </c>
      <c r="AE98" s="20">
        <f t="shared" si="65"/>
        <v>0</v>
      </c>
      <c r="AF98" s="20">
        <f t="shared" si="65"/>
        <v>0</v>
      </c>
      <c r="AG98" s="20">
        <f t="shared" si="65"/>
        <v>0</v>
      </c>
      <c r="AH98" s="20">
        <f t="shared" si="65"/>
        <v>0</v>
      </c>
      <c r="AI98" s="20">
        <f t="shared" si="65"/>
        <v>0</v>
      </c>
      <c r="AJ98" s="20">
        <f t="shared" si="65"/>
        <v>0</v>
      </c>
      <c r="AK98" s="20">
        <f t="shared" si="65"/>
        <v>0</v>
      </c>
      <c r="AL98" s="20">
        <f t="shared" si="65"/>
        <v>0</v>
      </c>
      <c r="AM98" s="20">
        <f t="shared" si="65"/>
        <v>0</v>
      </c>
      <c r="AN98" s="20">
        <f t="shared" si="65"/>
        <v>0</v>
      </c>
      <c r="AO98" s="20">
        <f t="shared" si="65"/>
        <v>0</v>
      </c>
      <c r="AP98" s="20">
        <f t="shared" si="65"/>
        <v>0</v>
      </c>
      <c r="AQ98" s="20">
        <f t="shared" si="65"/>
        <v>0</v>
      </c>
      <c r="AR98" s="20">
        <f t="shared" si="65"/>
        <v>0</v>
      </c>
      <c r="AS98" s="20">
        <f t="shared" si="65"/>
        <v>0</v>
      </c>
      <c r="AT98" s="20">
        <f t="shared" si="65"/>
        <v>0</v>
      </c>
      <c r="AU98" s="20">
        <f t="shared" si="65"/>
        <v>0</v>
      </c>
      <c r="AV98" s="20">
        <f t="shared" si="65"/>
        <v>0</v>
      </c>
      <c r="AW98" s="20">
        <f t="shared" si="65"/>
        <v>0</v>
      </c>
      <c r="AX98" s="20">
        <f t="shared" si="65"/>
        <v>0</v>
      </c>
      <c r="AY98" s="20">
        <f t="shared" si="65"/>
        <v>0</v>
      </c>
      <c r="AZ98" s="20">
        <f t="shared" si="65"/>
        <v>0</v>
      </c>
      <c r="BA98" s="20">
        <f t="shared" si="65"/>
        <v>0</v>
      </c>
      <c r="BB98" s="20">
        <f t="shared" si="65"/>
        <v>0</v>
      </c>
      <c r="BC98" s="20">
        <f t="shared" si="65"/>
        <v>0</v>
      </c>
      <c r="BD98" s="20">
        <f t="shared" si="65"/>
        <v>0</v>
      </c>
      <c r="BE98" s="20">
        <f t="shared" si="65"/>
        <v>0</v>
      </c>
      <c r="BF98" s="20">
        <f t="shared" si="65"/>
        <v>0</v>
      </c>
      <c r="BG98" s="20">
        <f t="shared" si="65"/>
        <v>0</v>
      </c>
      <c r="BH98" s="20">
        <f t="shared" si="65"/>
        <v>0</v>
      </c>
      <c r="BI98" s="20">
        <f t="shared" si="65"/>
        <v>0</v>
      </c>
      <c r="BJ98" s="20">
        <f t="shared" si="65"/>
        <v>0</v>
      </c>
      <c r="BK98" s="20">
        <f t="shared" si="65"/>
        <v>0</v>
      </c>
      <c r="BL98" s="20">
        <f t="shared" si="65"/>
        <v>0</v>
      </c>
      <c r="BM98" s="20">
        <f t="shared" si="65"/>
        <v>0</v>
      </c>
      <c r="BN98" s="20">
        <f t="shared" si="65"/>
        <v>0</v>
      </c>
      <c r="BO98" s="20">
        <f t="shared" ref="BO98:CM98" si="66">BO32</f>
        <v>0</v>
      </c>
      <c r="BP98" s="20">
        <f t="shared" si="66"/>
        <v>0</v>
      </c>
      <c r="BQ98" s="20">
        <f t="shared" si="66"/>
        <v>0</v>
      </c>
      <c r="BR98" s="20">
        <f t="shared" si="66"/>
        <v>0</v>
      </c>
      <c r="BS98" s="20">
        <f t="shared" si="66"/>
        <v>0</v>
      </c>
      <c r="BT98" s="20">
        <f t="shared" si="66"/>
        <v>0</v>
      </c>
      <c r="BU98" s="20">
        <f t="shared" si="66"/>
        <v>0</v>
      </c>
      <c r="BV98" s="20">
        <f t="shared" si="66"/>
        <v>0</v>
      </c>
      <c r="BW98" s="20">
        <f t="shared" si="66"/>
        <v>0</v>
      </c>
      <c r="BX98" s="20">
        <f t="shared" si="66"/>
        <v>0</v>
      </c>
      <c r="BY98" s="20">
        <f t="shared" si="66"/>
        <v>0</v>
      </c>
      <c r="BZ98" s="20">
        <f t="shared" si="66"/>
        <v>0</v>
      </c>
      <c r="CA98" s="20">
        <f t="shared" si="66"/>
        <v>0</v>
      </c>
      <c r="CB98" s="20">
        <f t="shared" si="66"/>
        <v>0</v>
      </c>
      <c r="CC98" s="20">
        <f t="shared" si="66"/>
        <v>0</v>
      </c>
      <c r="CD98" s="20">
        <f t="shared" si="66"/>
        <v>0</v>
      </c>
      <c r="CE98" s="20">
        <f t="shared" si="66"/>
        <v>0</v>
      </c>
      <c r="CF98" s="20">
        <f t="shared" si="66"/>
        <v>0</v>
      </c>
      <c r="CG98" s="20">
        <f t="shared" si="66"/>
        <v>0</v>
      </c>
      <c r="CH98" s="20">
        <f t="shared" si="66"/>
        <v>0</v>
      </c>
      <c r="CI98" s="20">
        <f t="shared" si="66"/>
        <v>0</v>
      </c>
      <c r="CJ98" s="20">
        <f t="shared" si="66"/>
        <v>0</v>
      </c>
      <c r="CK98" s="20">
        <f t="shared" si="66"/>
        <v>0</v>
      </c>
      <c r="CL98" s="20">
        <f t="shared" si="66"/>
        <v>0</v>
      </c>
      <c r="CM98" s="20">
        <f t="shared" si="66"/>
        <v>0</v>
      </c>
      <c r="CN98" s="20">
        <v>0</v>
      </c>
      <c r="CO98" s="20">
        <f t="shared" ref="CO98:EZ98" si="67">CO32</f>
        <v>0</v>
      </c>
      <c r="CP98" s="20">
        <f t="shared" si="67"/>
        <v>0</v>
      </c>
      <c r="CQ98" s="20">
        <f t="shared" si="67"/>
        <v>0</v>
      </c>
      <c r="CR98" s="20">
        <f t="shared" si="67"/>
        <v>0</v>
      </c>
      <c r="CS98" s="20">
        <f t="shared" si="67"/>
        <v>0</v>
      </c>
      <c r="CT98" s="20">
        <f t="shared" si="67"/>
        <v>0</v>
      </c>
      <c r="CU98" s="20">
        <f t="shared" si="67"/>
        <v>0</v>
      </c>
      <c r="CV98" s="20">
        <f t="shared" si="67"/>
        <v>0</v>
      </c>
      <c r="CW98" s="20">
        <f t="shared" si="67"/>
        <v>0</v>
      </c>
      <c r="CX98" s="20">
        <f t="shared" si="67"/>
        <v>0</v>
      </c>
      <c r="CY98" s="20">
        <f t="shared" si="67"/>
        <v>0</v>
      </c>
      <c r="CZ98" s="20">
        <f t="shared" si="67"/>
        <v>0</v>
      </c>
      <c r="DA98" s="20">
        <f t="shared" si="67"/>
        <v>0</v>
      </c>
      <c r="DB98" s="20">
        <f t="shared" si="67"/>
        <v>0</v>
      </c>
      <c r="DC98" s="20">
        <f t="shared" si="67"/>
        <v>0</v>
      </c>
      <c r="DD98" s="20">
        <f t="shared" si="67"/>
        <v>0</v>
      </c>
      <c r="DE98" s="20">
        <f t="shared" si="67"/>
        <v>0</v>
      </c>
      <c r="DF98" s="20">
        <f t="shared" si="67"/>
        <v>0</v>
      </c>
      <c r="DG98" s="20">
        <f t="shared" si="67"/>
        <v>0</v>
      </c>
      <c r="DH98" s="20">
        <f t="shared" si="67"/>
        <v>0</v>
      </c>
      <c r="DI98" s="20">
        <f t="shared" si="67"/>
        <v>0</v>
      </c>
      <c r="DJ98" s="20">
        <f t="shared" si="67"/>
        <v>0</v>
      </c>
      <c r="DK98" s="20">
        <f t="shared" si="67"/>
        <v>0</v>
      </c>
      <c r="DL98" s="20">
        <f t="shared" si="67"/>
        <v>0</v>
      </c>
      <c r="DM98" s="20">
        <f t="shared" si="67"/>
        <v>0</v>
      </c>
      <c r="DN98" s="20">
        <f t="shared" si="67"/>
        <v>0</v>
      </c>
      <c r="DO98" s="20">
        <f t="shared" si="67"/>
        <v>0</v>
      </c>
      <c r="DP98" s="20">
        <f t="shared" si="67"/>
        <v>0</v>
      </c>
      <c r="DQ98" s="20">
        <f t="shared" si="67"/>
        <v>0</v>
      </c>
      <c r="DR98" s="20">
        <f t="shared" si="67"/>
        <v>0</v>
      </c>
      <c r="DS98" s="20">
        <f t="shared" si="67"/>
        <v>0</v>
      </c>
      <c r="DT98" s="20">
        <f t="shared" si="67"/>
        <v>0</v>
      </c>
      <c r="DU98" s="20">
        <f t="shared" si="67"/>
        <v>0</v>
      </c>
      <c r="DV98" s="20">
        <f t="shared" si="67"/>
        <v>0</v>
      </c>
      <c r="DW98" s="20">
        <f t="shared" si="67"/>
        <v>0</v>
      </c>
      <c r="DX98" s="20">
        <f t="shared" si="67"/>
        <v>0</v>
      </c>
      <c r="DY98" s="20">
        <f t="shared" si="67"/>
        <v>0</v>
      </c>
      <c r="DZ98" s="20">
        <f t="shared" si="67"/>
        <v>0</v>
      </c>
      <c r="EA98" s="20">
        <f t="shared" si="67"/>
        <v>0</v>
      </c>
      <c r="EB98" s="20">
        <f t="shared" si="67"/>
        <v>0</v>
      </c>
      <c r="EC98" s="20">
        <f t="shared" si="67"/>
        <v>0</v>
      </c>
      <c r="ED98" s="20">
        <f t="shared" si="67"/>
        <v>0</v>
      </c>
      <c r="EE98" s="20">
        <f t="shared" si="67"/>
        <v>0</v>
      </c>
      <c r="EF98" s="20">
        <f t="shared" si="67"/>
        <v>0</v>
      </c>
      <c r="EG98" s="20">
        <f t="shared" si="67"/>
        <v>0</v>
      </c>
      <c r="EH98" s="20">
        <f t="shared" si="67"/>
        <v>0</v>
      </c>
      <c r="EI98" s="20">
        <f t="shared" si="67"/>
        <v>0</v>
      </c>
      <c r="EJ98" s="20">
        <f t="shared" si="67"/>
        <v>0</v>
      </c>
      <c r="EK98" s="20">
        <f t="shared" si="67"/>
        <v>0</v>
      </c>
      <c r="EL98" s="20">
        <f t="shared" si="67"/>
        <v>0</v>
      </c>
      <c r="EM98" s="20">
        <f t="shared" si="67"/>
        <v>0</v>
      </c>
      <c r="EN98" s="20">
        <f t="shared" si="67"/>
        <v>0</v>
      </c>
      <c r="EO98" s="20">
        <f t="shared" si="67"/>
        <v>0</v>
      </c>
      <c r="EP98" s="20">
        <f t="shared" si="67"/>
        <v>0</v>
      </c>
      <c r="EQ98" s="20">
        <f t="shared" si="67"/>
        <v>0</v>
      </c>
      <c r="ER98" s="20">
        <f t="shared" si="67"/>
        <v>0</v>
      </c>
      <c r="ES98" s="20">
        <f t="shared" si="67"/>
        <v>0</v>
      </c>
      <c r="ET98" s="20">
        <f t="shared" si="67"/>
        <v>0</v>
      </c>
      <c r="EU98" s="20">
        <f t="shared" si="67"/>
        <v>0</v>
      </c>
      <c r="EV98" s="20">
        <f t="shared" si="67"/>
        <v>0</v>
      </c>
      <c r="EW98" s="20">
        <f t="shared" si="67"/>
        <v>0</v>
      </c>
      <c r="EX98" s="20">
        <f t="shared" si="67"/>
        <v>0</v>
      </c>
      <c r="EY98" s="20">
        <f t="shared" si="67"/>
        <v>0</v>
      </c>
      <c r="EZ98" s="20">
        <f t="shared" si="67"/>
        <v>0</v>
      </c>
      <c r="FA98" s="20">
        <f t="shared" ref="FA98:FX98" si="68">FA32</f>
        <v>0</v>
      </c>
      <c r="FB98" s="20">
        <f t="shared" si="68"/>
        <v>0</v>
      </c>
      <c r="FC98" s="20">
        <f t="shared" si="68"/>
        <v>0</v>
      </c>
      <c r="FD98" s="20">
        <f t="shared" si="68"/>
        <v>0</v>
      </c>
      <c r="FE98" s="20">
        <f t="shared" si="68"/>
        <v>0</v>
      </c>
      <c r="FF98" s="20">
        <f t="shared" si="68"/>
        <v>0</v>
      </c>
      <c r="FG98" s="20">
        <f t="shared" si="68"/>
        <v>0</v>
      </c>
      <c r="FH98" s="20">
        <f t="shared" si="68"/>
        <v>0</v>
      </c>
      <c r="FI98" s="20">
        <f t="shared" si="68"/>
        <v>0</v>
      </c>
      <c r="FJ98" s="20">
        <f t="shared" si="68"/>
        <v>0</v>
      </c>
      <c r="FK98" s="20">
        <f t="shared" si="68"/>
        <v>0</v>
      </c>
      <c r="FL98" s="20">
        <f t="shared" si="68"/>
        <v>0</v>
      </c>
      <c r="FM98" s="20">
        <f t="shared" si="68"/>
        <v>0</v>
      </c>
      <c r="FN98" s="20">
        <f t="shared" si="68"/>
        <v>0</v>
      </c>
      <c r="FO98" s="20">
        <f t="shared" si="68"/>
        <v>0</v>
      </c>
      <c r="FP98" s="20">
        <f t="shared" si="68"/>
        <v>0</v>
      </c>
      <c r="FQ98" s="20">
        <f t="shared" si="68"/>
        <v>0</v>
      </c>
      <c r="FR98" s="20">
        <f t="shared" si="68"/>
        <v>0</v>
      </c>
      <c r="FS98" s="20">
        <f t="shared" si="68"/>
        <v>0</v>
      </c>
      <c r="FT98" s="20">
        <f t="shared" si="68"/>
        <v>0</v>
      </c>
      <c r="FU98" s="20">
        <f t="shared" si="68"/>
        <v>0</v>
      </c>
      <c r="FV98" s="20">
        <f t="shared" si="68"/>
        <v>0</v>
      </c>
      <c r="FW98" s="20">
        <f t="shared" si="68"/>
        <v>0</v>
      </c>
      <c r="FX98" s="20">
        <f t="shared" si="68"/>
        <v>0</v>
      </c>
      <c r="FY98" s="20"/>
      <c r="FZ98" s="20">
        <f t="shared" si="54"/>
        <v>0</v>
      </c>
      <c r="GA98" s="76"/>
      <c r="GB98" s="21"/>
      <c r="GC98" s="21"/>
      <c r="GD98" s="21"/>
      <c r="GE98" s="21"/>
      <c r="GF98" s="7"/>
      <c r="GG98" s="7"/>
      <c r="GH98" s="18"/>
      <c r="GI98" s="18"/>
      <c r="GJ98" s="18"/>
      <c r="GK98" s="18"/>
      <c r="GL98" s="18"/>
      <c r="GM98" s="18"/>
      <c r="GN98" s="23"/>
      <c r="GO98" s="23"/>
    </row>
    <row r="99" spans="1:256" x14ac:dyDescent="0.35">
      <c r="A99" s="6" t="s">
        <v>577</v>
      </c>
      <c r="B99" s="7" t="s">
        <v>578</v>
      </c>
      <c r="C99" s="30">
        <f>ROUND(SUM(C94:C98),1)</f>
        <v>6556</v>
      </c>
      <c r="D99" s="30">
        <f t="shared" ref="D99:BO99" si="69">ROUND(SUM(D94:D98),1)</f>
        <v>39211.699999999997</v>
      </c>
      <c r="E99" s="30">
        <f t="shared" si="69"/>
        <v>6031.7</v>
      </c>
      <c r="F99" s="30">
        <f t="shared" si="69"/>
        <v>23565.3</v>
      </c>
      <c r="G99" s="30">
        <f t="shared" si="69"/>
        <v>1550.5</v>
      </c>
      <c r="H99" s="30">
        <f t="shared" si="69"/>
        <v>1112</v>
      </c>
      <c r="I99" s="30">
        <f t="shared" si="69"/>
        <v>8326</v>
      </c>
      <c r="J99" s="30">
        <f t="shared" si="69"/>
        <v>2101.4</v>
      </c>
      <c r="K99" s="30">
        <f t="shared" si="69"/>
        <v>270</v>
      </c>
      <c r="L99" s="30">
        <f t="shared" si="69"/>
        <v>2192.6</v>
      </c>
      <c r="M99" s="30">
        <f t="shared" si="69"/>
        <v>1008.8</v>
      </c>
      <c r="N99" s="30">
        <f t="shared" si="69"/>
        <v>50909.1</v>
      </c>
      <c r="O99" s="30">
        <f t="shared" si="69"/>
        <v>13189.5</v>
      </c>
      <c r="P99" s="30">
        <f t="shared" si="69"/>
        <v>347</v>
      </c>
      <c r="Q99" s="30">
        <f t="shared" si="69"/>
        <v>37905.300000000003</v>
      </c>
      <c r="R99" s="30">
        <f t="shared" si="69"/>
        <v>6074.5</v>
      </c>
      <c r="S99" s="30">
        <f t="shared" si="69"/>
        <v>1606.3</v>
      </c>
      <c r="T99" s="30">
        <f t="shared" si="69"/>
        <v>162.80000000000001</v>
      </c>
      <c r="U99" s="30">
        <f t="shared" si="69"/>
        <v>51.7</v>
      </c>
      <c r="V99" s="30">
        <f t="shared" si="69"/>
        <v>260.60000000000002</v>
      </c>
      <c r="W99" s="30">
        <f t="shared" si="69"/>
        <v>208.9</v>
      </c>
      <c r="X99" s="30">
        <f t="shared" si="69"/>
        <v>50</v>
      </c>
      <c r="Y99" s="30">
        <f t="shared" si="69"/>
        <v>948.7</v>
      </c>
      <c r="Z99" s="30">
        <f t="shared" si="69"/>
        <v>230.5</v>
      </c>
      <c r="AA99" s="30">
        <f t="shared" si="69"/>
        <v>31024.400000000001</v>
      </c>
      <c r="AB99" s="30">
        <f t="shared" si="69"/>
        <v>27406</v>
      </c>
      <c r="AC99" s="30">
        <f t="shared" si="69"/>
        <v>932.5</v>
      </c>
      <c r="AD99" s="30">
        <f t="shared" si="69"/>
        <v>1411.6</v>
      </c>
      <c r="AE99" s="30">
        <f t="shared" si="69"/>
        <v>94</v>
      </c>
      <c r="AF99" s="30">
        <f t="shared" si="69"/>
        <v>172</v>
      </c>
      <c r="AG99" s="30">
        <f t="shared" si="69"/>
        <v>612.29999999999995</v>
      </c>
      <c r="AH99" s="30">
        <f t="shared" si="69"/>
        <v>977.5</v>
      </c>
      <c r="AI99" s="30">
        <f t="shared" si="69"/>
        <v>400</v>
      </c>
      <c r="AJ99" s="30">
        <f t="shared" si="69"/>
        <v>166</v>
      </c>
      <c r="AK99" s="30">
        <f t="shared" si="69"/>
        <v>170.4</v>
      </c>
      <c r="AL99" s="30">
        <f t="shared" si="69"/>
        <v>282</v>
      </c>
      <c r="AM99" s="30">
        <f t="shared" si="69"/>
        <v>371.8</v>
      </c>
      <c r="AN99" s="30">
        <f t="shared" si="69"/>
        <v>314.3</v>
      </c>
      <c r="AO99" s="30">
        <f t="shared" si="69"/>
        <v>4353.3999999999996</v>
      </c>
      <c r="AP99" s="30">
        <f t="shared" si="69"/>
        <v>83844</v>
      </c>
      <c r="AQ99" s="30">
        <f t="shared" si="69"/>
        <v>237.8</v>
      </c>
      <c r="AR99" s="30">
        <f>ROUND(SUM(AR94:AR98),2)</f>
        <v>62998.26</v>
      </c>
      <c r="AS99" s="30">
        <f t="shared" si="69"/>
        <v>6617.4</v>
      </c>
      <c r="AT99" s="30">
        <f t="shared" si="69"/>
        <v>2651.4</v>
      </c>
      <c r="AU99" s="30">
        <f t="shared" si="69"/>
        <v>305.5</v>
      </c>
      <c r="AV99" s="30">
        <f t="shared" si="69"/>
        <v>307.5</v>
      </c>
      <c r="AW99" s="30">
        <f t="shared" si="69"/>
        <v>255.8</v>
      </c>
      <c r="AX99" s="30">
        <f t="shared" si="69"/>
        <v>66.3</v>
      </c>
      <c r="AY99" s="30">
        <f t="shared" si="69"/>
        <v>424.3</v>
      </c>
      <c r="AZ99" s="30">
        <f t="shared" si="69"/>
        <v>12382</v>
      </c>
      <c r="BA99" s="30">
        <f t="shared" si="69"/>
        <v>9172.2999999999993</v>
      </c>
      <c r="BB99" s="30">
        <f t="shared" si="69"/>
        <v>7569.5</v>
      </c>
      <c r="BC99" s="30">
        <f t="shared" si="69"/>
        <v>25829.3</v>
      </c>
      <c r="BD99" s="30">
        <f t="shared" si="69"/>
        <v>3635</v>
      </c>
      <c r="BE99" s="30">
        <f t="shared" si="69"/>
        <v>1259.2</v>
      </c>
      <c r="BF99" s="30">
        <f t="shared" si="69"/>
        <v>25664.7</v>
      </c>
      <c r="BG99" s="30">
        <f t="shared" si="69"/>
        <v>899.7</v>
      </c>
      <c r="BH99" s="30">
        <f t="shared" si="69"/>
        <v>590.29999999999995</v>
      </c>
      <c r="BI99" s="30">
        <f t="shared" si="69"/>
        <v>257.10000000000002</v>
      </c>
      <c r="BJ99" s="30">
        <f t="shared" si="69"/>
        <v>6303.3</v>
      </c>
      <c r="BK99" s="30">
        <f t="shared" si="69"/>
        <v>30973.9</v>
      </c>
      <c r="BL99" s="30">
        <f t="shared" si="69"/>
        <v>96.7</v>
      </c>
      <c r="BM99" s="30">
        <f t="shared" si="69"/>
        <v>420</v>
      </c>
      <c r="BN99" s="30">
        <f t="shared" si="69"/>
        <v>3202.6</v>
      </c>
      <c r="BO99" s="30">
        <f t="shared" si="69"/>
        <v>1287.2</v>
      </c>
      <c r="BP99" s="30">
        <f t="shared" ref="BP99:EA99" si="70">ROUND(SUM(BP94:BP98),1)</f>
        <v>169.6</v>
      </c>
      <c r="BQ99" s="30">
        <f t="shared" si="70"/>
        <v>5970.6</v>
      </c>
      <c r="BR99" s="30">
        <f t="shared" si="70"/>
        <v>4499.6000000000004</v>
      </c>
      <c r="BS99" s="30">
        <f t="shared" si="70"/>
        <v>1116.0999999999999</v>
      </c>
      <c r="BT99" s="30">
        <f t="shared" si="70"/>
        <v>386.6</v>
      </c>
      <c r="BU99" s="30">
        <f t="shared" si="70"/>
        <v>417</v>
      </c>
      <c r="BV99" s="30">
        <f t="shared" si="70"/>
        <v>1232.5999999999999</v>
      </c>
      <c r="BW99" s="30">
        <f t="shared" si="70"/>
        <v>1992.9</v>
      </c>
      <c r="BX99" s="30">
        <f t="shared" si="70"/>
        <v>69.2</v>
      </c>
      <c r="BY99" s="30">
        <f t="shared" si="70"/>
        <v>459.3</v>
      </c>
      <c r="BZ99" s="30">
        <f t="shared" si="70"/>
        <v>203.7</v>
      </c>
      <c r="CA99" s="30">
        <f t="shared" si="70"/>
        <v>150.6</v>
      </c>
      <c r="CB99" s="30">
        <f t="shared" si="70"/>
        <v>74887.399999999994</v>
      </c>
      <c r="CC99" s="30">
        <f t="shared" si="70"/>
        <v>188</v>
      </c>
      <c r="CD99" s="30">
        <f t="shared" si="70"/>
        <v>211.3</v>
      </c>
      <c r="CE99" s="30">
        <f t="shared" si="70"/>
        <v>151.80000000000001</v>
      </c>
      <c r="CF99" s="30">
        <f t="shared" si="70"/>
        <v>114.9</v>
      </c>
      <c r="CG99" s="30">
        <f t="shared" si="70"/>
        <v>201.5</v>
      </c>
      <c r="CH99" s="30">
        <f t="shared" si="70"/>
        <v>100.2</v>
      </c>
      <c r="CI99" s="30">
        <f t="shared" si="70"/>
        <v>697.5</v>
      </c>
      <c r="CJ99" s="30">
        <f t="shared" si="70"/>
        <v>896.7</v>
      </c>
      <c r="CK99" s="30">
        <f t="shared" si="70"/>
        <v>5676.9</v>
      </c>
      <c r="CL99" s="30">
        <f t="shared" si="70"/>
        <v>1281.3</v>
      </c>
      <c r="CM99" s="30">
        <f t="shared" si="70"/>
        <v>732.7</v>
      </c>
      <c r="CN99" s="30">
        <f t="shared" si="70"/>
        <v>32581.3</v>
      </c>
      <c r="CO99" s="30">
        <f t="shared" si="70"/>
        <v>14539.6</v>
      </c>
      <c r="CP99" s="30">
        <f t="shared" si="70"/>
        <v>971.7</v>
      </c>
      <c r="CQ99" s="30">
        <f t="shared" si="70"/>
        <v>773</v>
      </c>
      <c r="CR99" s="30">
        <f t="shared" si="70"/>
        <v>233.2</v>
      </c>
      <c r="CS99" s="30">
        <f t="shared" si="70"/>
        <v>301.60000000000002</v>
      </c>
      <c r="CT99" s="30">
        <f t="shared" si="70"/>
        <v>103.8</v>
      </c>
      <c r="CU99" s="30">
        <f t="shared" si="70"/>
        <v>406.4</v>
      </c>
      <c r="CV99" s="30">
        <f t="shared" si="70"/>
        <v>50</v>
      </c>
      <c r="CW99" s="30">
        <f t="shared" si="70"/>
        <v>206</v>
      </c>
      <c r="CX99" s="30">
        <f t="shared" si="70"/>
        <v>462.5</v>
      </c>
      <c r="CY99" s="30">
        <f t="shared" si="70"/>
        <v>50</v>
      </c>
      <c r="CZ99" s="30">
        <f t="shared" si="70"/>
        <v>1843.3</v>
      </c>
      <c r="DA99" s="30">
        <f t="shared" si="70"/>
        <v>199.5</v>
      </c>
      <c r="DB99" s="30">
        <f t="shared" si="70"/>
        <v>320.5</v>
      </c>
      <c r="DC99" s="30">
        <f t="shared" si="70"/>
        <v>183</v>
      </c>
      <c r="DD99" s="30">
        <f t="shared" si="70"/>
        <v>156</v>
      </c>
      <c r="DE99" s="30">
        <f t="shared" si="70"/>
        <v>297.89999999999998</v>
      </c>
      <c r="DF99" s="30">
        <f t="shared" si="70"/>
        <v>21065.599999999999</v>
      </c>
      <c r="DG99" s="30">
        <f t="shared" si="70"/>
        <v>104</v>
      </c>
      <c r="DH99" s="30">
        <f t="shared" si="70"/>
        <v>1860.6</v>
      </c>
      <c r="DI99" s="30">
        <f t="shared" si="70"/>
        <v>2486.8000000000002</v>
      </c>
      <c r="DJ99" s="30">
        <f t="shared" si="70"/>
        <v>639.5</v>
      </c>
      <c r="DK99" s="30">
        <f t="shared" si="70"/>
        <v>500</v>
      </c>
      <c r="DL99" s="30">
        <f t="shared" si="70"/>
        <v>5726.4</v>
      </c>
      <c r="DM99" s="30">
        <f t="shared" si="70"/>
        <v>232.8</v>
      </c>
      <c r="DN99" s="30">
        <f t="shared" si="70"/>
        <v>1320</v>
      </c>
      <c r="DO99" s="30">
        <f t="shared" si="70"/>
        <v>3248</v>
      </c>
      <c r="DP99" s="30">
        <f t="shared" si="70"/>
        <v>198.3</v>
      </c>
      <c r="DQ99" s="30">
        <f t="shared" si="70"/>
        <v>834</v>
      </c>
      <c r="DR99" s="30">
        <f t="shared" si="70"/>
        <v>1343.6</v>
      </c>
      <c r="DS99" s="30">
        <f t="shared" si="70"/>
        <v>639</v>
      </c>
      <c r="DT99" s="30">
        <f t="shared" si="70"/>
        <v>175</v>
      </c>
      <c r="DU99" s="30">
        <f t="shared" si="70"/>
        <v>361</v>
      </c>
      <c r="DV99" s="30">
        <f t="shared" si="70"/>
        <v>214</v>
      </c>
      <c r="DW99" s="30">
        <f t="shared" si="70"/>
        <v>307.7</v>
      </c>
      <c r="DX99" s="30">
        <f t="shared" si="70"/>
        <v>164.2</v>
      </c>
      <c r="DY99" s="30">
        <f t="shared" si="70"/>
        <v>305.3</v>
      </c>
      <c r="DZ99" s="30">
        <f t="shared" si="70"/>
        <v>716.4</v>
      </c>
      <c r="EA99" s="30">
        <f t="shared" si="70"/>
        <v>531.29999999999995</v>
      </c>
      <c r="EB99" s="30">
        <f t="shared" ref="EB99:FX99" si="71">ROUND(SUM(EB94:EB98),1)</f>
        <v>569.1</v>
      </c>
      <c r="EC99" s="30">
        <f t="shared" si="71"/>
        <v>297.10000000000002</v>
      </c>
      <c r="ED99" s="30">
        <f t="shared" si="71"/>
        <v>1562.4</v>
      </c>
      <c r="EE99" s="30">
        <f t="shared" si="71"/>
        <v>190.2</v>
      </c>
      <c r="EF99" s="30">
        <f t="shared" si="71"/>
        <v>1404.7</v>
      </c>
      <c r="EG99" s="30">
        <f t="shared" si="71"/>
        <v>249.9</v>
      </c>
      <c r="EH99" s="30">
        <f t="shared" si="71"/>
        <v>248</v>
      </c>
      <c r="EI99" s="30">
        <f t="shared" si="71"/>
        <v>14178.9</v>
      </c>
      <c r="EJ99" s="30">
        <f t="shared" si="71"/>
        <v>10282</v>
      </c>
      <c r="EK99" s="30">
        <f t="shared" si="71"/>
        <v>682.8</v>
      </c>
      <c r="EL99" s="30">
        <f t="shared" si="71"/>
        <v>474.5</v>
      </c>
      <c r="EM99" s="30">
        <f t="shared" si="71"/>
        <v>384.9</v>
      </c>
      <c r="EN99" s="30">
        <f t="shared" si="71"/>
        <v>979.8</v>
      </c>
      <c r="EO99" s="30">
        <f t="shared" si="71"/>
        <v>314.2</v>
      </c>
      <c r="EP99" s="30">
        <f t="shared" si="71"/>
        <v>419.7</v>
      </c>
      <c r="EQ99" s="30">
        <f t="shared" si="71"/>
        <v>2658.9</v>
      </c>
      <c r="ER99" s="30">
        <f t="shared" si="71"/>
        <v>316</v>
      </c>
      <c r="ES99" s="30">
        <f t="shared" si="71"/>
        <v>181.4</v>
      </c>
      <c r="ET99" s="30">
        <f t="shared" si="71"/>
        <v>191.2</v>
      </c>
      <c r="EU99" s="30">
        <f t="shared" si="71"/>
        <v>574.6</v>
      </c>
      <c r="EV99" s="30">
        <f t="shared" si="71"/>
        <v>78.8</v>
      </c>
      <c r="EW99" s="30">
        <f t="shared" si="71"/>
        <v>839</v>
      </c>
      <c r="EX99" s="30">
        <f t="shared" si="71"/>
        <v>169.3</v>
      </c>
      <c r="EY99" s="30">
        <f t="shared" si="71"/>
        <v>779</v>
      </c>
      <c r="EZ99" s="30">
        <f t="shared" si="71"/>
        <v>128.5</v>
      </c>
      <c r="FA99" s="30">
        <f t="shared" si="71"/>
        <v>3455.1</v>
      </c>
      <c r="FB99" s="30">
        <f t="shared" si="71"/>
        <v>295.5</v>
      </c>
      <c r="FC99" s="30">
        <f t="shared" si="71"/>
        <v>1964.2</v>
      </c>
      <c r="FD99" s="30">
        <f t="shared" si="71"/>
        <v>405.3</v>
      </c>
      <c r="FE99" s="30">
        <f t="shared" si="71"/>
        <v>83.4</v>
      </c>
      <c r="FF99" s="30">
        <f t="shared" si="71"/>
        <v>195.4</v>
      </c>
      <c r="FG99" s="30">
        <f t="shared" si="71"/>
        <v>126.8</v>
      </c>
      <c r="FH99" s="30">
        <f t="shared" si="71"/>
        <v>69.7</v>
      </c>
      <c r="FI99" s="30">
        <f t="shared" si="71"/>
        <v>1739.1</v>
      </c>
      <c r="FJ99" s="30">
        <f t="shared" si="71"/>
        <v>2033</v>
      </c>
      <c r="FK99" s="30">
        <f t="shared" si="71"/>
        <v>2573.5</v>
      </c>
      <c r="FL99" s="30">
        <f t="shared" si="71"/>
        <v>8294</v>
      </c>
      <c r="FM99" s="30">
        <f t="shared" si="71"/>
        <v>3886</v>
      </c>
      <c r="FN99" s="30">
        <f t="shared" si="71"/>
        <v>22184.9</v>
      </c>
      <c r="FO99" s="30">
        <f t="shared" si="71"/>
        <v>1089.0999999999999</v>
      </c>
      <c r="FP99" s="30">
        <f t="shared" si="71"/>
        <v>2280</v>
      </c>
      <c r="FQ99" s="30">
        <f t="shared" si="71"/>
        <v>986.9</v>
      </c>
      <c r="FR99" s="30">
        <f t="shared" si="71"/>
        <v>169.4</v>
      </c>
      <c r="FS99" s="30">
        <f t="shared" si="71"/>
        <v>179.9</v>
      </c>
      <c r="FT99" s="30">
        <f t="shared" si="71"/>
        <v>59</v>
      </c>
      <c r="FU99" s="30">
        <f t="shared" si="71"/>
        <v>813.7</v>
      </c>
      <c r="FV99" s="30">
        <f t="shared" si="71"/>
        <v>784</v>
      </c>
      <c r="FW99" s="30">
        <f t="shared" si="71"/>
        <v>159.19999999999999</v>
      </c>
      <c r="FX99" s="30">
        <f t="shared" si="71"/>
        <v>57.2</v>
      </c>
      <c r="FY99" s="20"/>
      <c r="FZ99" s="77">
        <f>SUM(C99:FX99)</f>
        <v>850310.15999999992</v>
      </c>
      <c r="GA99" s="78">
        <v>850310.2</v>
      </c>
      <c r="GB99" s="21">
        <f>FZ99-GA99</f>
        <v>-4.0000000037252903E-2</v>
      </c>
      <c r="GC99" s="21"/>
      <c r="GD99" s="21"/>
      <c r="GE99" s="21"/>
      <c r="GF99" s="7"/>
      <c r="GG99" s="7"/>
      <c r="GH99" s="18"/>
      <c r="GI99" s="18"/>
      <c r="GJ99" s="18"/>
      <c r="GK99" s="18"/>
      <c r="GL99" s="18"/>
      <c r="GM99" s="18"/>
      <c r="GN99" s="23"/>
      <c r="GO99" s="23"/>
    </row>
    <row r="100" spans="1:256" x14ac:dyDescent="0.35">
      <c r="A100" s="6" t="s">
        <v>579</v>
      </c>
      <c r="B100" s="43" t="s">
        <v>580</v>
      </c>
      <c r="C100" s="21">
        <f t="shared" ref="C100:BN100" si="72">C99-C101</f>
        <v>6556</v>
      </c>
      <c r="D100" s="21">
        <f t="shared" si="72"/>
        <v>34494.399999999994</v>
      </c>
      <c r="E100" s="21">
        <f t="shared" si="72"/>
        <v>5215.8999999999996</v>
      </c>
      <c r="F100" s="21">
        <f t="shared" si="72"/>
        <v>22689.5</v>
      </c>
      <c r="G100" s="21">
        <f t="shared" si="72"/>
        <v>1550.5</v>
      </c>
      <c r="H100" s="21">
        <f t="shared" si="72"/>
        <v>1112</v>
      </c>
      <c r="I100" s="21">
        <f t="shared" si="72"/>
        <v>7356.9</v>
      </c>
      <c r="J100" s="21">
        <f t="shared" si="72"/>
        <v>2101.4</v>
      </c>
      <c r="K100" s="21">
        <f t="shared" si="72"/>
        <v>270</v>
      </c>
      <c r="L100" s="21">
        <f t="shared" si="72"/>
        <v>2192.6</v>
      </c>
      <c r="M100" s="21">
        <f t="shared" si="72"/>
        <v>1008.8</v>
      </c>
      <c r="N100" s="21">
        <f t="shared" si="72"/>
        <v>50909.1</v>
      </c>
      <c r="O100" s="21">
        <f t="shared" si="72"/>
        <v>13189.5</v>
      </c>
      <c r="P100" s="21">
        <f t="shared" si="72"/>
        <v>347</v>
      </c>
      <c r="Q100" s="21">
        <f t="shared" si="72"/>
        <v>36845</v>
      </c>
      <c r="R100" s="21">
        <f t="shared" si="72"/>
        <v>6074.5</v>
      </c>
      <c r="S100" s="21">
        <f t="shared" si="72"/>
        <v>1606.3</v>
      </c>
      <c r="T100" s="21">
        <f t="shared" si="72"/>
        <v>162.80000000000001</v>
      </c>
      <c r="U100" s="21">
        <f t="shared" si="72"/>
        <v>51.7</v>
      </c>
      <c r="V100" s="21">
        <f t="shared" si="72"/>
        <v>260.60000000000002</v>
      </c>
      <c r="W100" s="21">
        <f t="shared" si="72"/>
        <v>208.9</v>
      </c>
      <c r="X100" s="21">
        <f t="shared" si="72"/>
        <v>50</v>
      </c>
      <c r="Y100" s="21">
        <f t="shared" si="72"/>
        <v>948.7</v>
      </c>
      <c r="Z100" s="21">
        <f t="shared" si="72"/>
        <v>230.5</v>
      </c>
      <c r="AA100" s="21">
        <f t="shared" si="72"/>
        <v>31024.400000000001</v>
      </c>
      <c r="AB100" s="21">
        <f t="shared" si="72"/>
        <v>27406</v>
      </c>
      <c r="AC100" s="21">
        <f t="shared" si="72"/>
        <v>932.5</v>
      </c>
      <c r="AD100" s="21">
        <f t="shared" si="72"/>
        <v>1260.5999999999999</v>
      </c>
      <c r="AE100" s="21">
        <f t="shared" si="72"/>
        <v>94</v>
      </c>
      <c r="AF100" s="21">
        <f t="shared" si="72"/>
        <v>172</v>
      </c>
      <c r="AG100" s="21">
        <f t="shared" si="72"/>
        <v>612.29999999999995</v>
      </c>
      <c r="AH100" s="21">
        <f t="shared" si="72"/>
        <v>977.5</v>
      </c>
      <c r="AI100" s="21">
        <f t="shared" si="72"/>
        <v>400</v>
      </c>
      <c r="AJ100" s="21">
        <f t="shared" si="72"/>
        <v>166</v>
      </c>
      <c r="AK100" s="21">
        <f t="shared" si="72"/>
        <v>170.4</v>
      </c>
      <c r="AL100" s="21">
        <f t="shared" si="72"/>
        <v>282</v>
      </c>
      <c r="AM100" s="21">
        <f t="shared" si="72"/>
        <v>371.8</v>
      </c>
      <c r="AN100" s="21">
        <f t="shared" si="72"/>
        <v>314.3</v>
      </c>
      <c r="AO100" s="21">
        <f t="shared" si="72"/>
        <v>4353.3999999999996</v>
      </c>
      <c r="AP100" s="21">
        <f t="shared" si="72"/>
        <v>83844</v>
      </c>
      <c r="AQ100" s="21">
        <f t="shared" si="72"/>
        <v>237.8</v>
      </c>
      <c r="AR100" s="21">
        <f t="shared" si="72"/>
        <v>60793.26</v>
      </c>
      <c r="AS100" s="21">
        <f t="shared" si="72"/>
        <v>6309.7999999999993</v>
      </c>
      <c r="AT100" s="21">
        <f t="shared" si="72"/>
        <v>2651.4</v>
      </c>
      <c r="AU100" s="21">
        <f t="shared" si="72"/>
        <v>305.5</v>
      </c>
      <c r="AV100" s="21">
        <f t="shared" si="72"/>
        <v>307.5</v>
      </c>
      <c r="AW100" s="21">
        <f t="shared" si="72"/>
        <v>255.8</v>
      </c>
      <c r="AX100" s="21">
        <f t="shared" si="72"/>
        <v>66.3</v>
      </c>
      <c r="AY100" s="21">
        <f t="shared" si="72"/>
        <v>424.3</v>
      </c>
      <c r="AZ100" s="21">
        <f t="shared" si="72"/>
        <v>12382</v>
      </c>
      <c r="BA100" s="21">
        <f t="shared" si="72"/>
        <v>9172.2999999999993</v>
      </c>
      <c r="BB100" s="21">
        <f t="shared" si="72"/>
        <v>7569.5</v>
      </c>
      <c r="BC100" s="21">
        <f t="shared" si="72"/>
        <v>21945.200000000001</v>
      </c>
      <c r="BD100" s="21">
        <f t="shared" si="72"/>
        <v>3635</v>
      </c>
      <c r="BE100" s="21">
        <f t="shared" si="72"/>
        <v>1259.2</v>
      </c>
      <c r="BF100" s="21">
        <f t="shared" si="72"/>
        <v>25664.7</v>
      </c>
      <c r="BG100" s="21">
        <f t="shared" si="72"/>
        <v>899.7</v>
      </c>
      <c r="BH100" s="21">
        <f t="shared" si="72"/>
        <v>590.29999999999995</v>
      </c>
      <c r="BI100" s="21">
        <f t="shared" si="72"/>
        <v>257.10000000000002</v>
      </c>
      <c r="BJ100" s="21">
        <f t="shared" si="72"/>
        <v>6303.3</v>
      </c>
      <c r="BK100" s="21">
        <f t="shared" si="72"/>
        <v>30973.9</v>
      </c>
      <c r="BL100" s="21">
        <f t="shared" si="72"/>
        <v>96.7</v>
      </c>
      <c r="BM100" s="21">
        <f t="shared" si="72"/>
        <v>420</v>
      </c>
      <c r="BN100" s="21">
        <f t="shared" si="72"/>
        <v>3202.6</v>
      </c>
      <c r="BO100" s="21">
        <f t="shared" ref="BO100:DZ100" si="73">BO99-BO101</f>
        <v>1287.2</v>
      </c>
      <c r="BP100" s="21">
        <f t="shared" si="73"/>
        <v>169.6</v>
      </c>
      <c r="BQ100" s="21">
        <f t="shared" si="73"/>
        <v>5695</v>
      </c>
      <c r="BR100" s="21">
        <f t="shared" si="73"/>
        <v>4499.6000000000004</v>
      </c>
      <c r="BS100" s="21">
        <f t="shared" si="73"/>
        <v>1116.0999999999999</v>
      </c>
      <c r="BT100" s="21">
        <f t="shared" si="73"/>
        <v>386.6</v>
      </c>
      <c r="BU100" s="21">
        <f t="shared" si="73"/>
        <v>417</v>
      </c>
      <c r="BV100" s="21">
        <f t="shared" si="73"/>
        <v>1232.5999999999999</v>
      </c>
      <c r="BW100" s="21">
        <f t="shared" si="73"/>
        <v>1992.9</v>
      </c>
      <c r="BX100" s="21">
        <f t="shared" si="73"/>
        <v>69.2</v>
      </c>
      <c r="BY100" s="21">
        <f t="shared" si="73"/>
        <v>459.3</v>
      </c>
      <c r="BZ100" s="21">
        <f t="shared" si="73"/>
        <v>203.7</v>
      </c>
      <c r="CA100" s="21">
        <f t="shared" si="73"/>
        <v>150.6</v>
      </c>
      <c r="CB100" s="21">
        <f t="shared" si="73"/>
        <v>74061.599999999991</v>
      </c>
      <c r="CC100" s="21">
        <f t="shared" si="73"/>
        <v>188</v>
      </c>
      <c r="CD100" s="21">
        <f t="shared" si="73"/>
        <v>211.3</v>
      </c>
      <c r="CE100" s="21">
        <f t="shared" si="73"/>
        <v>151.80000000000001</v>
      </c>
      <c r="CF100" s="21">
        <f t="shared" si="73"/>
        <v>114.9</v>
      </c>
      <c r="CG100" s="21">
        <f t="shared" si="73"/>
        <v>201.5</v>
      </c>
      <c r="CH100" s="21">
        <f t="shared" si="73"/>
        <v>100.2</v>
      </c>
      <c r="CI100" s="21">
        <f t="shared" si="73"/>
        <v>697.5</v>
      </c>
      <c r="CJ100" s="21">
        <f t="shared" si="73"/>
        <v>896.7</v>
      </c>
      <c r="CK100" s="21">
        <f t="shared" si="73"/>
        <v>5095.8999999999996</v>
      </c>
      <c r="CL100" s="21">
        <f t="shared" si="73"/>
        <v>1281.3</v>
      </c>
      <c r="CM100" s="21">
        <f t="shared" si="73"/>
        <v>732.7</v>
      </c>
      <c r="CN100" s="21">
        <f t="shared" si="73"/>
        <v>29268</v>
      </c>
      <c r="CO100" s="21">
        <f t="shared" si="73"/>
        <v>14539.6</v>
      </c>
      <c r="CP100" s="21">
        <f t="shared" si="73"/>
        <v>971.7</v>
      </c>
      <c r="CQ100" s="21">
        <f t="shared" si="73"/>
        <v>773</v>
      </c>
      <c r="CR100" s="21">
        <f t="shared" si="73"/>
        <v>233.2</v>
      </c>
      <c r="CS100" s="21">
        <f t="shared" si="73"/>
        <v>301.60000000000002</v>
      </c>
      <c r="CT100" s="21">
        <f t="shared" si="73"/>
        <v>103.8</v>
      </c>
      <c r="CU100" s="21">
        <f t="shared" si="73"/>
        <v>406.4</v>
      </c>
      <c r="CV100" s="21">
        <f t="shared" si="73"/>
        <v>50</v>
      </c>
      <c r="CW100" s="21">
        <f t="shared" si="73"/>
        <v>206</v>
      </c>
      <c r="CX100" s="21">
        <f t="shared" si="73"/>
        <v>462.5</v>
      </c>
      <c r="CY100" s="21">
        <f t="shared" si="73"/>
        <v>50</v>
      </c>
      <c r="CZ100" s="21">
        <f t="shared" si="73"/>
        <v>1843.3</v>
      </c>
      <c r="DA100" s="21">
        <f t="shared" si="73"/>
        <v>199.5</v>
      </c>
      <c r="DB100" s="21">
        <f t="shared" si="73"/>
        <v>320.5</v>
      </c>
      <c r="DC100" s="21">
        <f t="shared" si="73"/>
        <v>183</v>
      </c>
      <c r="DD100" s="21">
        <f t="shared" si="73"/>
        <v>156</v>
      </c>
      <c r="DE100" s="21">
        <f t="shared" si="73"/>
        <v>297.89999999999998</v>
      </c>
      <c r="DF100" s="21">
        <f t="shared" si="73"/>
        <v>19790.3</v>
      </c>
      <c r="DG100" s="21">
        <f t="shared" si="73"/>
        <v>104</v>
      </c>
      <c r="DH100" s="21">
        <f t="shared" si="73"/>
        <v>1860.6</v>
      </c>
      <c r="DI100" s="21">
        <f t="shared" si="73"/>
        <v>2431.8000000000002</v>
      </c>
      <c r="DJ100" s="21">
        <f t="shared" si="73"/>
        <v>639.5</v>
      </c>
      <c r="DK100" s="21">
        <f t="shared" si="73"/>
        <v>500</v>
      </c>
      <c r="DL100" s="21">
        <f t="shared" si="73"/>
        <v>5726.4</v>
      </c>
      <c r="DM100" s="21">
        <f t="shared" si="73"/>
        <v>232.8</v>
      </c>
      <c r="DN100" s="21">
        <f t="shared" si="73"/>
        <v>1320</v>
      </c>
      <c r="DO100" s="21">
        <f t="shared" si="73"/>
        <v>3248</v>
      </c>
      <c r="DP100" s="21">
        <f t="shared" si="73"/>
        <v>198.3</v>
      </c>
      <c r="DQ100" s="21">
        <f t="shared" si="73"/>
        <v>834</v>
      </c>
      <c r="DR100" s="21">
        <f t="shared" si="73"/>
        <v>1343.6</v>
      </c>
      <c r="DS100" s="21">
        <f t="shared" si="73"/>
        <v>639</v>
      </c>
      <c r="DT100" s="21">
        <f t="shared" si="73"/>
        <v>175</v>
      </c>
      <c r="DU100" s="21">
        <f t="shared" si="73"/>
        <v>361</v>
      </c>
      <c r="DV100" s="21">
        <f t="shared" si="73"/>
        <v>214</v>
      </c>
      <c r="DW100" s="21">
        <f t="shared" si="73"/>
        <v>307.7</v>
      </c>
      <c r="DX100" s="21">
        <f t="shared" si="73"/>
        <v>164.2</v>
      </c>
      <c r="DY100" s="21">
        <f t="shared" si="73"/>
        <v>305.3</v>
      </c>
      <c r="DZ100" s="21">
        <f t="shared" si="73"/>
        <v>716.4</v>
      </c>
      <c r="EA100" s="21">
        <f t="shared" ref="EA100:FX100" si="74">EA99-EA101</f>
        <v>531.29999999999995</v>
      </c>
      <c r="EB100" s="21">
        <f t="shared" si="74"/>
        <v>569.1</v>
      </c>
      <c r="EC100" s="21">
        <f t="shared" si="74"/>
        <v>297.10000000000002</v>
      </c>
      <c r="ED100" s="21">
        <f t="shared" si="74"/>
        <v>1562.4</v>
      </c>
      <c r="EE100" s="21">
        <f t="shared" si="74"/>
        <v>190.2</v>
      </c>
      <c r="EF100" s="21">
        <f t="shared" si="74"/>
        <v>1404.7</v>
      </c>
      <c r="EG100" s="21">
        <f t="shared" si="74"/>
        <v>249.9</v>
      </c>
      <c r="EH100" s="21">
        <f t="shared" si="74"/>
        <v>248</v>
      </c>
      <c r="EI100" s="21">
        <f t="shared" si="74"/>
        <v>14178.9</v>
      </c>
      <c r="EJ100" s="21">
        <f t="shared" si="74"/>
        <v>10282</v>
      </c>
      <c r="EK100" s="21">
        <f t="shared" si="74"/>
        <v>682.8</v>
      </c>
      <c r="EL100" s="21">
        <f t="shared" si="74"/>
        <v>474.5</v>
      </c>
      <c r="EM100" s="21">
        <f t="shared" si="74"/>
        <v>384.9</v>
      </c>
      <c r="EN100" s="21">
        <f t="shared" si="74"/>
        <v>979.8</v>
      </c>
      <c r="EO100" s="21">
        <f t="shared" si="74"/>
        <v>314.2</v>
      </c>
      <c r="EP100" s="21">
        <f t="shared" si="74"/>
        <v>419.7</v>
      </c>
      <c r="EQ100" s="21">
        <f t="shared" si="74"/>
        <v>2530.9</v>
      </c>
      <c r="ER100" s="21">
        <f t="shared" si="74"/>
        <v>316</v>
      </c>
      <c r="ES100" s="21">
        <f t="shared" si="74"/>
        <v>181.4</v>
      </c>
      <c r="ET100" s="21">
        <f t="shared" si="74"/>
        <v>191.2</v>
      </c>
      <c r="EU100" s="21">
        <f t="shared" si="74"/>
        <v>574.6</v>
      </c>
      <c r="EV100" s="21">
        <f t="shared" si="74"/>
        <v>78.8</v>
      </c>
      <c r="EW100" s="21">
        <f t="shared" si="74"/>
        <v>839</v>
      </c>
      <c r="EX100" s="21">
        <f t="shared" si="74"/>
        <v>169.3</v>
      </c>
      <c r="EY100" s="21">
        <f t="shared" si="74"/>
        <v>779</v>
      </c>
      <c r="EZ100" s="21">
        <f t="shared" si="74"/>
        <v>128.5</v>
      </c>
      <c r="FA100" s="21">
        <f t="shared" si="74"/>
        <v>3455.1</v>
      </c>
      <c r="FB100" s="21">
        <f t="shared" si="74"/>
        <v>295.5</v>
      </c>
      <c r="FC100" s="21">
        <f t="shared" si="74"/>
        <v>1964.2</v>
      </c>
      <c r="FD100" s="21">
        <f t="shared" si="74"/>
        <v>405.3</v>
      </c>
      <c r="FE100" s="21">
        <f t="shared" si="74"/>
        <v>83.4</v>
      </c>
      <c r="FF100" s="21">
        <f t="shared" si="74"/>
        <v>195.4</v>
      </c>
      <c r="FG100" s="21">
        <f t="shared" si="74"/>
        <v>126.8</v>
      </c>
      <c r="FH100" s="21">
        <f t="shared" si="74"/>
        <v>69.7</v>
      </c>
      <c r="FI100" s="21">
        <f t="shared" si="74"/>
        <v>1739.1</v>
      </c>
      <c r="FJ100" s="21">
        <f t="shared" si="74"/>
        <v>2033</v>
      </c>
      <c r="FK100" s="21">
        <f t="shared" si="74"/>
        <v>2573.5</v>
      </c>
      <c r="FL100" s="21">
        <f t="shared" si="74"/>
        <v>8294</v>
      </c>
      <c r="FM100" s="21">
        <f t="shared" si="74"/>
        <v>3886</v>
      </c>
      <c r="FN100" s="21">
        <f t="shared" si="74"/>
        <v>22184.9</v>
      </c>
      <c r="FO100" s="21">
        <f t="shared" si="74"/>
        <v>1089.0999999999999</v>
      </c>
      <c r="FP100" s="21">
        <f t="shared" si="74"/>
        <v>2280</v>
      </c>
      <c r="FQ100" s="21">
        <f t="shared" si="74"/>
        <v>986.9</v>
      </c>
      <c r="FR100" s="21">
        <f t="shared" si="74"/>
        <v>169.4</v>
      </c>
      <c r="FS100" s="21">
        <f t="shared" si="74"/>
        <v>179.9</v>
      </c>
      <c r="FT100" s="21">
        <f t="shared" si="74"/>
        <v>59</v>
      </c>
      <c r="FU100" s="21">
        <f t="shared" si="74"/>
        <v>813.7</v>
      </c>
      <c r="FV100" s="21">
        <f t="shared" si="74"/>
        <v>784</v>
      </c>
      <c r="FW100" s="21">
        <f t="shared" si="74"/>
        <v>159.19999999999999</v>
      </c>
      <c r="FX100" s="21">
        <f t="shared" si="74"/>
        <v>57.2</v>
      </c>
      <c r="FZ100" s="20">
        <f t="shared" si="54"/>
        <v>828870.1599999998</v>
      </c>
      <c r="GA100" s="20"/>
      <c r="GB100" s="20"/>
      <c r="GC100" s="20"/>
      <c r="GD100" s="20"/>
      <c r="GE100" s="20"/>
      <c r="GF100" s="7"/>
      <c r="GG100" s="7"/>
      <c r="GH100" s="18"/>
      <c r="GI100" s="18"/>
      <c r="GJ100" s="18"/>
      <c r="GK100" s="18"/>
      <c r="GL100" s="18"/>
      <c r="GM100" s="18"/>
      <c r="GN100" s="23"/>
      <c r="GO100" s="23"/>
    </row>
    <row r="101" spans="1:256" x14ac:dyDescent="0.35">
      <c r="A101" s="6" t="s">
        <v>581</v>
      </c>
      <c r="B101" s="43" t="s">
        <v>582</v>
      </c>
      <c r="C101" s="18">
        <f>C92+C93+C98+C96</f>
        <v>0</v>
      </c>
      <c r="D101" s="18">
        <f t="shared" ref="D101:BO101" si="75">D92+D93+D98+D96</f>
        <v>4717.3</v>
      </c>
      <c r="E101" s="18">
        <f t="shared" si="75"/>
        <v>815.8</v>
      </c>
      <c r="F101" s="18">
        <f t="shared" si="75"/>
        <v>875.8</v>
      </c>
      <c r="G101" s="18">
        <f t="shared" si="75"/>
        <v>0</v>
      </c>
      <c r="H101" s="18">
        <f t="shared" si="75"/>
        <v>0</v>
      </c>
      <c r="I101" s="18">
        <f t="shared" si="75"/>
        <v>969.1</v>
      </c>
      <c r="J101" s="18">
        <f t="shared" si="75"/>
        <v>0</v>
      </c>
      <c r="K101" s="18">
        <f t="shared" si="75"/>
        <v>0</v>
      </c>
      <c r="L101" s="18">
        <f t="shared" si="75"/>
        <v>0</v>
      </c>
      <c r="M101" s="18">
        <f t="shared" si="75"/>
        <v>0</v>
      </c>
      <c r="N101" s="18">
        <f t="shared" si="75"/>
        <v>0</v>
      </c>
      <c r="O101" s="18">
        <f t="shared" si="75"/>
        <v>0</v>
      </c>
      <c r="P101" s="18">
        <f t="shared" si="75"/>
        <v>0</v>
      </c>
      <c r="Q101" s="18">
        <f t="shared" si="75"/>
        <v>1060.3</v>
      </c>
      <c r="R101" s="18">
        <f t="shared" si="75"/>
        <v>0</v>
      </c>
      <c r="S101" s="18">
        <f t="shared" si="75"/>
        <v>0</v>
      </c>
      <c r="T101" s="18">
        <f t="shared" si="75"/>
        <v>0</v>
      </c>
      <c r="U101" s="18">
        <f t="shared" si="75"/>
        <v>0</v>
      </c>
      <c r="V101" s="18">
        <f t="shared" si="75"/>
        <v>0</v>
      </c>
      <c r="W101" s="18">
        <f t="shared" si="75"/>
        <v>0</v>
      </c>
      <c r="X101" s="18">
        <f t="shared" si="75"/>
        <v>0</v>
      </c>
      <c r="Y101" s="18">
        <f t="shared" si="75"/>
        <v>0</v>
      </c>
      <c r="Z101" s="18">
        <f t="shared" si="75"/>
        <v>0</v>
      </c>
      <c r="AA101" s="18">
        <f t="shared" si="75"/>
        <v>0</v>
      </c>
      <c r="AB101" s="18">
        <f t="shared" si="75"/>
        <v>0</v>
      </c>
      <c r="AC101" s="18">
        <f t="shared" si="75"/>
        <v>0</v>
      </c>
      <c r="AD101" s="18">
        <f t="shared" si="75"/>
        <v>151</v>
      </c>
      <c r="AE101" s="18">
        <f t="shared" si="75"/>
        <v>0</v>
      </c>
      <c r="AF101" s="18">
        <f t="shared" si="75"/>
        <v>0</v>
      </c>
      <c r="AG101" s="18">
        <f t="shared" si="75"/>
        <v>0</v>
      </c>
      <c r="AH101" s="18">
        <f t="shared" si="75"/>
        <v>0</v>
      </c>
      <c r="AI101" s="18">
        <f t="shared" si="75"/>
        <v>0</v>
      </c>
      <c r="AJ101" s="18">
        <f t="shared" si="75"/>
        <v>0</v>
      </c>
      <c r="AK101" s="18">
        <f t="shared" si="75"/>
        <v>0</v>
      </c>
      <c r="AL101" s="18">
        <f t="shared" si="75"/>
        <v>0</v>
      </c>
      <c r="AM101" s="18">
        <f t="shared" si="75"/>
        <v>0</v>
      </c>
      <c r="AN101" s="18">
        <f t="shared" si="75"/>
        <v>0</v>
      </c>
      <c r="AO101" s="18">
        <f t="shared" si="75"/>
        <v>0</v>
      </c>
      <c r="AP101" s="18">
        <f t="shared" si="75"/>
        <v>0</v>
      </c>
      <c r="AQ101" s="18">
        <f t="shared" si="75"/>
        <v>0</v>
      </c>
      <c r="AR101" s="18">
        <f t="shared" si="75"/>
        <v>2205</v>
      </c>
      <c r="AS101" s="18">
        <f t="shared" si="75"/>
        <v>307.60000000000002</v>
      </c>
      <c r="AT101" s="18">
        <f t="shared" si="75"/>
        <v>0</v>
      </c>
      <c r="AU101" s="18">
        <f t="shared" si="75"/>
        <v>0</v>
      </c>
      <c r="AV101" s="18">
        <f t="shared" si="75"/>
        <v>0</v>
      </c>
      <c r="AW101" s="18">
        <f t="shared" si="75"/>
        <v>0</v>
      </c>
      <c r="AX101" s="18">
        <f t="shared" si="75"/>
        <v>0</v>
      </c>
      <c r="AY101" s="18">
        <f t="shared" si="75"/>
        <v>0</v>
      </c>
      <c r="AZ101" s="18">
        <f t="shared" si="75"/>
        <v>0</v>
      </c>
      <c r="BA101" s="18">
        <f t="shared" si="75"/>
        <v>0</v>
      </c>
      <c r="BB101" s="18">
        <f t="shared" si="75"/>
        <v>0</v>
      </c>
      <c r="BC101" s="18">
        <f t="shared" si="75"/>
        <v>3884.1</v>
      </c>
      <c r="BD101" s="18">
        <f t="shared" si="75"/>
        <v>0</v>
      </c>
      <c r="BE101" s="18">
        <f t="shared" si="75"/>
        <v>0</v>
      </c>
      <c r="BF101" s="18">
        <f t="shared" si="75"/>
        <v>0</v>
      </c>
      <c r="BG101" s="18">
        <f t="shared" si="75"/>
        <v>0</v>
      </c>
      <c r="BH101" s="18">
        <f t="shared" si="75"/>
        <v>0</v>
      </c>
      <c r="BI101" s="18">
        <f t="shared" si="75"/>
        <v>0</v>
      </c>
      <c r="BJ101" s="18">
        <f t="shared" si="75"/>
        <v>0</v>
      </c>
      <c r="BK101" s="18">
        <f t="shared" si="75"/>
        <v>0</v>
      </c>
      <c r="BL101" s="18">
        <f t="shared" si="75"/>
        <v>0</v>
      </c>
      <c r="BM101" s="18">
        <f t="shared" si="75"/>
        <v>0</v>
      </c>
      <c r="BN101" s="18">
        <f t="shared" si="75"/>
        <v>0</v>
      </c>
      <c r="BO101" s="18">
        <f t="shared" si="75"/>
        <v>0</v>
      </c>
      <c r="BP101" s="18">
        <f t="shared" ref="BP101:EA101" si="76">BP92+BP93+BP98+BP96</f>
        <v>0</v>
      </c>
      <c r="BQ101" s="18">
        <f t="shared" si="76"/>
        <v>275.60000000000002</v>
      </c>
      <c r="BR101" s="18">
        <f t="shared" si="76"/>
        <v>0</v>
      </c>
      <c r="BS101" s="18">
        <f t="shared" si="76"/>
        <v>0</v>
      </c>
      <c r="BT101" s="18">
        <f t="shared" si="76"/>
        <v>0</v>
      </c>
      <c r="BU101" s="18">
        <f t="shared" si="76"/>
        <v>0</v>
      </c>
      <c r="BV101" s="18">
        <f t="shared" si="76"/>
        <v>0</v>
      </c>
      <c r="BW101" s="18">
        <f t="shared" si="76"/>
        <v>0</v>
      </c>
      <c r="BX101" s="18">
        <f t="shared" si="76"/>
        <v>0</v>
      </c>
      <c r="BY101" s="18">
        <f t="shared" si="76"/>
        <v>0</v>
      </c>
      <c r="BZ101" s="18">
        <f t="shared" si="76"/>
        <v>0</v>
      </c>
      <c r="CA101" s="18">
        <f t="shared" si="76"/>
        <v>0</v>
      </c>
      <c r="CB101" s="18">
        <f t="shared" si="76"/>
        <v>825.8</v>
      </c>
      <c r="CC101" s="18">
        <f t="shared" si="76"/>
        <v>0</v>
      </c>
      <c r="CD101" s="18">
        <f t="shared" si="76"/>
        <v>0</v>
      </c>
      <c r="CE101" s="18">
        <f t="shared" si="76"/>
        <v>0</v>
      </c>
      <c r="CF101" s="18">
        <f t="shared" si="76"/>
        <v>0</v>
      </c>
      <c r="CG101" s="18">
        <f t="shared" si="76"/>
        <v>0</v>
      </c>
      <c r="CH101" s="18">
        <f t="shared" si="76"/>
        <v>0</v>
      </c>
      <c r="CI101" s="18">
        <f t="shared" si="76"/>
        <v>0</v>
      </c>
      <c r="CJ101" s="18">
        <f t="shared" si="76"/>
        <v>0</v>
      </c>
      <c r="CK101" s="18">
        <f t="shared" si="76"/>
        <v>581</v>
      </c>
      <c r="CL101" s="18">
        <f t="shared" si="76"/>
        <v>0</v>
      </c>
      <c r="CM101" s="18">
        <f t="shared" si="76"/>
        <v>0</v>
      </c>
      <c r="CN101" s="18">
        <f t="shared" si="76"/>
        <v>3313.3</v>
      </c>
      <c r="CO101" s="18">
        <f t="shared" si="76"/>
        <v>0</v>
      </c>
      <c r="CP101" s="18">
        <f t="shared" si="76"/>
        <v>0</v>
      </c>
      <c r="CQ101" s="18">
        <f t="shared" si="76"/>
        <v>0</v>
      </c>
      <c r="CR101" s="18">
        <f t="shared" si="76"/>
        <v>0</v>
      </c>
      <c r="CS101" s="18">
        <f t="shared" si="76"/>
        <v>0</v>
      </c>
      <c r="CT101" s="18">
        <f t="shared" si="76"/>
        <v>0</v>
      </c>
      <c r="CU101" s="18">
        <f t="shared" si="76"/>
        <v>0</v>
      </c>
      <c r="CV101" s="18">
        <f t="shared" si="76"/>
        <v>0</v>
      </c>
      <c r="CW101" s="18">
        <f t="shared" si="76"/>
        <v>0</v>
      </c>
      <c r="CX101" s="18">
        <f t="shared" si="76"/>
        <v>0</v>
      </c>
      <c r="CY101" s="18">
        <f t="shared" si="76"/>
        <v>0</v>
      </c>
      <c r="CZ101" s="18">
        <f t="shared" si="76"/>
        <v>0</v>
      </c>
      <c r="DA101" s="18">
        <f t="shared" si="76"/>
        <v>0</v>
      </c>
      <c r="DB101" s="18">
        <f t="shared" si="76"/>
        <v>0</v>
      </c>
      <c r="DC101" s="18">
        <f t="shared" si="76"/>
        <v>0</v>
      </c>
      <c r="DD101" s="18">
        <f t="shared" si="76"/>
        <v>0</v>
      </c>
      <c r="DE101" s="18">
        <f t="shared" si="76"/>
        <v>0</v>
      </c>
      <c r="DF101" s="18">
        <f t="shared" si="76"/>
        <v>1275.3</v>
      </c>
      <c r="DG101" s="18">
        <f t="shared" si="76"/>
        <v>0</v>
      </c>
      <c r="DH101" s="18">
        <f t="shared" si="76"/>
        <v>0</v>
      </c>
      <c r="DI101" s="18">
        <f t="shared" si="76"/>
        <v>55</v>
      </c>
      <c r="DJ101" s="18">
        <f t="shared" si="76"/>
        <v>0</v>
      </c>
      <c r="DK101" s="18">
        <f t="shared" si="76"/>
        <v>0</v>
      </c>
      <c r="DL101" s="18">
        <f t="shared" si="76"/>
        <v>0</v>
      </c>
      <c r="DM101" s="18">
        <f t="shared" si="76"/>
        <v>0</v>
      </c>
      <c r="DN101" s="18">
        <f t="shared" si="76"/>
        <v>0</v>
      </c>
      <c r="DO101" s="18">
        <f t="shared" si="76"/>
        <v>0</v>
      </c>
      <c r="DP101" s="18">
        <f t="shared" si="76"/>
        <v>0</v>
      </c>
      <c r="DQ101" s="18">
        <f t="shared" si="76"/>
        <v>0</v>
      </c>
      <c r="DR101" s="18">
        <f t="shared" si="76"/>
        <v>0</v>
      </c>
      <c r="DS101" s="18">
        <f t="shared" si="76"/>
        <v>0</v>
      </c>
      <c r="DT101" s="18">
        <f t="shared" si="76"/>
        <v>0</v>
      </c>
      <c r="DU101" s="18">
        <f t="shared" si="76"/>
        <v>0</v>
      </c>
      <c r="DV101" s="18">
        <f t="shared" si="76"/>
        <v>0</v>
      </c>
      <c r="DW101" s="18">
        <f t="shared" si="76"/>
        <v>0</v>
      </c>
      <c r="DX101" s="18">
        <f t="shared" si="76"/>
        <v>0</v>
      </c>
      <c r="DY101" s="18">
        <f t="shared" si="76"/>
        <v>0</v>
      </c>
      <c r="DZ101" s="18">
        <f t="shared" si="76"/>
        <v>0</v>
      </c>
      <c r="EA101" s="18">
        <f t="shared" si="76"/>
        <v>0</v>
      </c>
      <c r="EB101" s="18">
        <f t="shared" ref="EB101:FX101" si="77">EB92+EB93+EB98+EB96</f>
        <v>0</v>
      </c>
      <c r="EC101" s="18">
        <f t="shared" si="77"/>
        <v>0</v>
      </c>
      <c r="ED101" s="18">
        <f t="shared" si="77"/>
        <v>0</v>
      </c>
      <c r="EE101" s="18">
        <f t="shared" si="77"/>
        <v>0</v>
      </c>
      <c r="EF101" s="18">
        <f t="shared" si="77"/>
        <v>0</v>
      </c>
      <c r="EG101" s="18">
        <f t="shared" si="77"/>
        <v>0</v>
      </c>
      <c r="EH101" s="18">
        <f t="shared" si="77"/>
        <v>0</v>
      </c>
      <c r="EI101" s="18">
        <f t="shared" si="77"/>
        <v>0</v>
      </c>
      <c r="EJ101" s="18">
        <f t="shared" si="77"/>
        <v>0</v>
      </c>
      <c r="EK101" s="18">
        <f t="shared" si="77"/>
        <v>0</v>
      </c>
      <c r="EL101" s="18">
        <f t="shared" si="77"/>
        <v>0</v>
      </c>
      <c r="EM101" s="18">
        <f t="shared" si="77"/>
        <v>0</v>
      </c>
      <c r="EN101" s="18">
        <f t="shared" si="77"/>
        <v>0</v>
      </c>
      <c r="EO101" s="18">
        <f t="shared" si="77"/>
        <v>0</v>
      </c>
      <c r="EP101" s="18">
        <f t="shared" si="77"/>
        <v>0</v>
      </c>
      <c r="EQ101" s="18">
        <f t="shared" si="77"/>
        <v>128</v>
      </c>
      <c r="ER101" s="18">
        <f t="shared" si="77"/>
        <v>0</v>
      </c>
      <c r="ES101" s="18">
        <f t="shared" si="77"/>
        <v>0</v>
      </c>
      <c r="ET101" s="18">
        <f t="shared" si="77"/>
        <v>0</v>
      </c>
      <c r="EU101" s="18">
        <f t="shared" si="77"/>
        <v>0</v>
      </c>
      <c r="EV101" s="18">
        <f t="shared" si="77"/>
        <v>0</v>
      </c>
      <c r="EW101" s="18">
        <f t="shared" si="77"/>
        <v>0</v>
      </c>
      <c r="EX101" s="18">
        <f t="shared" si="77"/>
        <v>0</v>
      </c>
      <c r="EY101" s="18">
        <f t="shared" si="77"/>
        <v>0</v>
      </c>
      <c r="EZ101" s="18">
        <f t="shared" si="77"/>
        <v>0</v>
      </c>
      <c r="FA101" s="18">
        <f t="shared" si="77"/>
        <v>0</v>
      </c>
      <c r="FB101" s="18">
        <f t="shared" si="77"/>
        <v>0</v>
      </c>
      <c r="FC101" s="18">
        <f t="shared" si="77"/>
        <v>0</v>
      </c>
      <c r="FD101" s="18">
        <f t="shared" si="77"/>
        <v>0</v>
      </c>
      <c r="FE101" s="18">
        <f t="shared" si="77"/>
        <v>0</v>
      </c>
      <c r="FF101" s="18">
        <f t="shared" si="77"/>
        <v>0</v>
      </c>
      <c r="FG101" s="18">
        <f t="shared" si="77"/>
        <v>0</v>
      </c>
      <c r="FH101" s="18">
        <f t="shared" si="77"/>
        <v>0</v>
      </c>
      <c r="FI101" s="18">
        <f t="shared" si="77"/>
        <v>0</v>
      </c>
      <c r="FJ101" s="18">
        <f t="shared" si="77"/>
        <v>0</v>
      </c>
      <c r="FK101" s="18">
        <f t="shared" si="77"/>
        <v>0</v>
      </c>
      <c r="FL101" s="18">
        <f t="shared" si="77"/>
        <v>0</v>
      </c>
      <c r="FM101" s="18">
        <f t="shared" si="77"/>
        <v>0</v>
      </c>
      <c r="FN101" s="18">
        <f t="shared" si="77"/>
        <v>0</v>
      </c>
      <c r="FO101" s="18">
        <f t="shared" si="77"/>
        <v>0</v>
      </c>
      <c r="FP101" s="18">
        <f t="shared" si="77"/>
        <v>0</v>
      </c>
      <c r="FQ101" s="18">
        <f t="shared" si="77"/>
        <v>0</v>
      </c>
      <c r="FR101" s="18">
        <f t="shared" si="77"/>
        <v>0</v>
      </c>
      <c r="FS101" s="18">
        <f t="shared" si="77"/>
        <v>0</v>
      </c>
      <c r="FT101" s="18">
        <f t="shared" si="77"/>
        <v>0</v>
      </c>
      <c r="FU101" s="18">
        <f t="shared" si="77"/>
        <v>0</v>
      </c>
      <c r="FV101" s="18">
        <f t="shared" si="77"/>
        <v>0</v>
      </c>
      <c r="FW101" s="18">
        <f t="shared" si="77"/>
        <v>0</v>
      </c>
      <c r="FX101" s="18">
        <f t="shared" si="77"/>
        <v>0</v>
      </c>
      <c r="FY101" s="20"/>
      <c r="FZ101" s="20">
        <f t="shared" si="54"/>
        <v>21440</v>
      </c>
      <c r="GA101" s="7"/>
      <c r="GB101" s="20"/>
      <c r="GC101" s="20"/>
      <c r="GD101" s="20"/>
      <c r="GE101" s="20"/>
      <c r="GF101" s="20"/>
      <c r="GG101" s="7"/>
      <c r="GH101" s="18"/>
      <c r="GI101" s="18"/>
      <c r="GJ101" s="18"/>
      <c r="GK101" s="18"/>
      <c r="GL101" s="18"/>
      <c r="GM101" s="18"/>
      <c r="GN101" s="23"/>
      <c r="GO101" s="23"/>
    </row>
    <row r="102" spans="1:256" x14ac:dyDescent="0.35">
      <c r="A102" s="6"/>
      <c r="B102" s="43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20"/>
      <c r="FZ102" s="20"/>
      <c r="GA102" s="7"/>
      <c r="GB102" s="20"/>
      <c r="GC102" s="20"/>
      <c r="GD102" s="20"/>
      <c r="GE102" s="20"/>
      <c r="GF102" s="20"/>
      <c r="GG102" s="7"/>
      <c r="GH102" s="18"/>
      <c r="GI102" s="18"/>
      <c r="GJ102" s="18"/>
      <c r="GK102" s="18"/>
      <c r="GL102" s="18"/>
      <c r="GM102" s="18"/>
      <c r="GN102" s="23"/>
      <c r="GO102" s="23"/>
    </row>
    <row r="103" spans="1:256" x14ac:dyDescent="0.35">
      <c r="A103" s="6"/>
      <c r="B103" s="43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20"/>
      <c r="FZ103" s="20"/>
      <c r="GA103" s="7"/>
      <c r="GB103" s="20"/>
      <c r="GC103" s="20"/>
      <c r="GD103" s="20"/>
      <c r="GE103" s="20"/>
      <c r="GF103" s="20"/>
      <c r="GG103" s="7"/>
      <c r="GH103" s="18"/>
      <c r="GI103" s="18"/>
      <c r="GJ103" s="18"/>
      <c r="GK103" s="18"/>
      <c r="GL103" s="18"/>
      <c r="GM103" s="18"/>
      <c r="GN103" s="23"/>
      <c r="GO103" s="23"/>
    </row>
    <row r="104" spans="1:256" x14ac:dyDescent="0.35">
      <c r="A104" s="79"/>
      <c r="B104" s="80" t="s">
        <v>583</v>
      </c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6"/>
      <c r="GA104" s="33"/>
      <c r="GB104" s="79"/>
      <c r="GC104" s="79"/>
      <c r="GD104" s="79"/>
      <c r="GE104" s="79"/>
      <c r="GF104" s="79"/>
      <c r="GG104" s="79"/>
      <c r="GH104" s="79"/>
      <c r="GI104" s="79"/>
      <c r="GJ104" s="79"/>
      <c r="GK104" s="79"/>
      <c r="GL104" s="79"/>
      <c r="GM104" s="79"/>
      <c r="GN104" s="76"/>
      <c r="GO104" s="76"/>
      <c r="GP104" s="76"/>
      <c r="GQ104" s="76"/>
      <c r="GR104" s="76"/>
      <c r="GS104" s="76"/>
      <c r="GT104" s="76"/>
      <c r="GU104" s="76"/>
      <c r="GV104" s="76"/>
      <c r="GW104" s="76"/>
      <c r="GX104" s="76"/>
      <c r="GY104" s="76"/>
      <c r="GZ104" s="76"/>
      <c r="HA104" s="76"/>
      <c r="HB104" s="76"/>
      <c r="HC104" s="76"/>
      <c r="HD104" s="76"/>
      <c r="HE104" s="76"/>
      <c r="HF104" s="76"/>
      <c r="HG104" s="76"/>
      <c r="HH104" s="76"/>
      <c r="HI104" s="76"/>
      <c r="HJ104" s="76"/>
      <c r="HK104" s="76"/>
      <c r="HL104" s="76"/>
      <c r="HM104" s="76"/>
      <c r="HN104" s="76"/>
      <c r="HO104" s="76"/>
      <c r="HP104" s="76"/>
      <c r="HQ104" s="76"/>
      <c r="HR104" s="76"/>
      <c r="HS104" s="76"/>
      <c r="HT104" s="76"/>
      <c r="HU104" s="76"/>
      <c r="HV104" s="76"/>
      <c r="HW104" s="76"/>
      <c r="HX104" s="76"/>
      <c r="HY104" s="76"/>
      <c r="HZ104" s="76"/>
      <c r="IA104" s="76"/>
      <c r="IB104" s="76"/>
      <c r="IC104" s="76"/>
      <c r="ID104" s="76"/>
      <c r="IE104" s="76"/>
      <c r="IF104" s="76"/>
      <c r="IG104" s="76"/>
      <c r="IH104" s="76"/>
      <c r="II104" s="76"/>
      <c r="IJ104" s="76"/>
      <c r="IK104" s="76"/>
      <c r="IL104" s="76"/>
      <c r="IM104" s="76"/>
      <c r="IN104" s="76"/>
      <c r="IO104" s="76"/>
      <c r="IP104" s="76"/>
      <c r="IQ104" s="76"/>
      <c r="IR104" s="76"/>
      <c r="IS104" s="76"/>
      <c r="IT104" s="76"/>
      <c r="IU104" s="76"/>
      <c r="IV104" s="76"/>
    </row>
    <row r="105" spans="1:256" x14ac:dyDescent="0.35">
      <c r="A105" s="6" t="s">
        <v>584</v>
      </c>
      <c r="B105" s="7" t="s">
        <v>585</v>
      </c>
      <c r="C105" s="35">
        <f t="shared" ref="C105:BN105" si="78">IF(AND(C21&gt;0,C99&lt;=500),C99-ROUND((C21*0.65),1),0)</f>
        <v>0</v>
      </c>
      <c r="D105" s="35">
        <f t="shared" si="78"/>
        <v>0</v>
      </c>
      <c r="E105" s="35">
        <f t="shared" si="78"/>
        <v>0</v>
      </c>
      <c r="F105" s="35">
        <f t="shared" si="78"/>
        <v>0</v>
      </c>
      <c r="G105" s="35">
        <f t="shared" si="78"/>
        <v>0</v>
      </c>
      <c r="H105" s="35">
        <f t="shared" si="78"/>
        <v>0</v>
      </c>
      <c r="I105" s="35">
        <f t="shared" si="78"/>
        <v>0</v>
      </c>
      <c r="J105" s="35">
        <f t="shared" si="78"/>
        <v>0</v>
      </c>
      <c r="K105" s="35">
        <f t="shared" si="78"/>
        <v>0</v>
      </c>
      <c r="L105" s="35">
        <f t="shared" si="78"/>
        <v>0</v>
      </c>
      <c r="M105" s="35">
        <f t="shared" si="78"/>
        <v>0</v>
      </c>
      <c r="N105" s="35">
        <f t="shared" si="78"/>
        <v>0</v>
      </c>
      <c r="O105" s="35">
        <f t="shared" si="78"/>
        <v>0</v>
      </c>
      <c r="P105" s="35">
        <f t="shared" si="78"/>
        <v>0</v>
      </c>
      <c r="Q105" s="35">
        <f t="shared" si="78"/>
        <v>0</v>
      </c>
      <c r="R105" s="35">
        <f t="shared" si="78"/>
        <v>0</v>
      </c>
      <c r="S105" s="35">
        <f t="shared" si="78"/>
        <v>0</v>
      </c>
      <c r="T105" s="35">
        <f t="shared" si="78"/>
        <v>0</v>
      </c>
      <c r="U105" s="35">
        <f t="shared" si="78"/>
        <v>0</v>
      </c>
      <c r="V105" s="35">
        <f t="shared" si="78"/>
        <v>0</v>
      </c>
      <c r="W105" s="35">
        <f t="shared" si="78"/>
        <v>0</v>
      </c>
      <c r="X105" s="35">
        <f t="shared" si="78"/>
        <v>0</v>
      </c>
      <c r="Y105" s="35">
        <f t="shared" si="78"/>
        <v>0</v>
      </c>
      <c r="Z105" s="35">
        <f t="shared" si="78"/>
        <v>0</v>
      </c>
      <c r="AA105" s="35">
        <f t="shared" si="78"/>
        <v>0</v>
      </c>
      <c r="AB105" s="35">
        <f t="shared" si="78"/>
        <v>0</v>
      </c>
      <c r="AC105" s="35">
        <f t="shared" si="78"/>
        <v>0</v>
      </c>
      <c r="AD105" s="35">
        <f t="shared" si="78"/>
        <v>0</v>
      </c>
      <c r="AE105" s="35">
        <f t="shared" si="78"/>
        <v>0</v>
      </c>
      <c r="AF105" s="35">
        <f t="shared" si="78"/>
        <v>0</v>
      </c>
      <c r="AG105" s="35">
        <f t="shared" si="78"/>
        <v>0</v>
      </c>
      <c r="AH105" s="35">
        <f t="shared" si="78"/>
        <v>0</v>
      </c>
      <c r="AI105" s="35">
        <f t="shared" si="78"/>
        <v>0</v>
      </c>
      <c r="AJ105" s="35">
        <f t="shared" si="78"/>
        <v>0</v>
      </c>
      <c r="AK105" s="35">
        <f t="shared" si="78"/>
        <v>0</v>
      </c>
      <c r="AL105" s="35">
        <f t="shared" si="78"/>
        <v>0</v>
      </c>
      <c r="AM105" s="35">
        <f t="shared" si="78"/>
        <v>0</v>
      </c>
      <c r="AN105" s="35">
        <f t="shared" si="78"/>
        <v>0</v>
      </c>
      <c r="AO105" s="35">
        <f t="shared" si="78"/>
        <v>0</v>
      </c>
      <c r="AP105" s="35">
        <f t="shared" si="78"/>
        <v>0</v>
      </c>
      <c r="AQ105" s="35">
        <f t="shared" si="78"/>
        <v>0</v>
      </c>
      <c r="AR105" s="35">
        <f t="shared" si="78"/>
        <v>0</v>
      </c>
      <c r="AS105" s="35">
        <f t="shared" si="78"/>
        <v>0</v>
      </c>
      <c r="AT105" s="35">
        <f t="shared" si="78"/>
        <v>0</v>
      </c>
      <c r="AU105" s="35">
        <f t="shared" si="78"/>
        <v>0</v>
      </c>
      <c r="AV105" s="35">
        <f t="shared" si="78"/>
        <v>0</v>
      </c>
      <c r="AW105" s="35">
        <f t="shared" si="78"/>
        <v>0</v>
      </c>
      <c r="AX105" s="35">
        <f t="shared" si="78"/>
        <v>0</v>
      </c>
      <c r="AY105" s="35">
        <f t="shared" si="78"/>
        <v>0</v>
      </c>
      <c r="AZ105" s="35">
        <f t="shared" si="78"/>
        <v>0</v>
      </c>
      <c r="BA105" s="35">
        <f t="shared" si="78"/>
        <v>0</v>
      </c>
      <c r="BB105" s="35">
        <f t="shared" si="78"/>
        <v>0</v>
      </c>
      <c r="BC105" s="35">
        <f t="shared" si="78"/>
        <v>0</v>
      </c>
      <c r="BD105" s="35">
        <f t="shared" si="78"/>
        <v>0</v>
      </c>
      <c r="BE105" s="35">
        <f t="shared" si="78"/>
        <v>0</v>
      </c>
      <c r="BF105" s="35">
        <f t="shared" si="78"/>
        <v>0</v>
      </c>
      <c r="BG105" s="35">
        <f t="shared" si="78"/>
        <v>0</v>
      </c>
      <c r="BH105" s="35">
        <f t="shared" si="78"/>
        <v>0</v>
      </c>
      <c r="BI105" s="35">
        <f t="shared" si="78"/>
        <v>0</v>
      </c>
      <c r="BJ105" s="35">
        <f t="shared" si="78"/>
        <v>0</v>
      </c>
      <c r="BK105" s="35">
        <f t="shared" si="78"/>
        <v>0</v>
      </c>
      <c r="BL105" s="35">
        <f t="shared" si="78"/>
        <v>0</v>
      </c>
      <c r="BM105" s="35">
        <f t="shared" si="78"/>
        <v>0</v>
      </c>
      <c r="BN105" s="35">
        <f t="shared" si="78"/>
        <v>0</v>
      </c>
      <c r="BO105" s="35">
        <f t="shared" ref="BO105:DZ105" si="79">IF(AND(BO21&gt;0,BO99&lt;=500),BO99-ROUND((BO21*0.65),1),0)</f>
        <v>0</v>
      </c>
      <c r="BP105" s="35">
        <f t="shared" si="79"/>
        <v>0</v>
      </c>
      <c r="BQ105" s="35">
        <f t="shared" si="79"/>
        <v>0</v>
      </c>
      <c r="BR105" s="35">
        <f t="shared" si="79"/>
        <v>0</v>
      </c>
      <c r="BS105" s="35">
        <f t="shared" si="79"/>
        <v>0</v>
      </c>
      <c r="BT105" s="35">
        <f t="shared" si="79"/>
        <v>0</v>
      </c>
      <c r="BU105" s="35">
        <f t="shared" si="79"/>
        <v>0</v>
      </c>
      <c r="BV105" s="35">
        <f t="shared" si="79"/>
        <v>0</v>
      </c>
      <c r="BW105" s="35">
        <f t="shared" si="79"/>
        <v>0</v>
      </c>
      <c r="BX105" s="35">
        <f t="shared" si="79"/>
        <v>0</v>
      </c>
      <c r="BY105" s="35">
        <f t="shared" si="79"/>
        <v>409.2</v>
      </c>
      <c r="BZ105" s="35">
        <f t="shared" si="79"/>
        <v>0</v>
      </c>
      <c r="CA105" s="35">
        <f t="shared" si="79"/>
        <v>0</v>
      </c>
      <c r="CB105" s="35">
        <f t="shared" si="79"/>
        <v>0</v>
      </c>
      <c r="CC105" s="35">
        <f t="shared" si="79"/>
        <v>0</v>
      </c>
      <c r="CD105" s="35">
        <f t="shared" si="79"/>
        <v>0</v>
      </c>
      <c r="CE105" s="35">
        <f t="shared" si="79"/>
        <v>0</v>
      </c>
      <c r="CF105" s="35">
        <f t="shared" si="79"/>
        <v>0</v>
      </c>
      <c r="CG105" s="35">
        <f t="shared" si="79"/>
        <v>0</v>
      </c>
      <c r="CH105" s="35">
        <f t="shared" si="79"/>
        <v>0</v>
      </c>
      <c r="CI105" s="35">
        <f t="shared" si="79"/>
        <v>0</v>
      </c>
      <c r="CJ105" s="35">
        <f t="shared" si="79"/>
        <v>0</v>
      </c>
      <c r="CK105" s="35">
        <f t="shared" si="79"/>
        <v>0</v>
      </c>
      <c r="CL105" s="35">
        <f t="shared" si="79"/>
        <v>0</v>
      </c>
      <c r="CM105" s="35">
        <f t="shared" si="79"/>
        <v>0</v>
      </c>
      <c r="CN105" s="35">
        <f t="shared" si="79"/>
        <v>0</v>
      </c>
      <c r="CO105" s="35">
        <f t="shared" si="79"/>
        <v>0</v>
      </c>
      <c r="CP105" s="35">
        <f t="shared" si="79"/>
        <v>0</v>
      </c>
      <c r="CQ105" s="35">
        <f t="shared" si="79"/>
        <v>0</v>
      </c>
      <c r="CR105" s="35">
        <f t="shared" si="79"/>
        <v>0</v>
      </c>
      <c r="CS105" s="35">
        <f t="shared" si="79"/>
        <v>0</v>
      </c>
      <c r="CT105" s="35">
        <f t="shared" si="79"/>
        <v>0</v>
      </c>
      <c r="CU105" s="35">
        <f t="shared" si="79"/>
        <v>0</v>
      </c>
      <c r="CV105" s="35">
        <f t="shared" si="79"/>
        <v>0</v>
      </c>
      <c r="CW105" s="35">
        <f t="shared" si="79"/>
        <v>0</v>
      </c>
      <c r="CX105" s="35">
        <f t="shared" si="79"/>
        <v>0</v>
      </c>
      <c r="CY105" s="35">
        <f t="shared" si="79"/>
        <v>0</v>
      </c>
      <c r="CZ105" s="35">
        <f t="shared" si="79"/>
        <v>0</v>
      </c>
      <c r="DA105" s="35">
        <f t="shared" si="79"/>
        <v>0</v>
      </c>
      <c r="DB105" s="35">
        <f t="shared" si="79"/>
        <v>0</v>
      </c>
      <c r="DC105" s="35">
        <f t="shared" si="79"/>
        <v>0</v>
      </c>
      <c r="DD105" s="35">
        <f t="shared" si="79"/>
        <v>0</v>
      </c>
      <c r="DE105" s="35">
        <f t="shared" si="79"/>
        <v>0</v>
      </c>
      <c r="DF105" s="35">
        <f t="shared" si="79"/>
        <v>0</v>
      </c>
      <c r="DG105" s="35">
        <f t="shared" si="79"/>
        <v>0</v>
      </c>
      <c r="DH105" s="35">
        <f t="shared" si="79"/>
        <v>0</v>
      </c>
      <c r="DI105" s="35">
        <f t="shared" si="79"/>
        <v>0</v>
      </c>
      <c r="DJ105" s="35">
        <f t="shared" si="79"/>
        <v>0</v>
      </c>
      <c r="DK105" s="35">
        <f t="shared" si="79"/>
        <v>0</v>
      </c>
      <c r="DL105" s="35">
        <f t="shared" si="79"/>
        <v>0</v>
      </c>
      <c r="DM105" s="35">
        <f t="shared" si="79"/>
        <v>0</v>
      </c>
      <c r="DN105" s="35">
        <f t="shared" si="79"/>
        <v>0</v>
      </c>
      <c r="DO105" s="35">
        <f t="shared" si="79"/>
        <v>0</v>
      </c>
      <c r="DP105" s="35">
        <f t="shared" si="79"/>
        <v>0</v>
      </c>
      <c r="DQ105" s="35">
        <f t="shared" si="79"/>
        <v>0</v>
      </c>
      <c r="DR105" s="35">
        <f t="shared" si="79"/>
        <v>0</v>
      </c>
      <c r="DS105" s="35">
        <f t="shared" si="79"/>
        <v>0</v>
      </c>
      <c r="DT105" s="35">
        <f t="shared" si="79"/>
        <v>0</v>
      </c>
      <c r="DU105" s="35">
        <f t="shared" si="79"/>
        <v>0</v>
      </c>
      <c r="DV105" s="35">
        <f t="shared" si="79"/>
        <v>0</v>
      </c>
      <c r="DW105" s="35">
        <f t="shared" si="79"/>
        <v>0</v>
      </c>
      <c r="DX105" s="35">
        <f t="shared" si="79"/>
        <v>0</v>
      </c>
      <c r="DY105" s="35">
        <f t="shared" si="79"/>
        <v>0</v>
      </c>
      <c r="DZ105" s="35">
        <f t="shared" si="79"/>
        <v>0</v>
      </c>
      <c r="EA105" s="35">
        <f t="shared" ref="EA105:FX105" si="80">IF(AND(EA21&gt;0,EA99&lt;=500),EA99-ROUND((EA21*0.65),1),0)</f>
        <v>0</v>
      </c>
      <c r="EB105" s="35">
        <f t="shared" si="80"/>
        <v>0</v>
      </c>
      <c r="EC105" s="35">
        <f t="shared" si="80"/>
        <v>0</v>
      </c>
      <c r="ED105" s="35">
        <f t="shared" si="80"/>
        <v>0</v>
      </c>
      <c r="EE105" s="35">
        <f t="shared" si="80"/>
        <v>0</v>
      </c>
      <c r="EF105" s="35">
        <f t="shared" si="80"/>
        <v>0</v>
      </c>
      <c r="EG105" s="35">
        <f t="shared" si="80"/>
        <v>0</v>
      </c>
      <c r="EH105" s="35">
        <f t="shared" si="80"/>
        <v>0</v>
      </c>
      <c r="EI105" s="35">
        <f t="shared" si="80"/>
        <v>0</v>
      </c>
      <c r="EJ105" s="35">
        <f t="shared" si="80"/>
        <v>0</v>
      </c>
      <c r="EK105" s="35">
        <f t="shared" si="80"/>
        <v>0</v>
      </c>
      <c r="EL105" s="35">
        <f t="shared" si="80"/>
        <v>0</v>
      </c>
      <c r="EM105" s="35">
        <f t="shared" si="80"/>
        <v>0</v>
      </c>
      <c r="EN105" s="35">
        <f t="shared" si="80"/>
        <v>0</v>
      </c>
      <c r="EO105" s="35">
        <f t="shared" si="80"/>
        <v>0</v>
      </c>
      <c r="EP105" s="35">
        <f t="shared" si="80"/>
        <v>0</v>
      </c>
      <c r="EQ105" s="35">
        <f t="shared" si="80"/>
        <v>0</v>
      </c>
      <c r="ER105" s="35">
        <f t="shared" si="80"/>
        <v>0</v>
      </c>
      <c r="ES105" s="35">
        <f t="shared" si="80"/>
        <v>0</v>
      </c>
      <c r="ET105" s="35">
        <f t="shared" si="80"/>
        <v>134.6</v>
      </c>
      <c r="EU105" s="35">
        <f t="shared" si="80"/>
        <v>0</v>
      </c>
      <c r="EV105" s="35">
        <f t="shared" si="80"/>
        <v>0</v>
      </c>
      <c r="EW105" s="35">
        <f t="shared" si="80"/>
        <v>0</v>
      </c>
      <c r="EX105" s="35">
        <f t="shared" si="80"/>
        <v>0</v>
      </c>
      <c r="EY105" s="35">
        <f t="shared" si="80"/>
        <v>0</v>
      </c>
      <c r="EZ105" s="35">
        <f t="shared" si="80"/>
        <v>0</v>
      </c>
      <c r="FA105" s="35">
        <f t="shared" si="80"/>
        <v>0</v>
      </c>
      <c r="FB105" s="35">
        <f t="shared" si="80"/>
        <v>0</v>
      </c>
      <c r="FC105" s="35">
        <f t="shared" si="80"/>
        <v>0</v>
      </c>
      <c r="FD105" s="35">
        <f t="shared" si="80"/>
        <v>0</v>
      </c>
      <c r="FE105" s="35">
        <f t="shared" si="80"/>
        <v>0</v>
      </c>
      <c r="FF105" s="35">
        <f t="shared" si="80"/>
        <v>0</v>
      </c>
      <c r="FG105" s="35">
        <f t="shared" si="80"/>
        <v>0</v>
      </c>
      <c r="FH105" s="35">
        <f t="shared" si="80"/>
        <v>0</v>
      </c>
      <c r="FI105" s="35">
        <f t="shared" si="80"/>
        <v>0</v>
      </c>
      <c r="FJ105" s="35">
        <f t="shared" si="80"/>
        <v>0</v>
      </c>
      <c r="FK105" s="35">
        <f t="shared" si="80"/>
        <v>0</v>
      </c>
      <c r="FL105" s="35">
        <f t="shared" si="80"/>
        <v>0</v>
      </c>
      <c r="FM105" s="35">
        <f t="shared" si="80"/>
        <v>0</v>
      </c>
      <c r="FN105" s="35">
        <f t="shared" si="80"/>
        <v>0</v>
      </c>
      <c r="FO105" s="35">
        <f t="shared" si="80"/>
        <v>0</v>
      </c>
      <c r="FP105" s="35">
        <f t="shared" si="80"/>
        <v>0</v>
      </c>
      <c r="FQ105" s="35">
        <f t="shared" si="80"/>
        <v>0</v>
      </c>
      <c r="FR105" s="35">
        <f t="shared" si="80"/>
        <v>0</v>
      </c>
      <c r="FS105" s="35">
        <f t="shared" si="80"/>
        <v>0</v>
      </c>
      <c r="FT105" s="35">
        <f t="shared" si="80"/>
        <v>0</v>
      </c>
      <c r="FU105" s="35">
        <f t="shared" si="80"/>
        <v>0</v>
      </c>
      <c r="FV105" s="35">
        <f t="shared" si="80"/>
        <v>0</v>
      </c>
      <c r="FW105" s="35">
        <f t="shared" si="80"/>
        <v>0</v>
      </c>
      <c r="FX105" s="35">
        <f t="shared" si="80"/>
        <v>0</v>
      </c>
      <c r="FY105" s="21"/>
      <c r="FZ105" s="20">
        <f>SUM(C105:FY105)</f>
        <v>543.79999999999995</v>
      </c>
      <c r="GA105" s="33"/>
      <c r="GB105" s="21"/>
      <c r="GC105" s="20"/>
      <c r="GD105" s="20"/>
      <c r="GE105" s="20"/>
      <c r="GF105" s="20"/>
      <c r="GG105" s="18"/>
      <c r="GH105" s="18"/>
      <c r="GI105" s="18"/>
      <c r="GJ105" s="18"/>
      <c r="GK105" s="18"/>
      <c r="GL105" s="18"/>
      <c r="GM105" s="18"/>
    </row>
    <row r="106" spans="1:256" s="76" customFormat="1" x14ac:dyDescent="0.35">
      <c r="A106" s="7"/>
      <c r="B106" s="7" t="s">
        <v>586</v>
      </c>
      <c r="C106" s="81"/>
      <c r="D106" s="81"/>
      <c r="E106" s="81"/>
      <c r="F106" s="81"/>
      <c r="G106" s="81">
        <v>1.1217999999999999</v>
      </c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35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21"/>
      <c r="FZ106" s="20"/>
      <c r="GA106" s="33"/>
      <c r="GB106" s="21"/>
      <c r="GC106" s="20"/>
      <c r="GD106" s="20"/>
      <c r="GE106" s="20"/>
      <c r="GF106" s="20"/>
      <c r="GG106" s="18"/>
      <c r="GH106" s="18"/>
      <c r="GI106" s="18"/>
      <c r="GJ106" s="18"/>
      <c r="GK106" s="18"/>
      <c r="GL106" s="18"/>
      <c r="GM106" s="18"/>
      <c r="GN106" s="27"/>
      <c r="GO106" s="27"/>
      <c r="GP106" s="27"/>
      <c r="GQ106" s="27"/>
      <c r="GR106" s="27"/>
      <c r="GS106" s="27"/>
      <c r="GT106" s="27"/>
      <c r="GU106" s="27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x14ac:dyDescent="0.35">
      <c r="A107" s="6" t="s">
        <v>587</v>
      </c>
      <c r="B107" s="7" t="s">
        <v>588</v>
      </c>
      <c r="C107" s="33">
        <f t="shared" ref="C107:BN107" si="81">IF(C105&gt;0,ROUND(IF(C105&lt;276,((276-C105)*0.00376159)+1.5457,IF(C105&lt;459,((459-C105)*0.00167869)+1.2385,IF(C105&lt;1027,((1027-C105)*0.00020599)+1.1215,0))),4),0)</f>
        <v>0</v>
      </c>
      <c r="D107" s="33">
        <f t="shared" si="81"/>
        <v>0</v>
      </c>
      <c r="E107" s="33">
        <f t="shared" si="81"/>
        <v>0</v>
      </c>
      <c r="F107" s="33">
        <f t="shared" si="81"/>
        <v>0</v>
      </c>
      <c r="G107" s="33">
        <f t="shared" si="81"/>
        <v>0</v>
      </c>
      <c r="H107" s="33">
        <f t="shared" si="81"/>
        <v>0</v>
      </c>
      <c r="I107" s="33">
        <f t="shared" si="81"/>
        <v>0</v>
      </c>
      <c r="J107" s="33">
        <f t="shared" si="81"/>
        <v>0</v>
      </c>
      <c r="K107" s="33">
        <f t="shared" si="81"/>
        <v>0</v>
      </c>
      <c r="L107" s="33">
        <f t="shared" si="81"/>
        <v>0</v>
      </c>
      <c r="M107" s="33">
        <f t="shared" si="81"/>
        <v>0</v>
      </c>
      <c r="N107" s="33">
        <f t="shared" si="81"/>
        <v>0</v>
      </c>
      <c r="O107" s="33">
        <f t="shared" si="81"/>
        <v>0</v>
      </c>
      <c r="P107" s="33">
        <f t="shared" si="81"/>
        <v>0</v>
      </c>
      <c r="Q107" s="33">
        <f t="shared" si="81"/>
        <v>0</v>
      </c>
      <c r="R107" s="33">
        <f t="shared" si="81"/>
        <v>0</v>
      </c>
      <c r="S107" s="33">
        <f t="shared" si="81"/>
        <v>0</v>
      </c>
      <c r="T107" s="33">
        <f t="shared" si="81"/>
        <v>0</v>
      </c>
      <c r="U107" s="33">
        <f t="shared" si="81"/>
        <v>0</v>
      </c>
      <c r="V107" s="33">
        <f t="shared" si="81"/>
        <v>0</v>
      </c>
      <c r="W107" s="33">
        <f t="shared" si="81"/>
        <v>0</v>
      </c>
      <c r="X107" s="33">
        <f t="shared" si="81"/>
        <v>0</v>
      </c>
      <c r="Y107" s="33">
        <f t="shared" si="81"/>
        <v>0</v>
      </c>
      <c r="Z107" s="33">
        <f t="shared" si="81"/>
        <v>0</v>
      </c>
      <c r="AA107" s="33">
        <f t="shared" si="81"/>
        <v>0</v>
      </c>
      <c r="AB107" s="33">
        <f t="shared" si="81"/>
        <v>0</v>
      </c>
      <c r="AC107" s="33">
        <f t="shared" si="81"/>
        <v>0</v>
      </c>
      <c r="AD107" s="33">
        <f t="shared" si="81"/>
        <v>0</v>
      </c>
      <c r="AE107" s="33">
        <f t="shared" si="81"/>
        <v>0</v>
      </c>
      <c r="AF107" s="33">
        <f t="shared" si="81"/>
        <v>0</v>
      </c>
      <c r="AG107" s="33">
        <f t="shared" si="81"/>
        <v>0</v>
      </c>
      <c r="AH107" s="33">
        <f t="shared" si="81"/>
        <v>0</v>
      </c>
      <c r="AI107" s="33">
        <f t="shared" si="81"/>
        <v>0</v>
      </c>
      <c r="AJ107" s="33">
        <f t="shared" si="81"/>
        <v>0</v>
      </c>
      <c r="AK107" s="33">
        <f t="shared" si="81"/>
        <v>0</v>
      </c>
      <c r="AL107" s="33">
        <f t="shared" si="81"/>
        <v>0</v>
      </c>
      <c r="AM107" s="33">
        <f t="shared" si="81"/>
        <v>0</v>
      </c>
      <c r="AN107" s="33">
        <f t="shared" si="81"/>
        <v>0</v>
      </c>
      <c r="AO107" s="33">
        <f t="shared" si="81"/>
        <v>0</v>
      </c>
      <c r="AP107" s="33">
        <f t="shared" si="81"/>
        <v>0</v>
      </c>
      <c r="AQ107" s="33">
        <f t="shared" si="81"/>
        <v>0</v>
      </c>
      <c r="AR107" s="33">
        <f t="shared" si="81"/>
        <v>0</v>
      </c>
      <c r="AS107" s="33">
        <f t="shared" si="81"/>
        <v>0</v>
      </c>
      <c r="AT107" s="33">
        <f t="shared" si="81"/>
        <v>0</v>
      </c>
      <c r="AU107" s="33">
        <f t="shared" si="81"/>
        <v>0</v>
      </c>
      <c r="AV107" s="33">
        <f t="shared" si="81"/>
        <v>0</v>
      </c>
      <c r="AW107" s="33">
        <f t="shared" si="81"/>
        <v>0</v>
      </c>
      <c r="AX107" s="33">
        <f t="shared" si="81"/>
        <v>0</v>
      </c>
      <c r="AY107" s="33">
        <f t="shared" si="81"/>
        <v>0</v>
      </c>
      <c r="AZ107" s="33">
        <f t="shared" si="81"/>
        <v>0</v>
      </c>
      <c r="BA107" s="33">
        <f t="shared" si="81"/>
        <v>0</v>
      </c>
      <c r="BB107" s="33">
        <f t="shared" si="81"/>
        <v>0</v>
      </c>
      <c r="BC107" s="33">
        <f t="shared" si="81"/>
        <v>0</v>
      </c>
      <c r="BD107" s="33">
        <f t="shared" si="81"/>
        <v>0</v>
      </c>
      <c r="BE107" s="33">
        <f t="shared" si="81"/>
        <v>0</v>
      </c>
      <c r="BF107" s="33">
        <f t="shared" si="81"/>
        <v>0</v>
      </c>
      <c r="BG107" s="33">
        <f t="shared" si="81"/>
        <v>0</v>
      </c>
      <c r="BH107" s="33">
        <f t="shared" si="81"/>
        <v>0</v>
      </c>
      <c r="BI107" s="33">
        <f t="shared" si="81"/>
        <v>0</v>
      </c>
      <c r="BJ107" s="33">
        <f t="shared" si="81"/>
        <v>0</v>
      </c>
      <c r="BK107" s="33">
        <f t="shared" si="81"/>
        <v>0</v>
      </c>
      <c r="BL107" s="33">
        <f t="shared" si="81"/>
        <v>0</v>
      </c>
      <c r="BM107" s="33">
        <f t="shared" si="81"/>
        <v>0</v>
      </c>
      <c r="BN107" s="33">
        <f t="shared" si="81"/>
        <v>0</v>
      </c>
      <c r="BO107" s="33">
        <f t="shared" ref="BO107:DZ107" si="82">IF(BO105&gt;0,ROUND(IF(BO105&lt;276,((276-BO105)*0.00376159)+1.5457,IF(BO105&lt;459,((459-BO105)*0.00167869)+1.2385,IF(BO105&lt;1027,((1027-BO105)*0.00020599)+1.1215,0))),4),0)</f>
        <v>0</v>
      </c>
      <c r="BP107" s="33">
        <f t="shared" si="82"/>
        <v>0</v>
      </c>
      <c r="BQ107" s="33">
        <f t="shared" si="82"/>
        <v>0</v>
      </c>
      <c r="BR107" s="33">
        <f t="shared" si="82"/>
        <v>0</v>
      </c>
      <c r="BS107" s="33">
        <f t="shared" si="82"/>
        <v>0</v>
      </c>
      <c r="BT107" s="33">
        <f t="shared" si="82"/>
        <v>0</v>
      </c>
      <c r="BU107" s="33">
        <f t="shared" si="82"/>
        <v>0</v>
      </c>
      <c r="BV107" s="33">
        <f t="shared" si="82"/>
        <v>0</v>
      </c>
      <c r="BW107" s="33">
        <f t="shared" si="82"/>
        <v>0</v>
      </c>
      <c r="BX107" s="33">
        <f t="shared" si="82"/>
        <v>0</v>
      </c>
      <c r="BY107" s="33">
        <f t="shared" si="82"/>
        <v>1.3221000000000001</v>
      </c>
      <c r="BZ107" s="33">
        <f t="shared" si="82"/>
        <v>0</v>
      </c>
      <c r="CA107" s="33">
        <f t="shared" si="82"/>
        <v>0</v>
      </c>
      <c r="CB107" s="33">
        <f t="shared" si="82"/>
        <v>0</v>
      </c>
      <c r="CC107" s="33">
        <f t="shared" si="82"/>
        <v>0</v>
      </c>
      <c r="CD107" s="33">
        <f t="shared" si="82"/>
        <v>0</v>
      </c>
      <c r="CE107" s="33">
        <f t="shared" si="82"/>
        <v>0</v>
      </c>
      <c r="CF107" s="33">
        <f t="shared" si="82"/>
        <v>0</v>
      </c>
      <c r="CG107" s="33">
        <f t="shared" si="82"/>
        <v>0</v>
      </c>
      <c r="CH107" s="33">
        <f t="shared" si="82"/>
        <v>0</v>
      </c>
      <c r="CI107" s="33">
        <f t="shared" si="82"/>
        <v>0</v>
      </c>
      <c r="CJ107" s="33">
        <f t="shared" si="82"/>
        <v>0</v>
      </c>
      <c r="CK107" s="33">
        <f t="shared" si="82"/>
        <v>0</v>
      </c>
      <c r="CL107" s="33">
        <f t="shared" si="82"/>
        <v>0</v>
      </c>
      <c r="CM107" s="33">
        <f t="shared" si="82"/>
        <v>0</v>
      </c>
      <c r="CN107" s="33">
        <f t="shared" si="82"/>
        <v>0</v>
      </c>
      <c r="CO107" s="33">
        <f t="shared" si="82"/>
        <v>0</v>
      </c>
      <c r="CP107" s="33">
        <f t="shared" si="82"/>
        <v>0</v>
      </c>
      <c r="CQ107" s="33">
        <f t="shared" si="82"/>
        <v>0</v>
      </c>
      <c r="CR107" s="33">
        <f t="shared" si="82"/>
        <v>0</v>
      </c>
      <c r="CS107" s="33">
        <f t="shared" si="82"/>
        <v>0</v>
      </c>
      <c r="CT107" s="33">
        <f t="shared" si="82"/>
        <v>0</v>
      </c>
      <c r="CU107" s="33">
        <f t="shared" si="82"/>
        <v>0</v>
      </c>
      <c r="CV107" s="33">
        <f t="shared" si="82"/>
        <v>0</v>
      </c>
      <c r="CW107" s="33">
        <f t="shared" si="82"/>
        <v>0</v>
      </c>
      <c r="CX107" s="33">
        <f t="shared" si="82"/>
        <v>0</v>
      </c>
      <c r="CY107" s="33">
        <f t="shared" si="82"/>
        <v>0</v>
      </c>
      <c r="CZ107" s="33">
        <f t="shared" si="82"/>
        <v>0</v>
      </c>
      <c r="DA107" s="33">
        <f t="shared" si="82"/>
        <v>0</v>
      </c>
      <c r="DB107" s="33">
        <f t="shared" si="82"/>
        <v>0</v>
      </c>
      <c r="DC107" s="33">
        <f t="shared" si="82"/>
        <v>0</v>
      </c>
      <c r="DD107" s="33">
        <f t="shared" si="82"/>
        <v>0</v>
      </c>
      <c r="DE107" s="33">
        <f t="shared" si="82"/>
        <v>0</v>
      </c>
      <c r="DF107" s="33">
        <f t="shared" si="82"/>
        <v>0</v>
      </c>
      <c r="DG107" s="33">
        <f t="shared" si="82"/>
        <v>0</v>
      </c>
      <c r="DH107" s="33">
        <f t="shared" si="82"/>
        <v>0</v>
      </c>
      <c r="DI107" s="33">
        <f t="shared" si="82"/>
        <v>0</v>
      </c>
      <c r="DJ107" s="33">
        <f t="shared" si="82"/>
        <v>0</v>
      </c>
      <c r="DK107" s="33">
        <f t="shared" si="82"/>
        <v>0</v>
      </c>
      <c r="DL107" s="33">
        <f t="shared" si="82"/>
        <v>0</v>
      </c>
      <c r="DM107" s="33">
        <f t="shared" si="82"/>
        <v>0</v>
      </c>
      <c r="DN107" s="33">
        <f t="shared" si="82"/>
        <v>0</v>
      </c>
      <c r="DO107" s="33">
        <f t="shared" si="82"/>
        <v>0</v>
      </c>
      <c r="DP107" s="33">
        <f t="shared" si="82"/>
        <v>0</v>
      </c>
      <c r="DQ107" s="33">
        <f t="shared" si="82"/>
        <v>0</v>
      </c>
      <c r="DR107" s="33">
        <f t="shared" si="82"/>
        <v>0</v>
      </c>
      <c r="DS107" s="33">
        <f t="shared" si="82"/>
        <v>0</v>
      </c>
      <c r="DT107" s="33">
        <f t="shared" si="82"/>
        <v>0</v>
      </c>
      <c r="DU107" s="33">
        <f t="shared" si="82"/>
        <v>0</v>
      </c>
      <c r="DV107" s="33">
        <f t="shared" si="82"/>
        <v>0</v>
      </c>
      <c r="DW107" s="33">
        <f t="shared" si="82"/>
        <v>0</v>
      </c>
      <c r="DX107" s="33">
        <f t="shared" si="82"/>
        <v>0</v>
      </c>
      <c r="DY107" s="33">
        <f t="shared" si="82"/>
        <v>0</v>
      </c>
      <c r="DZ107" s="33">
        <f t="shared" si="82"/>
        <v>0</v>
      </c>
      <c r="EA107" s="33">
        <f t="shared" ref="EA107:FX107" si="83">IF(EA105&gt;0,ROUND(IF(EA105&lt;276,((276-EA105)*0.00376159)+1.5457,IF(EA105&lt;459,((459-EA105)*0.00167869)+1.2385,IF(EA105&lt;1027,((1027-EA105)*0.00020599)+1.1215,0))),4),0)</f>
        <v>0</v>
      </c>
      <c r="EB107" s="33">
        <f t="shared" si="83"/>
        <v>0</v>
      </c>
      <c r="EC107" s="33">
        <f t="shared" si="83"/>
        <v>0</v>
      </c>
      <c r="ED107" s="33">
        <f t="shared" si="83"/>
        <v>0</v>
      </c>
      <c r="EE107" s="33">
        <f t="shared" si="83"/>
        <v>0</v>
      </c>
      <c r="EF107" s="33">
        <f t="shared" si="83"/>
        <v>0</v>
      </c>
      <c r="EG107" s="33">
        <f t="shared" si="83"/>
        <v>0</v>
      </c>
      <c r="EH107" s="33">
        <f t="shared" si="83"/>
        <v>0</v>
      </c>
      <c r="EI107" s="33">
        <f t="shared" si="83"/>
        <v>0</v>
      </c>
      <c r="EJ107" s="33">
        <f t="shared" si="83"/>
        <v>0</v>
      </c>
      <c r="EK107" s="33">
        <f t="shared" si="83"/>
        <v>0</v>
      </c>
      <c r="EL107" s="33">
        <f t="shared" si="83"/>
        <v>0</v>
      </c>
      <c r="EM107" s="33">
        <f t="shared" si="83"/>
        <v>0</v>
      </c>
      <c r="EN107" s="33">
        <f t="shared" si="83"/>
        <v>0</v>
      </c>
      <c r="EO107" s="33">
        <f t="shared" si="83"/>
        <v>0</v>
      </c>
      <c r="EP107" s="33">
        <f t="shared" si="83"/>
        <v>0</v>
      </c>
      <c r="EQ107" s="33">
        <f t="shared" si="83"/>
        <v>0</v>
      </c>
      <c r="ER107" s="33">
        <f t="shared" si="83"/>
        <v>0</v>
      </c>
      <c r="ES107" s="33">
        <f t="shared" si="83"/>
        <v>0</v>
      </c>
      <c r="ET107" s="33">
        <f t="shared" si="83"/>
        <v>2.0775999999999999</v>
      </c>
      <c r="EU107" s="33">
        <f t="shared" si="83"/>
        <v>0</v>
      </c>
      <c r="EV107" s="33">
        <f t="shared" si="83"/>
        <v>0</v>
      </c>
      <c r="EW107" s="33">
        <f t="shared" si="83"/>
        <v>0</v>
      </c>
      <c r="EX107" s="33">
        <f t="shared" si="83"/>
        <v>0</v>
      </c>
      <c r="EY107" s="33">
        <f t="shared" si="83"/>
        <v>0</v>
      </c>
      <c r="EZ107" s="33">
        <f t="shared" si="83"/>
        <v>0</v>
      </c>
      <c r="FA107" s="33">
        <f t="shared" si="83"/>
        <v>0</v>
      </c>
      <c r="FB107" s="33">
        <f t="shared" si="83"/>
        <v>0</v>
      </c>
      <c r="FC107" s="33">
        <f t="shared" si="83"/>
        <v>0</v>
      </c>
      <c r="FD107" s="33">
        <f t="shared" si="83"/>
        <v>0</v>
      </c>
      <c r="FE107" s="33">
        <f t="shared" si="83"/>
        <v>0</v>
      </c>
      <c r="FF107" s="33">
        <f t="shared" si="83"/>
        <v>0</v>
      </c>
      <c r="FG107" s="33">
        <f t="shared" si="83"/>
        <v>0</v>
      </c>
      <c r="FH107" s="33">
        <f t="shared" si="83"/>
        <v>0</v>
      </c>
      <c r="FI107" s="33">
        <f t="shared" si="83"/>
        <v>0</v>
      </c>
      <c r="FJ107" s="33">
        <f t="shared" si="83"/>
        <v>0</v>
      </c>
      <c r="FK107" s="33">
        <f t="shared" si="83"/>
        <v>0</v>
      </c>
      <c r="FL107" s="33">
        <f t="shared" si="83"/>
        <v>0</v>
      </c>
      <c r="FM107" s="33">
        <f t="shared" si="83"/>
        <v>0</v>
      </c>
      <c r="FN107" s="33">
        <f t="shared" si="83"/>
        <v>0</v>
      </c>
      <c r="FO107" s="33">
        <f t="shared" si="83"/>
        <v>0</v>
      </c>
      <c r="FP107" s="33">
        <f t="shared" si="83"/>
        <v>0</v>
      </c>
      <c r="FQ107" s="33">
        <f t="shared" si="83"/>
        <v>0</v>
      </c>
      <c r="FR107" s="33">
        <f t="shared" si="83"/>
        <v>0</v>
      </c>
      <c r="FS107" s="33">
        <f t="shared" si="83"/>
        <v>0</v>
      </c>
      <c r="FT107" s="33">
        <f t="shared" si="83"/>
        <v>0</v>
      </c>
      <c r="FU107" s="33">
        <f t="shared" si="83"/>
        <v>0</v>
      </c>
      <c r="FV107" s="33">
        <f t="shared" si="83"/>
        <v>0</v>
      </c>
      <c r="FW107" s="33">
        <f t="shared" si="83"/>
        <v>0</v>
      </c>
      <c r="FX107" s="33">
        <f t="shared" si="83"/>
        <v>0</v>
      </c>
      <c r="FY107" s="82"/>
      <c r="FZ107" s="7"/>
      <c r="GA107" s="7"/>
      <c r="GB107" s="21"/>
      <c r="GC107" s="20"/>
      <c r="GD107" s="20"/>
      <c r="GE107" s="20"/>
      <c r="GF107" s="20"/>
      <c r="GG107" s="18"/>
      <c r="GH107" s="18"/>
      <c r="GI107" s="18"/>
      <c r="GJ107" s="18"/>
      <c r="GK107" s="18"/>
      <c r="GL107" s="18"/>
      <c r="GM107" s="18"/>
    </row>
    <row r="108" spans="1:256" x14ac:dyDescent="0.35">
      <c r="A108" s="6" t="s">
        <v>589</v>
      </c>
      <c r="B108" s="7" t="s">
        <v>590</v>
      </c>
      <c r="C108" s="33">
        <f t="shared" ref="C108:BN108" si="84">ROUND(IF(C99&lt;276,((276-C99)*0.00376159)+1.5457,IF(C99&lt;459,((459-C99)*0.00167869)+1.2385,IF(C99&lt;1027,((1027-C99)*0.00020599)+1.1215,IF(C99&lt;2293,((2293-C99)*0.00005387)+1.0533,IF(C99&lt;3500,((3500-C99)*0.00001367)+1.0368,IF(C99&lt;5000,((5000-C99)*0.00000473)+1.0297,IF(C99&gt;=5000,1.0297))))))),4)</f>
        <v>1.0297000000000001</v>
      </c>
      <c r="D108" s="33">
        <f t="shared" si="84"/>
        <v>1.0297000000000001</v>
      </c>
      <c r="E108" s="33">
        <f t="shared" si="84"/>
        <v>1.0297000000000001</v>
      </c>
      <c r="F108" s="33">
        <f t="shared" si="84"/>
        <v>1.0297000000000001</v>
      </c>
      <c r="G108" s="33">
        <f t="shared" si="84"/>
        <v>1.0932999999999999</v>
      </c>
      <c r="H108" s="33">
        <f t="shared" si="84"/>
        <v>1.1169</v>
      </c>
      <c r="I108" s="33">
        <f t="shared" si="84"/>
        <v>1.0297000000000001</v>
      </c>
      <c r="J108" s="33">
        <f t="shared" si="84"/>
        <v>1.0636000000000001</v>
      </c>
      <c r="K108" s="33">
        <f t="shared" si="84"/>
        <v>1.5683</v>
      </c>
      <c r="L108" s="33">
        <f t="shared" si="84"/>
        <v>1.0587</v>
      </c>
      <c r="M108" s="33">
        <f t="shared" si="84"/>
        <v>1.1252</v>
      </c>
      <c r="N108" s="33">
        <f t="shared" si="84"/>
        <v>1.0297000000000001</v>
      </c>
      <c r="O108" s="33">
        <f t="shared" si="84"/>
        <v>1.0297000000000001</v>
      </c>
      <c r="P108" s="33">
        <f t="shared" si="84"/>
        <v>1.4265000000000001</v>
      </c>
      <c r="Q108" s="33">
        <f t="shared" si="84"/>
        <v>1.0297000000000001</v>
      </c>
      <c r="R108" s="33">
        <f t="shared" si="84"/>
        <v>1.0297000000000001</v>
      </c>
      <c r="S108" s="33">
        <f t="shared" si="84"/>
        <v>1.0903</v>
      </c>
      <c r="T108" s="33">
        <f t="shared" si="84"/>
        <v>1.9715</v>
      </c>
      <c r="U108" s="33">
        <f t="shared" si="84"/>
        <v>2.3894000000000002</v>
      </c>
      <c r="V108" s="33">
        <f t="shared" si="84"/>
        <v>1.6035999999999999</v>
      </c>
      <c r="W108" s="33">
        <f t="shared" si="84"/>
        <v>1.7981</v>
      </c>
      <c r="X108" s="33">
        <f t="shared" si="84"/>
        <v>2.3957999999999999</v>
      </c>
      <c r="Y108" s="33">
        <f t="shared" si="84"/>
        <v>1.1375999999999999</v>
      </c>
      <c r="Z108" s="33">
        <f t="shared" si="84"/>
        <v>1.7169000000000001</v>
      </c>
      <c r="AA108" s="33">
        <f t="shared" si="84"/>
        <v>1.0297000000000001</v>
      </c>
      <c r="AB108" s="33">
        <f t="shared" si="84"/>
        <v>1.0297000000000001</v>
      </c>
      <c r="AC108" s="33">
        <f t="shared" si="84"/>
        <v>1.141</v>
      </c>
      <c r="AD108" s="33">
        <f t="shared" si="84"/>
        <v>1.1008</v>
      </c>
      <c r="AE108" s="33">
        <f t="shared" si="84"/>
        <v>2.2303000000000002</v>
      </c>
      <c r="AF108" s="33">
        <f t="shared" si="84"/>
        <v>1.9369000000000001</v>
      </c>
      <c r="AG108" s="33">
        <f t="shared" si="84"/>
        <v>1.2069000000000001</v>
      </c>
      <c r="AH108" s="33">
        <f t="shared" si="84"/>
        <v>1.1316999999999999</v>
      </c>
      <c r="AI108" s="33">
        <f t="shared" si="84"/>
        <v>1.3374999999999999</v>
      </c>
      <c r="AJ108" s="33">
        <f t="shared" si="84"/>
        <v>1.9595</v>
      </c>
      <c r="AK108" s="33">
        <f t="shared" si="84"/>
        <v>1.9429000000000001</v>
      </c>
      <c r="AL108" s="33">
        <f t="shared" si="84"/>
        <v>1.5356000000000001</v>
      </c>
      <c r="AM108" s="33">
        <f t="shared" si="84"/>
        <v>1.3849</v>
      </c>
      <c r="AN108" s="33">
        <f t="shared" si="84"/>
        <v>1.4814000000000001</v>
      </c>
      <c r="AO108" s="33">
        <f t="shared" si="84"/>
        <v>1.0327999999999999</v>
      </c>
      <c r="AP108" s="33">
        <f t="shared" si="84"/>
        <v>1.0297000000000001</v>
      </c>
      <c r="AQ108" s="33">
        <f t="shared" si="84"/>
        <v>1.6894</v>
      </c>
      <c r="AR108" s="33">
        <f t="shared" si="84"/>
        <v>1.0297000000000001</v>
      </c>
      <c r="AS108" s="33">
        <f t="shared" si="84"/>
        <v>1.0297000000000001</v>
      </c>
      <c r="AT108" s="33">
        <f t="shared" si="84"/>
        <v>1.0484</v>
      </c>
      <c r="AU108" s="33">
        <f t="shared" si="84"/>
        <v>1.4962</v>
      </c>
      <c r="AV108" s="33">
        <f t="shared" si="84"/>
        <v>1.4927999999999999</v>
      </c>
      <c r="AW108" s="33">
        <f t="shared" si="84"/>
        <v>1.6216999999999999</v>
      </c>
      <c r="AX108" s="33">
        <f t="shared" si="84"/>
        <v>2.3344999999999998</v>
      </c>
      <c r="AY108" s="33">
        <f t="shared" si="84"/>
        <v>1.2968</v>
      </c>
      <c r="AZ108" s="33">
        <f t="shared" si="84"/>
        <v>1.0297000000000001</v>
      </c>
      <c r="BA108" s="33">
        <f t="shared" si="84"/>
        <v>1.0297000000000001</v>
      </c>
      <c r="BB108" s="33">
        <f t="shared" si="84"/>
        <v>1.0297000000000001</v>
      </c>
      <c r="BC108" s="33">
        <f t="shared" si="84"/>
        <v>1.0297000000000001</v>
      </c>
      <c r="BD108" s="33">
        <f t="shared" si="84"/>
        <v>1.0362</v>
      </c>
      <c r="BE108" s="33">
        <f t="shared" si="84"/>
        <v>1.109</v>
      </c>
      <c r="BF108" s="33">
        <f t="shared" si="84"/>
        <v>1.0297000000000001</v>
      </c>
      <c r="BG108" s="33">
        <f t="shared" si="84"/>
        <v>1.1476999999999999</v>
      </c>
      <c r="BH108" s="33">
        <f t="shared" si="84"/>
        <v>1.2115</v>
      </c>
      <c r="BI108" s="33">
        <f t="shared" si="84"/>
        <v>1.6168</v>
      </c>
      <c r="BJ108" s="33">
        <f t="shared" si="84"/>
        <v>1.0297000000000001</v>
      </c>
      <c r="BK108" s="33">
        <f t="shared" si="84"/>
        <v>1.0297000000000001</v>
      </c>
      <c r="BL108" s="33">
        <f t="shared" si="84"/>
        <v>2.2202000000000002</v>
      </c>
      <c r="BM108" s="33">
        <f t="shared" si="84"/>
        <v>1.304</v>
      </c>
      <c r="BN108" s="33">
        <f t="shared" si="84"/>
        <v>1.0408999999999999</v>
      </c>
      <c r="BO108" s="33">
        <f t="shared" ref="BO108:DZ108" si="85">ROUND(IF(BO99&lt;276,((276-BO99)*0.00376159)+1.5457,IF(BO99&lt;459,((459-BO99)*0.00167869)+1.2385,IF(BO99&lt;1027,((1027-BO99)*0.00020599)+1.1215,IF(BO99&lt;2293,((2293-BO99)*0.00005387)+1.0533,IF(BO99&lt;3500,((3500-BO99)*0.00001367)+1.0368,IF(BO99&lt;5000,((5000-BO99)*0.00000473)+1.0297,IF(BO99&gt;=5000,1.0297))))))),4)</f>
        <v>1.1074999999999999</v>
      </c>
      <c r="BP108" s="33">
        <f t="shared" si="85"/>
        <v>1.9459</v>
      </c>
      <c r="BQ108" s="33">
        <f t="shared" si="85"/>
        <v>1.0297000000000001</v>
      </c>
      <c r="BR108" s="33">
        <f t="shared" si="85"/>
        <v>1.0321</v>
      </c>
      <c r="BS108" s="33">
        <f t="shared" si="85"/>
        <v>1.1167</v>
      </c>
      <c r="BT108" s="33">
        <f t="shared" si="85"/>
        <v>1.36</v>
      </c>
      <c r="BU108" s="33">
        <f t="shared" si="85"/>
        <v>1.3089999999999999</v>
      </c>
      <c r="BV108" s="33">
        <f t="shared" si="85"/>
        <v>1.1104000000000001</v>
      </c>
      <c r="BW108" s="33">
        <f t="shared" si="85"/>
        <v>1.0694999999999999</v>
      </c>
      <c r="BX108" s="33">
        <f t="shared" si="85"/>
        <v>2.3235999999999999</v>
      </c>
      <c r="BY108" s="33">
        <f t="shared" si="85"/>
        <v>1.2383999999999999</v>
      </c>
      <c r="BZ108" s="33">
        <f t="shared" si="85"/>
        <v>1.8177000000000001</v>
      </c>
      <c r="CA108" s="33">
        <f t="shared" si="85"/>
        <v>2.0173999999999999</v>
      </c>
      <c r="CB108" s="33">
        <f t="shared" si="85"/>
        <v>1.0297000000000001</v>
      </c>
      <c r="CC108" s="33">
        <f t="shared" si="85"/>
        <v>1.8767</v>
      </c>
      <c r="CD108" s="33">
        <f t="shared" si="85"/>
        <v>1.7890999999999999</v>
      </c>
      <c r="CE108" s="33">
        <f t="shared" si="85"/>
        <v>2.0129000000000001</v>
      </c>
      <c r="CF108" s="33">
        <f t="shared" si="85"/>
        <v>2.1516999999999999</v>
      </c>
      <c r="CG108" s="33">
        <f t="shared" si="85"/>
        <v>1.8259000000000001</v>
      </c>
      <c r="CH108" s="33">
        <f t="shared" si="85"/>
        <v>2.2069999999999999</v>
      </c>
      <c r="CI108" s="33">
        <f t="shared" si="85"/>
        <v>1.1894</v>
      </c>
      <c r="CJ108" s="33">
        <f t="shared" si="85"/>
        <v>1.1483000000000001</v>
      </c>
      <c r="CK108" s="33">
        <f t="shared" si="85"/>
        <v>1.0297000000000001</v>
      </c>
      <c r="CL108" s="33">
        <f t="shared" si="85"/>
        <v>1.1077999999999999</v>
      </c>
      <c r="CM108" s="33">
        <f t="shared" si="85"/>
        <v>1.1820999999999999</v>
      </c>
      <c r="CN108" s="33">
        <f t="shared" si="85"/>
        <v>1.0297000000000001</v>
      </c>
      <c r="CO108" s="33">
        <f t="shared" si="85"/>
        <v>1.0297000000000001</v>
      </c>
      <c r="CP108" s="33">
        <f t="shared" si="85"/>
        <v>1.1329</v>
      </c>
      <c r="CQ108" s="33">
        <f t="shared" si="85"/>
        <v>1.1738</v>
      </c>
      <c r="CR108" s="33">
        <f t="shared" si="85"/>
        <v>1.7067000000000001</v>
      </c>
      <c r="CS108" s="33">
        <f t="shared" si="85"/>
        <v>1.5026999999999999</v>
      </c>
      <c r="CT108" s="33">
        <f t="shared" si="85"/>
        <v>2.1934</v>
      </c>
      <c r="CU108" s="33">
        <f t="shared" si="85"/>
        <v>1.3268</v>
      </c>
      <c r="CV108" s="33">
        <f t="shared" si="85"/>
        <v>2.3957999999999999</v>
      </c>
      <c r="CW108" s="33">
        <f t="shared" si="85"/>
        <v>1.8089999999999999</v>
      </c>
      <c r="CX108" s="33">
        <f t="shared" si="85"/>
        <v>1.2378</v>
      </c>
      <c r="CY108" s="33">
        <f t="shared" si="85"/>
        <v>2.3957999999999999</v>
      </c>
      <c r="CZ108" s="33">
        <f t="shared" si="85"/>
        <v>1.0774999999999999</v>
      </c>
      <c r="DA108" s="33">
        <f t="shared" si="85"/>
        <v>1.8334999999999999</v>
      </c>
      <c r="DB108" s="33">
        <f t="shared" si="85"/>
        <v>1.4710000000000001</v>
      </c>
      <c r="DC108" s="33">
        <f t="shared" si="85"/>
        <v>1.8955</v>
      </c>
      <c r="DD108" s="33">
        <f t="shared" si="85"/>
        <v>1.9971000000000001</v>
      </c>
      <c r="DE108" s="33">
        <f t="shared" si="85"/>
        <v>1.5088999999999999</v>
      </c>
      <c r="DF108" s="33">
        <f t="shared" si="85"/>
        <v>1.0297000000000001</v>
      </c>
      <c r="DG108" s="33">
        <f t="shared" si="85"/>
        <v>2.1926999999999999</v>
      </c>
      <c r="DH108" s="33">
        <f t="shared" si="85"/>
        <v>1.0766</v>
      </c>
      <c r="DI108" s="33">
        <f t="shared" si="85"/>
        <v>1.0507</v>
      </c>
      <c r="DJ108" s="33">
        <f t="shared" si="85"/>
        <v>1.2013</v>
      </c>
      <c r="DK108" s="33">
        <f t="shared" si="85"/>
        <v>1.2301</v>
      </c>
      <c r="DL108" s="33">
        <f t="shared" si="85"/>
        <v>1.0297000000000001</v>
      </c>
      <c r="DM108" s="33">
        <f t="shared" si="85"/>
        <v>1.7081999999999999</v>
      </c>
      <c r="DN108" s="33">
        <f t="shared" si="85"/>
        <v>1.1056999999999999</v>
      </c>
      <c r="DO108" s="33">
        <f t="shared" si="85"/>
        <v>1.0402</v>
      </c>
      <c r="DP108" s="33">
        <f t="shared" si="85"/>
        <v>1.8380000000000001</v>
      </c>
      <c r="DQ108" s="33">
        <f t="shared" si="85"/>
        <v>1.1613</v>
      </c>
      <c r="DR108" s="33">
        <f t="shared" si="85"/>
        <v>1.1044</v>
      </c>
      <c r="DS108" s="33">
        <f t="shared" si="85"/>
        <v>1.2014</v>
      </c>
      <c r="DT108" s="33">
        <f t="shared" si="85"/>
        <v>1.9256</v>
      </c>
      <c r="DU108" s="33">
        <f t="shared" si="85"/>
        <v>1.403</v>
      </c>
      <c r="DV108" s="33">
        <f t="shared" si="85"/>
        <v>1.7788999999999999</v>
      </c>
      <c r="DW108" s="33">
        <f t="shared" si="85"/>
        <v>1.4924999999999999</v>
      </c>
      <c r="DX108" s="33">
        <f t="shared" si="85"/>
        <v>1.9661999999999999</v>
      </c>
      <c r="DY108" s="33">
        <f t="shared" si="85"/>
        <v>1.4964999999999999</v>
      </c>
      <c r="DZ108" s="33">
        <f t="shared" si="85"/>
        <v>1.1855</v>
      </c>
      <c r="EA108" s="33">
        <f t="shared" ref="EA108:FX108" si="86">ROUND(IF(EA99&lt;276,((276-EA99)*0.00376159)+1.5457,IF(EA99&lt;459,((459-EA99)*0.00167869)+1.2385,IF(EA99&lt;1027,((1027-EA99)*0.00020599)+1.1215,IF(EA99&lt;2293,((2293-EA99)*0.00005387)+1.0533,IF(EA99&lt;3500,((3500-EA99)*0.00001367)+1.0368,IF(EA99&lt;5000,((5000-EA99)*0.00000473)+1.0297,IF(EA99&gt;=5000,1.0297))))))),4)</f>
        <v>1.2236</v>
      </c>
      <c r="EB108" s="33">
        <f t="shared" si="86"/>
        <v>1.2158</v>
      </c>
      <c r="EC108" s="33">
        <f t="shared" si="86"/>
        <v>1.5103</v>
      </c>
      <c r="ED108" s="33">
        <f t="shared" si="86"/>
        <v>1.0927</v>
      </c>
      <c r="EE108" s="33">
        <f t="shared" si="86"/>
        <v>1.8684000000000001</v>
      </c>
      <c r="EF108" s="33">
        <f t="shared" si="86"/>
        <v>1.1012</v>
      </c>
      <c r="EG108" s="33">
        <f t="shared" si="86"/>
        <v>1.6438999999999999</v>
      </c>
      <c r="EH108" s="33">
        <f t="shared" si="86"/>
        <v>1.651</v>
      </c>
      <c r="EI108" s="33">
        <f t="shared" si="86"/>
        <v>1.0297000000000001</v>
      </c>
      <c r="EJ108" s="33">
        <f t="shared" si="86"/>
        <v>1.0297000000000001</v>
      </c>
      <c r="EK108" s="33">
        <f t="shared" si="86"/>
        <v>1.1923999999999999</v>
      </c>
      <c r="EL108" s="33">
        <f t="shared" si="86"/>
        <v>1.2353000000000001</v>
      </c>
      <c r="EM108" s="33">
        <f t="shared" si="86"/>
        <v>1.3629</v>
      </c>
      <c r="EN108" s="33">
        <f t="shared" si="86"/>
        <v>1.1312</v>
      </c>
      <c r="EO108" s="33">
        <f t="shared" si="86"/>
        <v>1.4816</v>
      </c>
      <c r="EP108" s="33">
        <f t="shared" si="86"/>
        <v>1.3045</v>
      </c>
      <c r="EQ108" s="33">
        <f t="shared" si="86"/>
        <v>1.0483</v>
      </c>
      <c r="ER108" s="33">
        <f t="shared" si="86"/>
        <v>1.4785999999999999</v>
      </c>
      <c r="ES108" s="33">
        <f t="shared" si="86"/>
        <v>1.9015</v>
      </c>
      <c r="ET108" s="33">
        <f t="shared" si="86"/>
        <v>1.8647</v>
      </c>
      <c r="EU108" s="33">
        <f t="shared" si="86"/>
        <v>1.2146999999999999</v>
      </c>
      <c r="EV108" s="33">
        <f t="shared" si="86"/>
        <v>2.2875000000000001</v>
      </c>
      <c r="EW108" s="33">
        <f t="shared" si="86"/>
        <v>1.1601999999999999</v>
      </c>
      <c r="EX108" s="33">
        <f t="shared" si="86"/>
        <v>1.9471000000000001</v>
      </c>
      <c r="EY108" s="33">
        <f t="shared" si="86"/>
        <v>1.1726000000000001</v>
      </c>
      <c r="EZ108" s="33">
        <f t="shared" si="86"/>
        <v>2.1004999999999998</v>
      </c>
      <c r="FA108" s="33">
        <f t="shared" si="86"/>
        <v>1.0374000000000001</v>
      </c>
      <c r="FB108" s="33">
        <f t="shared" si="86"/>
        <v>1.5129999999999999</v>
      </c>
      <c r="FC108" s="33">
        <f t="shared" si="86"/>
        <v>1.071</v>
      </c>
      <c r="FD108" s="33">
        <f t="shared" si="86"/>
        <v>1.3286</v>
      </c>
      <c r="FE108" s="33">
        <f t="shared" si="86"/>
        <v>2.2702</v>
      </c>
      <c r="FF108" s="33">
        <f t="shared" si="86"/>
        <v>1.8489</v>
      </c>
      <c r="FG108" s="33">
        <f t="shared" si="86"/>
        <v>2.1069</v>
      </c>
      <c r="FH108" s="33">
        <f t="shared" si="86"/>
        <v>2.3216999999999999</v>
      </c>
      <c r="FI108" s="33">
        <f t="shared" si="86"/>
        <v>1.0831</v>
      </c>
      <c r="FJ108" s="33">
        <f t="shared" si="86"/>
        <v>1.0672999999999999</v>
      </c>
      <c r="FK108" s="33">
        <f t="shared" si="86"/>
        <v>1.0495000000000001</v>
      </c>
      <c r="FL108" s="33">
        <f t="shared" si="86"/>
        <v>1.0297000000000001</v>
      </c>
      <c r="FM108" s="33">
        <f t="shared" si="86"/>
        <v>1.0349999999999999</v>
      </c>
      <c r="FN108" s="33">
        <f t="shared" si="86"/>
        <v>1.0297000000000001</v>
      </c>
      <c r="FO108" s="33">
        <f t="shared" si="86"/>
        <v>1.1182000000000001</v>
      </c>
      <c r="FP108" s="33">
        <f t="shared" si="86"/>
        <v>1.054</v>
      </c>
      <c r="FQ108" s="33">
        <f t="shared" si="86"/>
        <v>1.1297999999999999</v>
      </c>
      <c r="FR108" s="33">
        <f t="shared" si="86"/>
        <v>1.9467000000000001</v>
      </c>
      <c r="FS108" s="33">
        <f t="shared" si="86"/>
        <v>1.9072</v>
      </c>
      <c r="FT108" s="33">
        <f t="shared" si="86"/>
        <v>2.3620000000000001</v>
      </c>
      <c r="FU108" s="33">
        <f t="shared" si="86"/>
        <v>1.1654</v>
      </c>
      <c r="FV108" s="33">
        <f t="shared" si="86"/>
        <v>1.1716</v>
      </c>
      <c r="FW108" s="33">
        <f t="shared" si="86"/>
        <v>1.9851000000000001</v>
      </c>
      <c r="FX108" s="33">
        <f t="shared" si="86"/>
        <v>2.3687</v>
      </c>
      <c r="FY108" s="35"/>
      <c r="FZ108" s="7"/>
      <c r="GA108" s="7"/>
      <c r="GB108" s="21"/>
      <c r="GC108" s="20"/>
      <c r="GD108" s="20"/>
      <c r="GE108" s="20"/>
      <c r="GF108" s="20"/>
      <c r="GG108" s="7"/>
      <c r="GH108" s="7"/>
      <c r="GI108" s="7"/>
      <c r="GJ108" s="7"/>
      <c r="GK108" s="7"/>
      <c r="GL108" s="7"/>
      <c r="GM108" s="7"/>
    </row>
    <row r="109" spans="1:256" x14ac:dyDescent="0.35">
      <c r="A109" s="6" t="s">
        <v>591</v>
      </c>
      <c r="B109" s="7" t="s">
        <v>592</v>
      </c>
      <c r="C109" s="33">
        <f t="shared" ref="C109:BN109" si="87">MAX(C107,C108)</f>
        <v>1.0297000000000001</v>
      </c>
      <c r="D109" s="33">
        <f t="shared" si="87"/>
        <v>1.0297000000000001</v>
      </c>
      <c r="E109" s="33">
        <f t="shared" si="87"/>
        <v>1.0297000000000001</v>
      </c>
      <c r="F109" s="33">
        <f t="shared" si="87"/>
        <v>1.0297000000000001</v>
      </c>
      <c r="G109" s="33">
        <f t="shared" si="87"/>
        <v>1.0932999999999999</v>
      </c>
      <c r="H109" s="33">
        <f t="shared" si="87"/>
        <v>1.1169</v>
      </c>
      <c r="I109" s="33">
        <f t="shared" si="87"/>
        <v>1.0297000000000001</v>
      </c>
      <c r="J109" s="33">
        <f t="shared" si="87"/>
        <v>1.0636000000000001</v>
      </c>
      <c r="K109" s="33">
        <f t="shared" si="87"/>
        <v>1.5683</v>
      </c>
      <c r="L109" s="33">
        <f t="shared" si="87"/>
        <v>1.0587</v>
      </c>
      <c r="M109" s="33">
        <f t="shared" si="87"/>
        <v>1.1252</v>
      </c>
      <c r="N109" s="33">
        <f t="shared" si="87"/>
        <v>1.0297000000000001</v>
      </c>
      <c r="O109" s="33">
        <f t="shared" si="87"/>
        <v>1.0297000000000001</v>
      </c>
      <c r="P109" s="33">
        <f t="shared" si="87"/>
        <v>1.4265000000000001</v>
      </c>
      <c r="Q109" s="33">
        <f t="shared" si="87"/>
        <v>1.0297000000000001</v>
      </c>
      <c r="R109" s="33">
        <f t="shared" si="87"/>
        <v>1.0297000000000001</v>
      </c>
      <c r="S109" s="33">
        <f t="shared" si="87"/>
        <v>1.0903</v>
      </c>
      <c r="T109" s="33">
        <f t="shared" si="87"/>
        <v>1.9715</v>
      </c>
      <c r="U109" s="33">
        <f t="shared" si="87"/>
        <v>2.3894000000000002</v>
      </c>
      <c r="V109" s="33">
        <f t="shared" si="87"/>
        <v>1.6035999999999999</v>
      </c>
      <c r="W109" s="33">
        <f t="shared" si="87"/>
        <v>1.7981</v>
      </c>
      <c r="X109" s="33">
        <f t="shared" si="87"/>
        <v>2.3957999999999999</v>
      </c>
      <c r="Y109" s="33">
        <f t="shared" si="87"/>
        <v>1.1375999999999999</v>
      </c>
      <c r="Z109" s="33">
        <f t="shared" si="87"/>
        <v>1.7169000000000001</v>
      </c>
      <c r="AA109" s="33">
        <f t="shared" si="87"/>
        <v>1.0297000000000001</v>
      </c>
      <c r="AB109" s="33">
        <f t="shared" si="87"/>
        <v>1.0297000000000001</v>
      </c>
      <c r="AC109" s="33">
        <f t="shared" si="87"/>
        <v>1.141</v>
      </c>
      <c r="AD109" s="33">
        <f t="shared" si="87"/>
        <v>1.1008</v>
      </c>
      <c r="AE109" s="33">
        <f t="shared" si="87"/>
        <v>2.2303000000000002</v>
      </c>
      <c r="AF109" s="33">
        <f t="shared" si="87"/>
        <v>1.9369000000000001</v>
      </c>
      <c r="AG109" s="33">
        <f t="shared" si="87"/>
        <v>1.2069000000000001</v>
      </c>
      <c r="AH109" s="33">
        <f t="shared" si="87"/>
        <v>1.1316999999999999</v>
      </c>
      <c r="AI109" s="33">
        <f t="shared" si="87"/>
        <v>1.3374999999999999</v>
      </c>
      <c r="AJ109" s="33">
        <f t="shared" si="87"/>
        <v>1.9595</v>
      </c>
      <c r="AK109" s="33">
        <f t="shared" si="87"/>
        <v>1.9429000000000001</v>
      </c>
      <c r="AL109" s="33">
        <f t="shared" si="87"/>
        <v>1.5356000000000001</v>
      </c>
      <c r="AM109" s="33">
        <f t="shared" si="87"/>
        <v>1.3849</v>
      </c>
      <c r="AN109" s="33">
        <f t="shared" si="87"/>
        <v>1.4814000000000001</v>
      </c>
      <c r="AO109" s="33">
        <f t="shared" si="87"/>
        <v>1.0327999999999999</v>
      </c>
      <c r="AP109" s="33">
        <f t="shared" si="87"/>
        <v>1.0297000000000001</v>
      </c>
      <c r="AQ109" s="33">
        <f t="shared" si="87"/>
        <v>1.6894</v>
      </c>
      <c r="AR109" s="33">
        <f t="shared" si="87"/>
        <v>1.0297000000000001</v>
      </c>
      <c r="AS109" s="33">
        <f t="shared" si="87"/>
        <v>1.0297000000000001</v>
      </c>
      <c r="AT109" s="33">
        <f t="shared" si="87"/>
        <v>1.0484</v>
      </c>
      <c r="AU109" s="33">
        <f t="shared" si="87"/>
        <v>1.4962</v>
      </c>
      <c r="AV109" s="33">
        <f t="shared" si="87"/>
        <v>1.4927999999999999</v>
      </c>
      <c r="AW109" s="33">
        <f t="shared" si="87"/>
        <v>1.6216999999999999</v>
      </c>
      <c r="AX109" s="33">
        <f t="shared" si="87"/>
        <v>2.3344999999999998</v>
      </c>
      <c r="AY109" s="33">
        <f t="shared" si="87"/>
        <v>1.2968</v>
      </c>
      <c r="AZ109" s="33">
        <f t="shared" si="87"/>
        <v>1.0297000000000001</v>
      </c>
      <c r="BA109" s="33">
        <f t="shared" si="87"/>
        <v>1.0297000000000001</v>
      </c>
      <c r="BB109" s="33">
        <f t="shared" si="87"/>
        <v>1.0297000000000001</v>
      </c>
      <c r="BC109" s="33">
        <f t="shared" si="87"/>
        <v>1.0297000000000001</v>
      </c>
      <c r="BD109" s="33">
        <f t="shared" si="87"/>
        <v>1.0362</v>
      </c>
      <c r="BE109" s="33">
        <f t="shared" si="87"/>
        <v>1.109</v>
      </c>
      <c r="BF109" s="33">
        <f t="shared" si="87"/>
        <v>1.0297000000000001</v>
      </c>
      <c r="BG109" s="33">
        <f t="shared" si="87"/>
        <v>1.1476999999999999</v>
      </c>
      <c r="BH109" s="33">
        <f t="shared" si="87"/>
        <v>1.2115</v>
      </c>
      <c r="BI109" s="33">
        <f t="shared" si="87"/>
        <v>1.6168</v>
      </c>
      <c r="BJ109" s="33">
        <f t="shared" si="87"/>
        <v>1.0297000000000001</v>
      </c>
      <c r="BK109" s="33">
        <f t="shared" si="87"/>
        <v>1.0297000000000001</v>
      </c>
      <c r="BL109" s="33">
        <f t="shared" si="87"/>
        <v>2.2202000000000002</v>
      </c>
      <c r="BM109" s="33">
        <f t="shared" si="87"/>
        <v>1.304</v>
      </c>
      <c r="BN109" s="33">
        <f t="shared" si="87"/>
        <v>1.0408999999999999</v>
      </c>
      <c r="BO109" s="33">
        <f t="shared" ref="BO109:DZ109" si="88">MAX(BO107,BO108)</f>
        <v>1.1074999999999999</v>
      </c>
      <c r="BP109" s="33">
        <f t="shared" si="88"/>
        <v>1.9459</v>
      </c>
      <c r="BQ109" s="33">
        <f t="shared" si="88"/>
        <v>1.0297000000000001</v>
      </c>
      <c r="BR109" s="33">
        <f t="shared" si="88"/>
        <v>1.0321</v>
      </c>
      <c r="BS109" s="33">
        <f t="shared" si="88"/>
        <v>1.1167</v>
      </c>
      <c r="BT109" s="33">
        <f t="shared" si="88"/>
        <v>1.36</v>
      </c>
      <c r="BU109" s="33">
        <f t="shared" si="88"/>
        <v>1.3089999999999999</v>
      </c>
      <c r="BV109" s="33">
        <f t="shared" si="88"/>
        <v>1.1104000000000001</v>
      </c>
      <c r="BW109" s="33">
        <f t="shared" si="88"/>
        <v>1.0694999999999999</v>
      </c>
      <c r="BX109" s="33">
        <f t="shared" si="88"/>
        <v>2.3235999999999999</v>
      </c>
      <c r="BY109" s="33">
        <f t="shared" si="88"/>
        <v>1.3221000000000001</v>
      </c>
      <c r="BZ109" s="33">
        <f t="shared" si="88"/>
        <v>1.8177000000000001</v>
      </c>
      <c r="CA109" s="33">
        <f t="shared" si="88"/>
        <v>2.0173999999999999</v>
      </c>
      <c r="CB109" s="33">
        <f t="shared" si="88"/>
        <v>1.0297000000000001</v>
      </c>
      <c r="CC109" s="33">
        <f t="shared" si="88"/>
        <v>1.8767</v>
      </c>
      <c r="CD109" s="33">
        <f t="shared" si="88"/>
        <v>1.7890999999999999</v>
      </c>
      <c r="CE109" s="33">
        <f t="shared" si="88"/>
        <v>2.0129000000000001</v>
      </c>
      <c r="CF109" s="33">
        <f t="shared" si="88"/>
        <v>2.1516999999999999</v>
      </c>
      <c r="CG109" s="33">
        <f t="shared" si="88"/>
        <v>1.8259000000000001</v>
      </c>
      <c r="CH109" s="33">
        <f t="shared" si="88"/>
        <v>2.2069999999999999</v>
      </c>
      <c r="CI109" s="33">
        <f t="shared" si="88"/>
        <v>1.1894</v>
      </c>
      <c r="CJ109" s="33">
        <f t="shared" si="88"/>
        <v>1.1483000000000001</v>
      </c>
      <c r="CK109" s="33">
        <f t="shared" si="88"/>
        <v>1.0297000000000001</v>
      </c>
      <c r="CL109" s="33">
        <f t="shared" si="88"/>
        <v>1.1077999999999999</v>
      </c>
      <c r="CM109" s="33">
        <f t="shared" si="88"/>
        <v>1.1820999999999999</v>
      </c>
      <c r="CN109" s="33">
        <f t="shared" si="88"/>
        <v>1.0297000000000001</v>
      </c>
      <c r="CO109" s="33">
        <f t="shared" si="88"/>
        <v>1.0297000000000001</v>
      </c>
      <c r="CP109" s="33">
        <f t="shared" si="88"/>
        <v>1.1329</v>
      </c>
      <c r="CQ109" s="33">
        <f t="shared" si="88"/>
        <v>1.1738</v>
      </c>
      <c r="CR109" s="33">
        <f t="shared" si="88"/>
        <v>1.7067000000000001</v>
      </c>
      <c r="CS109" s="33">
        <f t="shared" si="88"/>
        <v>1.5026999999999999</v>
      </c>
      <c r="CT109" s="33">
        <f t="shared" si="88"/>
        <v>2.1934</v>
      </c>
      <c r="CU109" s="33">
        <f t="shared" si="88"/>
        <v>1.3268</v>
      </c>
      <c r="CV109" s="33">
        <f t="shared" si="88"/>
        <v>2.3957999999999999</v>
      </c>
      <c r="CW109" s="33">
        <f t="shared" si="88"/>
        <v>1.8089999999999999</v>
      </c>
      <c r="CX109" s="33">
        <f t="shared" si="88"/>
        <v>1.2378</v>
      </c>
      <c r="CY109" s="33">
        <f t="shared" si="88"/>
        <v>2.3957999999999999</v>
      </c>
      <c r="CZ109" s="33">
        <f t="shared" si="88"/>
        <v>1.0774999999999999</v>
      </c>
      <c r="DA109" s="33">
        <f t="shared" si="88"/>
        <v>1.8334999999999999</v>
      </c>
      <c r="DB109" s="33">
        <f t="shared" si="88"/>
        <v>1.4710000000000001</v>
      </c>
      <c r="DC109" s="33">
        <f t="shared" si="88"/>
        <v>1.8955</v>
      </c>
      <c r="DD109" s="33">
        <f t="shared" si="88"/>
        <v>1.9971000000000001</v>
      </c>
      <c r="DE109" s="33">
        <f t="shared" si="88"/>
        <v>1.5088999999999999</v>
      </c>
      <c r="DF109" s="33">
        <f t="shared" si="88"/>
        <v>1.0297000000000001</v>
      </c>
      <c r="DG109" s="33">
        <f t="shared" si="88"/>
        <v>2.1926999999999999</v>
      </c>
      <c r="DH109" s="33">
        <f t="shared" si="88"/>
        <v>1.0766</v>
      </c>
      <c r="DI109" s="33">
        <f t="shared" si="88"/>
        <v>1.0507</v>
      </c>
      <c r="DJ109" s="33">
        <f t="shared" si="88"/>
        <v>1.2013</v>
      </c>
      <c r="DK109" s="33">
        <f t="shared" si="88"/>
        <v>1.2301</v>
      </c>
      <c r="DL109" s="33">
        <f t="shared" si="88"/>
        <v>1.0297000000000001</v>
      </c>
      <c r="DM109" s="33">
        <f t="shared" si="88"/>
        <v>1.7081999999999999</v>
      </c>
      <c r="DN109" s="33">
        <f t="shared" si="88"/>
        <v>1.1056999999999999</v>
      </c>
      <c r="DO109" s="33">
        <f t="shared" si="88"/>
        <v>1.0402</v>
      </c>
      <c r="DP109" s="33">
        <f t="shared" si="88"/>
        <v>1.8380000000000001</v>
      </c>
      <c r="DQ109" s="33">
        <f t="shared" si="88"/>
        <v>1.1613</v>
      </c>
      <c r="DR109" s="33">
        <f t="shared" si="88"/>
        <v>1.1044</v>
      </c>
      <c r="DS109" s="33">
        <f t="shared" si="88"/>
        <v>1.2014</v>
      </c>
      <c r="DT109" s="33">
        <f t="shared" si="88"/>
        <v>1.9256</v>
      </c>
      <c r="DU109" s="33">
        <f t="shared" si="88"/>
        <v>1.403</v>
      </c>
      <c r="DV109" s="33">
        <f t="shared" si="88"/>
        <v>1.7788999999999999</v>
      </c>
      <c r="DW109" s="33">
        <f t="shared" si="88"/>
        <v>1.4924999999999999</v>
      </c>
      <c r="DX109" s="33">
        <f t="shared" si="88"/>
        <v>1.9661999999999999</v>
      </c>
      <c r="DY109" s="33">
        <f t="shared" si="88"/>
        <v>1.4964999999999999</v>
      </c>
      <c r="DZ109" s="33">
        <f t="shared" si="88"/>
        <v>1.1855</v>
      </c>
      <c r="EA109" s="33">
        <f t="shared" ref="EA109:FX109" si="89">MAX(EA107,EA108)</f>
        <v>1.2236</v>
      </c>
      <c r="EB109" s="33">
        <f t="shared" si="89"/>
        <v>1.2158</v>
      </c>
      <c r="EC109" s="33">
        <f t="shared" si="89"/>
        <v>1.5103</v>
      </c>
      <c r="ED109" s="33">
        <f t="shared" si="89"/>
        <v>1.0927</v>
      </c>
      <c r="EE109" s="33">
        <f t="shared" si="89"/>
        <v>1.8684000000000001</v>
      </c>
      <c r="EF109" s="33">
        <f t="shared" si="89"/>
        <v>1.1012</v>
      </c>
      <c r="EG109" s="33">
        <f t="shared" si="89"/>
        <v>1.6438999999999999</v>
      </c>
      <c r="EH109" s="33">
        <f t="shared" si="89"/>
        <v>1.651</v>
      </c>
      <c r="EI109" s="33">
        <f t="shared" si="89"/>
        <v>1.0297000000000001</v>
      </c>
      <c r="EJ109" s="33">
        <f t="shared" si="89"/>
        <v>1.0297000000000001</v>
      </c>
      <c r="EK109" s="33">
        <f t="shared" si="89"/>
        <v>1.1923999999999999</v>
      </c>
      <c r="EL109" s="33">
        <f t="shared" si="89"/>
        <v>1.2353000000000001</v>
      </c>
      <c r="EM109" s="33">
        <f t="shared" si="89"/>
        <v>1.3629</v>
      </c>
      <c r="EN109" s="33">
        <f t="shared" si="89"/>
        <v>1.1312</v>
      </c>
      <c r="EO109" s="33">
        <f t="shared" si="89"/>
        <v>1.4816</v>
      </c>
      <c r="EP109" s="33">
        <f t="shared" si="89"/>
        <v>1.3045</v>
      </c>
      <c r="EQ109" s="33">
        <f t="shared" si="89"/>
        <v>1.0483</v>
      </c>
      <c r="ER109" s="33">
        <f t="shared" si="89"/>
        <v>1.4785999999999999</v>
      </c>
      <c r="ES109" s="33">
        <f t="shared" si="89"/>
        <v>1.9015</v>
      </c>
      <c r="ET109" s="33">
        <f t="shared" si="89"/>
        <v>2.0775999999999999</v>
      </c>
      <c r="EU109" s="33">
        <f t="shared" si="89"/>
        <v>1.2146999999999999</v>
      </c>
      <c r="EV109" s="33">
        <f t="shared" si="89"/>
        <v>2.2875000000000001</v>
      </c>
      <c r="EW109" s="33">
        <f t="shared" si="89"/>
        <v>1.1601999999999999</v>
      </c>
      <c r="EX109" s="33">
        <f t="shared" si="89"/>
        <v>1.9471000000000001</v>
      </c>
      <c r="EY109" s="33">
        <f t="shared" si="89"/>
        <v>1.1726000000000001</v>
      </c>
      <c r="EZ109" s="33">
        <f t="shared" si="89"/>
        <v>2.1004999999999998</v>
      </c>
      <c r="FA109" s="33">
        <f t="shared" si="89"/>
        <v>1.0374000000000001</v>
      </c>
      <c r="FB109" s="33">
        <f t="shared" si="89"/>
        <v>1.5129999999999999</v>
      </c>
      <c r="FC109" s="33">
        <f t="shared" si="89"/>
        <v>1.071</v>
      </c>
      <c r="FD109" s="33">
        <f t="shared" si="89"/>
        <v>1.3286</v>
      </c>
      <c r="FE109" s="33">
        <f t="shared" si="89"/>
        <v>2.2702</v>
      </c>
      <c r="FF109" s="33">
        <f t="shared" si="89"/>
        <v>1.8489</v>
      </c>
      <c r="FG109" s="33">
        <f t="shared" si="89"/>
        <v>2.1069</v>
      </c>
      <c r="FH109" s="33">
        <f t="shared" si="89"/>
        <v>2.3216999999999999</v>
      </c>
      <c r="FI109" s="33">
        <f t="shared" si="89"/>
        <v>1.0831</v>
      </c>
      <c r="FJ109" s="33">
        <f t="shared" si="89"/>
        <v>1.0672999999999999</v>
      </c>
      <c r="FK109" s="33">
        <f t="shared" si="89"/>
        <v>1.0495000000000001</v>
      </c>
      <c r="FL109" s="33">
        <f t="shared" si="89"/>
        <v>1.0297000000000001</v>
      </c>
      <c r="FM109" s="33">
        <f t="shared" si="89"/>
        <v>1.0349999999999999</v>
      </c>
      <c r="FN109" s="33">
        <f t="shared" si="89"/>
        <v>1.0297000000000001</v>
      </c>
      <c r="FO109" s="33">
        <f t="shared" si="89"/>
        <v>1.1182000000000001</v>
      </c>
      <c r="FP109" s="33">
        <f t="shared" si="89"/>
        <v>1.054</v>
      </c>
      <c r="FQ109" s="33">
        <f t="shared" si="89"/>
        <v>1.1297999999999999</v>
      </c>
      <c r="FR109" s="33">
        <f t="shared" si="89"/>
        <v>1.9467000000000001</v>
      </c>
      <c r="FS109" s="33">
        <f t="shared" si="89"/>
        <v>1.9072</v>
      </c>
      <c r="FT109" s="33">
        <f t="shared" si="89"/>
        <v>2.3620000000000001</v>
      </c>
      <c r="FU109" s="33">
        <f t="shared" si="89"/>
        <v>1.1654</v>
      </c>
      <c r="FV109" s="33">
        <f t="shared" si="89"/>
        <v>1.1716</v>
      </c>
      <c r="FW109" s="33">
        <f t="shared" si="89"/>
        <v>1.9851000000000001</v>
      </c>
      <c r="FX109" s="33">
        <f t="shared" si="89"/>
        <v>2.3687</v>
      </c>
      <c r="FY109" s="81"/>
      <c r="FZ109" s="81">
        <f>SUM(C109:FX109)</f>
        <v>253.77889999999994</v>
      </c>
      <c r="GA109" s="7"/>
      <c r="GB109" s="20"/>
      <c r="GC109" s="20"/>
      <c r="GD109" s="20"/>
      <c r="GE109" s="20"/>
      <c r="GF109" s="20"/>
      <c r="GG109" s="7"/>
      <c r="GH109" s="7"/>
      <c r="GI109" s="7"/>
      <c r="GJ109" s="7"/>
      <c r="GK109" s="7"/>
      <c r="GL109" s="7"/>
      <c r="GM109" s="7"/>
    </row>
    <row r="110" spans="1:256" x14ac:dyDescent="0.35">
      <c r="A110" s="7"/>
      <c r="B110" s="7" t="s">
        <v>593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33"/>
      <c r="FZ110" s="33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</row>
    <row r="111" spans="1:256" x14ac:dyDescent="0.35">
      <c r="A111" s="6" t="s">
        <v>594</v>
      </c>
      <c r="B111" s="43" t="s">
        <v>595</v>
      </c>
      <c r="C111" s="33">
        <f t="shared" ref="C111:BN111" si="90">ROUND(IF(C99&lt;453.5,0.825-(0.0000639*(453.5-C99)),IF(C99&lt;1567.5,0.8595-(0.000031*(1567.5-C99)),IF(C99&lt;6682,0.885-(0.000005*(6682-C99)),IF(C99&lt;30000,0.905-(0.0000009*(30000-C99)),0.905)))),4)</f>
        <v>0.88439999999999996</v>
      </c>
      <c r="D111" s="33">
        <f t="shared" si="90"/>
        <v>0.90500000000000003</v>
      </c>
      <c r="E111" s="33">
        <f t="shared" si="90"/>
        <v>0.88170000000000004</v>
      </c>
      <c r="F111" s="33">
        <f t="shared" si="90"/>
        <v>0.8992</v>
      </c>
      <c r="G111" s="33">
        <f t="shared" si="90"/>
        <v>0.85899999999999999</v>
      </c>
      <c r="H111" s="33">
        <f t="shared" si="90"/>
        <v>0.84540000000000004</v>
      </c>
      <c r="I111" s="33">
        <f t="shared" si="90"/>
        <v>0.88549999999999995</v>
      </c>
      <c r="J111" s="33">
        <f t="shared" si="90"/>
        <v>0.86209999999999998</v>
      </c>
      <c r="K111" s="33">
        <f t="shared" si="90"/>
        <v>0.81330000000000002</v>
      </c>
      <c r="L111" s="33">
        <f t="shared" si="90"/>
        <v>0.86260000000000003</v>
      </c>
      <c r="M111" s="33">
        <f t="shared" si="90"/>
        <v>0.84219999999999995</v>
      </c>
      <c r="N111" s="33">
        <f t="shared" si="90"/>
        <v>0.90500000000000003</v>
      </c>
      <c r="O111" s="33">
        <f t="shared" si="90"/>
        <v>0.88990000000000002</v>
      </c>
      <c r="P111" s="33">
        <f t="shared" si="90"/>
        <v>0.81820000000000004</v>
      </c>
      <c r="Q111" s="33">
        <f t="shared" si="90"/>
        <v>0.90500000000000003</v>
      </c>
      <c r="R111" s="33">
        <f t="shared" si="90"/>
        <v>0.88200000000000001</v>
      </c>
      <c r="S111" s="33">
        <f t="shared" si="90"/>
        <v>0.85960000000000003</v>
      </c>
      <c r="T111" s="33">
        <f t="shared" si="90"/>
        <v>0.80640000000000001</v>
      </c>
      <c r="U111" s="33">
        <f t="shared" si="90"/>
        <v>0.79930000000000001</v>
      </c>
      <c r="V111" s="33">
        <f t="shared" si="90"/>
        <v>0.81269999999999998</v>
      </c>
      <c r="W111" s="33">
        <f t="shared" si="90"/>
        <v>0.80940000000000001</v>
      </c>
      <c r="X111" s="33">
        <f t="shared" si="90"/>
        <v>0.79920000000000002</v>
      </c>
      <c r="Y111" s="33">
        <f t="shared" si="90"/>
        <v>0.84030000000000005</v>
      </c>
      <c r="Z111" s="33">
        <f t="shared" si="90"/>
        <v>0.81079999999999997</v>
      </c>
      <c r="AA111" s="33">
        <f t="shared" si="90"/>
        <v>0.90500000000000003</v>
      </c>
      <c r="AB111" s="33">
        <f t="shared" si="90"/>
        <v>0.90269999999999995</v>
      </c>
      <c r="AC111" s="33">
        <f t="shared" si="90"/>
        <v>0.83979999999999999</v>
      </c>
      <c r="AD111" s="33">
        <f t="shared" si="90"/>
        <v>0.85470000000000002</v>
      </c>
      <c r="AE111" s="33">
        <f t="shared" si="90"/>
        <v>0.80200000000000005</v>
      </c>
      <c r="AF111" s="33">
        <f t="shared" si="90"/>
        <v>0.80700000000000005</v>
      </c>
      <c r="AG111" s="33">
        <f t="shared" si="90"/>
        <v>0.82989999999999997</v>
      </c>
      <c r="AH111" s="33">
        <f t="shared" si="90"/>
        <v>0.84119999999999995</v>
      </c>
      <c r="AI111" s="33">
        <f t="shared" si="90"/>
        <v>0.8216</v>
      </c>
      <c r="AJ111" s="33">
        <f t="shared" si="90"/>
        <v>0.80659999999999998</v>
      </c>
      <c r="AK111" s="33">
        <f t="shared" si="90"/>
        <v>0.80689999999999995</v>
      </c>
      <c r="AL111" s="33">
        <f t="shared" si="90"/>
        <v>0.81399999999999995</v>
      </c>
      <c r="AM111" s="33">
        <f t="shared" si="90"/>
        <v>0.81979999999999997</v>
      </c>
      <c r="AN111" s="33">
        <f t="shared" si="90"/>
        <v>0.81610000000000005</v>
      </c>
      <c r="AO111" s="33">
        <f t="shared" si="90"/>
        <v>0.87339999999999995</v>
      </c>
      <c r="AP111" s="33">
        <f t="shared" si="90"/>
        <v>0.90500000000000003</v>
      </c>
      <c r="AQ111" s="33">
        <f t="shared" si="90"/>
        <v>0.81120000000000003</v>
      </c>
      <c r="AR111" s="33">
        <f t="shared" si="90"/>
        <v>0.90500000000000003</v>
      </c>
      <c r="AS111" s="33">
        <f t="shared" si="90"/>
        <v>0.88470000000000004</v>
      </c>
      <c r="AT111" s="33">
        <f t="shared" si="90"/>
        <v>0.86480000000000001</v>
      </c>
      <c r="AU111" s="33">
        <f t="shared" si="90"/>
        <v>0.8155</v>
      </c>
      <c r="AV111" s="33">
        <f t="shared" si="90"/>
        <v>0.81569999999999998</v>
      </c>
      <c r="AW111" s="33">
        <f t="shared" si="90"/>
        <v>0.81240000000000001</v>
      </c>
      <c r="AX111" s="33">
        <f t="shared" si="90"/>
        <v>0.80030000000000001</v>
      </c>
      <c r="AY111" s="33">
        <f t="shared" si="90"/>
        <v>0.82310000000000005</v>
      </c>
      <c r="AZ111" s="33">
        <f t="shared" si="90"/>
        <v>0.8891</v>
      </c>
      <c r="BA111" s="33">
        <f t="shared" si="90"/>
        <v>0.88629999999999998</v>
      </c>
      <c r="BB111" s="33">
        <f t="shared" si="90"/>
        <v>0.88480000000000003</v>
      </c>
      <c r="BC111" s="33">
        <f t="shared" si="90"/>
        <v>0.9012</v>
      </c>
      <c r="BD111" s="33">
        <f t="shared" si="90"/>
        <v>0.86980000000000002</v>
      </c>
      <c r="BE111" s="33">
        <f t="shared" si="90"/>
        <v>0.84989999999999999</v>
      </c>
      <c r="BF111" s="33">
        <f t="shared" si="90"/>
        <v>0.90110000000000001</v>
      </c>
      <c r="BG111" s="33">
        <f t="shared" si="90"/>
        <v>0.83879999999999999</v>
      </c>
      <c r="BH111" s="33">
        <f t="shared" si="90"/>
        <v>0.82920000000000005</v>
      </c>
      <c r="BI111" s="33">
        <f t="shared" si="90"/>
        <v>0.8125</v>
      </c>
      <c r="BJ111" s="33">
        <f t="shared" si="90"/>
        <v>0.8831</v>
      </c>
      <c r="BK111" s="33">
        <f t="shared" si="90"/>
        <v>0.90500000000000003</v>
      </c>
      <c r="BL111" s="33">
        <f t="shared" si="90"/>
        <v>0.80220000000000002</v>
      </c>
      <c r="BM111" s="33">
        <f t="shared" si="90"/>
        <v>0.82289999999999996</v>
      </c>
      <c r="BN111" s="33">
        <f t="shared" si="90"/>
        <v>0.86760000000000004</v>
      </c>
      <c r="BO111" s="33">
        <f t="shared" ref="BO111:DZ111" si="91">ROUND(IF(BO99&lt;453.5,0.825-(0.0000639*(453.5-BO99)),IF(BO99&lt;1567.5,0.8595-(0.000031*(1567.5-BO99)),IF(BO99&lt;6682,0.885-(0.000005*(6682-BO99)),IF(BO99&lt;30000,0.905-(0.0000009*(30000-BO99)),0.905)))),4)</f>
        <v>0.8508</v>
      </c>
      <c r="BP111" s="33">
        <f t="shared" si="91"/>
        <v>0.80689999999999995</v>
      </c>
      <c r="BQ111" s="33">
        <f t="shared" si="91"/>
        <v>0.88139999999999996</v>
      </c>
      <c r="BR111" s="33">
        <f t="shared" si="91"/>
        <v>0.87409999999999999</v>
      </c>
      <c r="BS111" s="33">
        <f t="shared" si="91"/>
        <v>0.84550000000000003</v>
      </c>
      <c r="BT111" s="33">
        <f t="shared" si="91"/>
        <v>0.82069999999999999</v>
      </c>
      <c r="BU111" s="33">
        <f t="shared" si="91"/>
        <v>0.82269999999999999</v>
      </c>
      <c r="BV111" s="33">
        <f t="shared" si="91"/>
        <v>0.84909999999999997</v>
      </c>
      <c r="BW111" s="33">
        <f t="shared" si="91"/>
        <v>0.86160000000000003</v>
      </c>
      <c r="BX111" s="33">
        <f t="shared" si="91"/>
        <v>0.8004</v>
      </c>
      <c r="BY111" s="33">
        <f t="shared" si="91"/>
        <v>0.82509999999999994</v>
      </c>
      <c r="BZ111" s="33">
        <f t="shared" si="91"/>
        <v>0.80900000000000005</v>
      </c>
      <c r="CA111" s="33">
        <f t="shared" si="91"/>
        <v>0.80559999999999998</v>
      </c>
      <c r="CB111" s="33">
        <f t="shared" si="91"/>
        <v>0.90500000000000003</v>
      </c>
      <c r="CC111" s="33">
        <f t="shared" si="91"/>
        <v>0.80800000000000005</v>
      </c>
      <c r="CD111" s="33">
        <f t="shared" si="91"/>
        <v>0.8095</v>
      </c>
      <c r="CE111" s="33">
        <f t="shared" si="91"/>
        <v>0.80569999999999997</v>
      </c>
      <c r="CF111" s="33">
        <f t="shared" si="91"/>
        <v>0.8034</v>
      </c>
      <c r="CG111" s="33">
        <f t="shared" si="91"/>
        <v>0.80889999999999995</v>
      </c>
      <c r="CH111" s="33">
        <f t="shared" si="91"/>
        <v>0.8024</v>
      </c>
      <c r="CI111" s="33">
        <f t="shared" si="91"/>
        <v>0.83250000000000002</v>
      </c>
      <c r="CJ111" s="33">
        <f t="shared" si="91"/>
        <v>0.8387</v>
      </c>
      <c r="CK111" s="33">
        <f t="shared" si="91"/>
        <v>0.88</v>
      </c>
      <c r="CL111" s="33">
        <f t="shared" si="91"/>
        <v>0.85060000000000002</v>
      </c>
      <c r="CM111" s="33">
        <f t="shared" si="91"/>
        <v>0.83360000000000001</v>
      </c>
      <c r="CN111" s="33">
        <f t="shared" si="91"/>
        <v>0.90500000000000003</v>
      </c>
      <c r="CO111" s="33">
        <f t="shared" si="91"/>
        <v>0.8911</v>
      </c>
      <c r="CP111" s="33">
        <f t="shared" si="91"/>
        <v>0.84099999999999997</v>
      </c>
      <c r="CQ111" s="33">
        <f t="shared" si="91"/>
        <v>0.83489999999999998</v>
      </c>
      <c r="CR111" s="33">
        <f t="shared" si="91"/>
        <v>0.81089999999999995</v>
      </c>
      <c r="CS111" s="33">
        <f t="shared" si="91"/>
        <v>0.81530000000000002</v>
      </c>
      <c r="CT111" s="33">
        <f t="shared" si="91"/>
        <v>0.80269999999999997</v>
      </c>
      <c r="CU111" s="33">
        <f t="shared" si="91"/>
        <v>0.82199999999999995</v>
      </c>
      <c r="CV111" s="33">
        <f t="shared" si="91"/>
        <v>0.79920000000000002</v>
      </c>
      <c r="CW111" s="33">
        <f t="shared" si="91"/>
        <v>0.80920000000000003</v>
      </c>
      <c r="CX111" s="33">
        <f t="shared" si="91"/>
        <v>0.82520000000000004</v>
      </c>
      <c r="CY111" s="33">
        <f t="shared" si="91"/>
        <v>0.79920000000000002</v>
      </c>
      <c r="CZ111" s="33">
        <f t="shared" si="91"/>
        <v>0.86080000000000001</v>
      </c>
      <c r="DA111" s="33">
        <f t="shared" si="91"/>
        <v>0.80879999999999996</v>
      </c>
      <c r="DB111" s="33">
        <f t="shared" si="91"/>
        <v>0.8165</v>
      </c>
      <c r="DC111" s="33">
        <f t="shared" si="91"/>
        <v>0.80769999999999997</v>
      </c>
      <c r="DD111" s="33">
        <f t="shared" si="91"/>
        <v>0.80600000000000005</v>
      </c>
      <c r="DE111" s="33">
        <f t="shared" si="91"/>
        <v>0.81510000000000005</v>
      </c>
      <c r="DF111" s="33">
        <f t="shared" si="91"/>
        <v>0.89700000000000002</v>
      </c>
      <c r="DG111" s="33">
        <f t="shared" si="91"/>
        <v>0.80269999999999997</v>
      </c>
      <c r="DH111" s="33">
        <f t="shared" si="91"/>
        <v>0.8609</v>
      </c>
      <c r="DI111" s="33">
        <f t="shared" si="91"/>
        <v>0.86399999999999999</v>
      </c>
      <c r="DJ111" s="33">
        <f t="shared" si="91"/>
        <v>0.83069999999999999</v>
      </c>
      <c r="DK111" s="33">
        <f t="shared" si="91"/>
        <v>0.82640000000000002</v>
      </c>
      <c r="DL111" s="33">
        <f t="shared" si="91"/>
        <v>0.88019999999999998</v>
      </c>
      <c r="DM111" s="33">
        <f t="shared" si="91"/>
        <v>0.81089999999999995</v>
      </c>
      <c r="DN111" s="33">
        <f t="shared" si="91"/>
        <v>0.8518</v>
      </c>
      <c r="DO111" s="33">
        <f t="shared" si="91"/>
        <v>0.86780000000000002</v>
      </c>
      <c r="DP111" s="33">
        <f t="shared" si="91"/>
        <v>0.80869999999999997</v>
      </c>
      <c r="DQ111" s="33">
        <f t="shared" si="91"/>
        <v>0.83679999999999999</v>
      </c>
      <c r="DR111" s="33">
        <f t="shared" si="91"/>
        <v>0.85260000000000002</v>
      </c>
      <c r="DS111" s="33">
        <f t="shared" si="91"/>
        <v>0.83069999999999999</v>
      </c>
      <c r="DT111" s="33">
        <f t="shared" si="91"/>
        <v>0.80720000000000003</v>
      </c>
      <c r="DU111" s="33">
        <f t="shared" si="91"/>
        <v>0.81910000000000005</v>
      </c>
      <c r="DV111" s="33">
        <f t="shared" si="91"/>
        <v>0.80969999999999998</v>
      </c>
      <c r="DW111" s="33">
        <f t="shared" si="91"/>
        <v>0.81569999999999998</v>
      </c>
      <c r="DX111" s="33">
        <f t="shared" si="91"/>
        <v>0.80649999999999999</v>
      </c>
      <c r="DY111" s="33">
        <f t="shared" si="91"/>
        <v>0.8155</v>
      </c>
      <c r="DZ111" s="33">
        <f t="shared" si="91"/>
        <v>0.83309999999999995</v>
      </c>
      <c r="EA111" s="33">
        <f t="shared" ref="EA111:FX111" si="92">ROUND(IF(EA99&lt;453.5,0.825-(0.0000639*(453.5-EA99)),IF(EA99&lt;1567.5,0.8595-(0.000031*(1567.5-EA99)),IF(EA99&lt;6682,0.885-(0.000005*(6682-EA99)),IF(EA99&lt;30000,0.905-(0.0000009*(30000-EA99)),0.905)))),4)</f>
        <v>0.82740000000000002</v>
      </c>
      <c r="EB111" s="33">
        <f t="shared" si="92"/>
        <v>0.82850000000000001</v>
      </c>
      <c r="EC111" s="33">
        <f t="shared" si="92"/>
        <v>0.81499999999999995</v>
      </c>
      <c r="ED111" s="33">
        <f t="shared" si="92"/>
        <v>0.85929999999999995</v>
      </c>
      <c r="EE111" s="33">
        <f t="shared" si="92"/>
        <v>0.80820000000000003</v>
      </c>
      <c r="EF111" s="33">
        <f t="shared" si="92"/>
        <v>0.85450000000000004</v>
      </c>
      <c r="EG111" s="33">
        <f t="shared" si="92"/>
        <v>0.81200000000000006</v>
      </c>
      <c r="EH111" s="33">
        <f t="shared" si="92"/>
        <v>0.81189999999999996</v>
      </c>
      <c r="EI111" s="33">
        <f t="shared" si="92"/>
        <v>0.89080000000000004</v>
      </c>
      <c r="EJ111" s="33">
        <f t="shared" si="92"/>
        <v>0.88729999999999998</v>
      </c>
      <c r="EK111" s="33">
        <f t="shared" si="92"/>
        <v>0.83209999999999995</v>
      </c>
      <c r="EL111" s="33">
        <f t="shared" si="92"/>
        <v>0.8256</v>
      </c>
      <c r="EM111" s="33">
        <f t="shared" si="92"/>
        <v>0.8206</v>
      </c>
      <c r="EN111" s="33">
        <f t="shared" si="92"/>
        <v>0.84130000000000005</v>
      </c>
      <c r="EO111" s="33">
        <f t="shared" si="92"/>
        <v>0.81610000000000005</v>
      </c>
      <c r="EP111" s="33">
        <f t="shared" si="92"/>
        <v>0.82279999999999998</v>
      </c>
      <c r="EQ111" s="33">
        <f t="shared" si="92"/>
        <v>0.8649</v>
      </c>
      <c r="ER111" s="33">
        <f t="shared" si="92"/>
        <v>0.81620000000000004</v>
      </c>
      <c r="ES111" s="33">
        <f t="shared" si="92"/>
        <v>0.80759999999999998</v>
      </c>
      <c r="ET111" s="33">
        <f t="shared" si="92"/>
        <v>0.80820000000000003</v>
      </c>
      <c r="EU111" s="33">
        <f t="shared" si="92"/>
        <v>0.82869999999999999</v>
      </c>
      <c r="EV111" s="33">
        <f t="shared" si="92"/>
        <v>0.80110000000000003</v>
      </c>
      <c r="EW111" s="33">
        <f t="shared" si="92"/>
        <v>0.83689999999999998</v>
      </c>
      <c r="EX111" s="33">
        <f t="shared" si="92"/>
        <v>0.80679999999999996</v>
      </c>
      <c r="EY111" s="33">
        <f t="shared" si="92"/>
        <v>0.83509999999999995</v>
      </c>
      <c r="EZ111" s="33">
        <f t="shared" si="92"/>
        <v>0.80420000000000003</v>
      </c>
      <c r="FA111" s="33">
        <f t="shared" si="92"/>
        <v>0.86890000000000001</v>
      </c>
      <c r="FB111" s="33">
        <f t="shared" si="92"/>
        <v>0.81489999999999996</v>
      </c>
      <c r="FC111" s="33">
        <f t="shared" si="92"/>
        <v>0.86140000000000005</v>
      </c>
      <c r="FD111" s="33">
        <f t="shared" si="92"/>
        <v>0.82189999999999996</v>
      </c>
      <c r="FE111" s="33">
        <f t="shared" si="92"/>
        <v>0.8014</v>
      </c>
      <c r="FF111" s="33">
        <f t="shared" si="92"/>
        <v>0.8085</v>
      </c>
      <c r="FG111" s="33">
        <f t="shared" si="92"/>
        <v>0.80410000000000004</v>
      </c>
      <c r="FH111" s="33">
        <f t="shared" si="92"/>
        <v>0.80049999999999999</v>
      </c>
      <c r="FI111" s="33">
        <f t="shared" si="92"/>
        <v>0.86029999999999995</v>
      </c>
      <c r="FJ111" s="33">
        <f t="shared" si="92"/>
        <v>0.86180000000000001</v>
      </c>
      <c r="FK111" s="33">
        <f t="shared" si="92"/>
        <v>0.86450000000000005</v>
      </c>
      <c r="FL111" s="33">
        <f t="shared" si="92"/>
        <v>0.88549999999999995</v>
      </c>
      <c r="FM111" s="33">
        <f t="shared" si="92"/>
        <v>0.871</v>
      </c>
      <c r="FN111" s="33">
        <f t="shared" si="92"/>
        <v>0.89800000000000002</v>
      </c>
      <c r="FO111" s="33">
        <f t="shared" si="92"/>
        <v>0.84470000000000001</v>
      </c>
      <c r="FP111" s="33">
        <f t="shared" si="92"/>
        <v>0.86299999999999999</v>
      </c>
      <c r="FQ111" s="33">
        <f t="shared" si="92"/>
        <v>0.84150000000000003</v>
      </c>
      <c r="FR111" s="33">
        <f t="shared" si="92"/>
        <v>0.80679999999999996</v>
      </c>
      <c r="FS111" s="33">
        <f t="shared" si="92"/>
        <v>0.8075</v>
      </c>
      <c r="FT111" s="33">
        <f t="shared" si="92"/>
        <v>0.79979999999999996</v>
      </c>
      <c r="FU111" s="33">
        <f t="shared" si="92"/>
        <v>0.83609999999999995</v>
      </c>
      <c r="FV111" s="33">
        <f t="shared" si="92"/>
        <v>0.83520000000000005</v>
      </c>
      <c r="FW111" s="33">
        <f t="shared" si="92"/>
        <v>0.80620000000000003</v>
      </c>
      <c r="FX111" s="33">
        <f t="shared" si="92"/>
        <v>0.79969999999999997</v>
      </c>
      <c r="FY111" s="33"/>
      <c r="FZ111" s="33" t="s">
        <v>2</v>
      </c>
      <c r="GA111" s="33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</row>
    <row r="112" spans="1:256" x14ac:dyDescent="0.35">
      <c r="A112" s="7"/>
      <c r="B112" s="7" t="s">
        <v>593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33"/>
      <c r="FZ112" s="7"/>
      <c r="GA112" s="7"/>
      <c r="GB112" s="33"/>
      <c r="GC112" s="33"/>
      <c r="GD112" s="33"/>
      <c r="GE112" s="33"/>
      <c r="GF112" s="33"/>
      <c r="GG112" s="33"/>
      <c r="GH112" s="33"/>
      <c r="GI112" s="33"/>
      <c r="GJ112" s="33"/>
      <c r="GK112" s="7"/>
      <c r="GL112" s="7"/>
      <c r="GM112" s="7"/>
    </row>
    <row r="113" spans="1:204" x14ac:dyDescent="0.35">
      <c r="A113" s="6" t="s">
        <v>593</v>
      </c>
      <c r="B113" s="43" t="s">
        <v>596</v>
      </c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33"/>
      <c r="FZ113" s="7"/>
      <c r="GA113" s="7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</row>
    <row r="114" spans="1:204" x14ac:dyDescent="0.35">
      <c r="A114" s="6" t="s">
        <v>597</v>
      </c>
      <c r="B114" s="7" t="s">
        <v>598</v>
      </c>
      <c r="C114" s="7">
        <f t="shared" ref="C114:BN114" si="93">+C37</f>
        <v>8496.3799999999992</v>
      </c>
      <c r="D114" s="7">
        <f t="shared" si="93"/>
        <v>8496.3799999999992</v>
      </c>
      <c r="E114" s="7">
        <f t="shared" si="93"/>
        <v>8496.3799999999992</v>
      </c>
      <c r="F114" s="7">
        <f t="shared" si="93"/>
        <v>8496.3799999999992</v>
      </c>
      <c r="G114" s="7">
        <f t="shared" si="93"/>
        <v>8496.3799999999992</v>
      </c>
      <c r="H114" s="7">
        <f t="shared" si="93"/>
        <v>8496.3799999999992</v>
      </c>
      <c r="I114" s="7">
        <f t="shared" si="93"/>
        <v>8496.3799999999992</v>
      </c>
      <c r="J114" s="7">
        <f t="shared" si="93"/>
        <v>8496.3799999999992</v>
      </c>
      <c r="K114" s="7">
        <f t="shared" si="93"/>
        <v>8496.3799999999992</v>
      </c>
      <c r="L114" s="7">
        <f t="shared" si="93"/>
        <v>8496.3799999999992</v>
      </c>
      <c r="M114" s="7">
        <f t="shared" si="93"/>
        <v>8496.3799999999992</v>
      </c>
      <c r="N114" s="7">
        <f t="shared" si="93"/>
        <v>8496.3799999999992</v>
      </c>
      <c r="O114" s="7">
        <f t="shared" si="93"/>
        <v>8496.3799999999992</v>
      </c>
      <c r="P114" s="7">
        <f t="shared" si="93"/>
        <v>8496.3799999999992</v>
      </c>
      <c r="Q114" s="7">
        <f t="shared" si="93"/>
        <v>8496.3799999999992</v>
      </c>
      <c r="R114" s="7">
        <f t="shared" si="93"/>
        <v>8496.3799999999992</v>
      </c>
      <c r="S114" s="7">
        <f t="shared" si="93"/>
        <v>8496.3799999999992</v>
      </c>
      <c r="T114" s="7">
        <f t="shared" si="93"/>
        <v>8496.3799999999992</v>
      </c>
      <c r="U114" s="7">
        <f t="shared" si="93"/>
        <v>8496.3799999999992</v>
      </c>
      <c r="V114" s="7">
        <f t="shared" si="93"/>
        <v>8496.3799999999992</v>
      </c>
      <c r="W114" s="7">
        <f t="shared" si="93"/>
        <v>8496.3799999999992</v>
      </c>
      <c r="X114" s="7">
        <f t="shared" si="93"/>
        <v>8496.3799999999992</v>
      </c>
      <c r="Y114" s="7">
        <f t="shared" si="93"/>
        <v>8496.3799999999992</v>
      </c>
      <c r="Z114" s="7">
        <f t="shared" si="93"/>
        <v>8496.3799999999992</v>
      </c>
      <c r="AA114" s="7">
        <f t="shared" si="93"/>
        <v>8496.3799999999992</v>
      </c>
      <c r="AB114" s="7">
        <f t="shared" si="93"/>
        <v>8496.3799999999992</v>
      </c>
      <c r="AC114" s="7">
        <f t="shared" si="93"/>
        <v>8496.3799999999992</v>
      </c>
      <c r="AD114" s="7">
        <f t="shared" si="93"/>
        <v>8496.3799999999992</v>
      </c>
      <c r="AE114" s="7">
        <f t="shared" si="93"/>
        <v>8496.3799999999992</v>
      </c>
      <c r="AF114" s="7">
        <f t="shared" si="93"/>
        <v>8496.3799999999992</v>
      </c>
      <c r="AG114" s="7">
        <f t="shared" si="93"/>
        <v>8496.3799999999992</v>
      </c>
      <c r="AH114" s="7">
        <f t="shared" si="93"/>
        <v>8496.3799999999992</v>
      </c>
      <c r="AI114" s="7">
        <f t="shared" si="93"/>
        <v>8496.3799999999992</v>
      </c>
      <c r="AJ114" s="7">
        <f t="shared" si="93"/>
        <v>8496.3799999999992</v>
      </c>
      <c r="AK114" s="7">
        <f t="shared" si="93"/>
        <v>8496.3799999999992</v>
      </c>
      <c r="AL114" s="7">
        <f t="shared" si="93"/>
        <v>8496.3799999999992</v>
      </c>
      <c r="AM114" s="7">
        <f t="shared" si="93"/>
        <v>8496.3799999999992</v>
      </c>
      <c r="AN114" s="7">
        <f t="shared" si="93"/>
        <v>8496.3799999999992</v>
      </c>
      <c r="AO114" s="7">
        <f t="shared" si="93"/>
        <v>8496.3799999999992</v>
      </c>
      <c r="AP114" s="7">
        <f t="shared" si="93"/>
        <v>8496.3799999999992</v>
      </c>
      <c r="AQ114" s="7">
        <f t="shared" si="93"/>
        <v>8496.3799999999992</v>
      </c>
      <c r="AR114" s="7">
        <f t="shared" si="93"/>
        <v>8496.3799999999992</v>
      </c>
      <c r="AS114" s="7">
        <f t="shared" si="93"/>
        <v>8496.3799999999992</v>
      </c>
      <c r="AT114" s="7">
        <f t="shared" si="93"/>
        <v>8496.3799999999992</v>
      </c>
      <c r="AU114" s="7">
        <f t="shared" si="93"/>
        <v>8496.3799999999992</v>
      </c>
      <c r="AV114" s="7">
        <f t="shared" si="93"/>
        <v>8496.3799999999992</v>
      </c>
      <c r="AW114" s="7">
        <f t="shared" si="93"/>
        <v>8496.3799999999992</v>
      </c>
      <c r="AX114" s="7">
        <f t="shared" si="93"/>
        <v>8496.3799999999992</v>
      </c>
      <c r="AY114" s="7">
        <f t="shared" si="93"/>
        <v>8496.3799999999992</v>
      </c>
      <c r="AZ114" s="7">
        <f t="shared" si="93"/>
        <v>8496.3799999999992</v>
      </c>
      <c r="BA114" s="7">
        <f t="shared" si="93"/>
        <v>8496.3799999999992</v>
      </c>
      <c r="BB114" s="7">
        <f t="shared" si="93"/>
        <v>8496.3799999999992</v>
      </c>
      <c r="BC114" s="7">
        <f t="shared" si="93"/>
        <v>8496.3799999999992</v>
      </c>
      <c r="BD114" s="7">
        <f t="shared" si="93"/>
        <v>8496.3799999999992</v>
      </c>
      <c r="BE114" s="7">
        <f t="shared" si="93"/>
        <v>8496.3799999999992</v>
      </c>
      <c r="BF114" s="7">
        <f t="shared" si="93"/>
        <v>8496.3799999999992</v>
      </c>
      <c r="BG114" s="7">
        <f t="shared" si="93"/>
        <v>8496.3799999999992</v>
      </c>
      <c r="BH114" s="7">
        <f t="shared" si="93"/>
        <v>8496.3799999999992</v>
      </c>
      <c r="BI114" s="7">
        <f t="shared" si="93"/>
        <v>8496.3799999999992</v>
      </c>
      <c r="BJ114" s="7">
        <f t="shared" si="93"/>
        <v>8496.3799999999992</v>
      </c>
      <c r="BK114" s="7">
        <f t="shared" si="93"/>
        <v>8496.3799999999992</v>
      </c>
      <c r="BL114" s="7">
        <f t="shared" si="93"/>
        <v>8496.3799999999992</v>
      </c>
      <c r="BM114" s="7">
        <f t="shared" si="93"/>
        <v>8496.3799999999992</v>
      </c>
      <c r="BN114" s="7">
        <f t="shared" si="93"/>
        <v>8496.3799999999992</v>
      </c>
      <c r="BO114" s="7">
        <f t="shared" ref="BO114:DZ114" si="94">+BO37</f>
        <v>8496.3799999999992</v>
      </c>
      <c r="BP114" s="7">
        <f t="shared" si="94"/>
        <v>8496.3799999999992</v>
      </c>
      <c r="BQ114" s="7">
        <f t="shared" si="94"/>
        <v>8496.3799999999992</v>
      </c>
      <c r="BR114" s="7">
        <f t="shared" si="94"/>
        <v>8496.3799999999992</v>
      </c>
      <c r="BS114" s="7">
        <f t="shared" si="94"/>
        <v>8496.3799999999992</v>
      </c>
      <c r="BT114" s="7">
        <f t="shared" si="94"/>
        <v>8496.3799999999992</v>
      </c>
      <c r="BU114" s="7">
        <f t="shared" si="94"/>
        <v>8496.3799999999992</v>
      </c>
      <c r="BV114" s="7">
        <f t="shared" si="94"/>
        <v>8496.3799999999992</v>
      </c>
      <c r="BW114" s="7">
        <f t="shared" si="94"/>
        <v>8496.3799999999992</v>
      </c>
      <c r="BX114" s="7">
        <f t="shared" si="94"/>
        <v>8496.3799999999992</v>
      </c>
      <c r="BY114" s="7">
        <f t="shared" si="94"/>
        <v>8496.3799999999992</v>
      </c>
      <c r="BZ114" s="7">
        <f t="shared" si="94"/>
        <v>8496.3799999999992</v>
      </c>
      <c r="CA114" s="7">
        <f t="shared" si="94"/>
        <v>8496.3799999999992</v>
      </c>
      <c r="CB114" s="7">
        <f t="shared" si="94"/>
        <v>8496.3799999999992</v>
      </c>
      <c r="CC114" s="7">
        <f t="shared" si="94"/>
        <v>8496.3799999999992</v>
      </c>
      <c r="CD114" s="7">
        <f t="shared" si="94"/>
        <v>8496.3799999999992</v>
      </c>
      <c r="CE114" s="7">
        <f t="shared" si="94"/>
        <v>8496.3799999999992</v>
      </c>
      <c r="CF114" s="7">
        <f t="shared" si="94"/>
        <v>8496.3799999999992</v>
      </c>
      <c r="CG114" s="7">
        <f t="shared" si="94"/>
        <v>8496.3799999999992</v>
      </c>
      <c r="CH114" s="7">
        <f t="shared" si="94"/>
        <v>8496.3799999999992</v>
      </c>
      <c r="CI114" s="7">
        <f t="shared" si="94"/>
        <v>8496.3799999999992</v>
      </c>
      <c r="CJ114" s="7">
        <f t="shared" si="94"/>
        <v>8496.3799999999992</v>
      </c>
      <c r="CK114" s="7">
        <f t="shared" si="94"/>
        <v>8496.3799999999992</v>
      </c>
      <c r="CL114" s="7">
        <f t="shared" si="94"/>
        <v>8496.3799999999992</v>
      </c>
      <c r="CM114" s="7">
        <f t="shared" si="94"/>
        <v>8496.3799999999992</v>
      </c>
      <c r="CN114" s="7">
        <f t="shared" si="94"/>
        <v>8496.3799999999992</v>
      </c>
      <c r="CO114" s="7">
        <f t="shared" si="94"/>
        <v>8496.3799999999992</v>
      </c>
      <c r="CP114" s="7">
        <f t="shared" si="94"/>
        <v>8496.3799999999992</v>
      </c>
      <c r="CQ114" s="7">
        <f t="shared" si="94"/>
        <v>8496.3799999999992</v>
      </c>
      <c r="CR114" s="7">
        <f t="shared" si="94"/>
        <v>8496.3799999999992</v>
      </c>
      <c r="CS114" s="7">
        <f t="shared" si="94"/>
        <v>8496.3799999999992</v>
      </c>
      <c r="CT114" s="7">
        <f t="shared" si="94"/>
        <v>8496.3799999999992</v>
      </c>
      <c r="CU114" s="7">
        <f t="shared" si="94"/>
        <v>8496.3799999999992</v>
      </c>
      <c r="CV114" s="7">
        <f t="shared" si="94"/>
        <v>8496.3799999999992</v>
      </c>
      <c r="CW114" s="7">
        <f t="shared" si="94"/>
        <v>8496.3799999999992</v>
      </c>
      <c r="CX114" s="7">
        <f t="shared" si="94"/>
        <v>8496.3799999999992</v>
      </c>
      <c r="CY114" s="7">
        <f t="shared" si="94"/>
        <v>8496.3799999999992</v>
      </c>
      <c r="CZ114" s="7">
        <f t="shared" si="94"/>
        <v>8496.3799999999992</v>
      </c>
      <c r="DA114" s="7">
        <f t="shared" si="94"/>
        <v>8496.3799999999992</v>
      </c>
      <c r="DB114" s="7">
        <f t="shared" si="94"/>
        <v>8496.3799999999992</v>
      </c>
      <c r="DC114" s="7">
        <f t="shared" si="94"/>
        <v>8496.3799999999992</v>
      </c>
      <c r="DD114" s="7">
        <f t="shared" si="94"/>
        <v>8496.3799999999992</v>
      </c>
      <c r="DE114" s="7">
        <f t="shared" si="94"/>
        <v>8496.3799999999992</v>
      </c>
      <c r="DF114" s="7">
        <f t="shared" si="94"/>
        <v>8496.3799999999992</v>
      </c>
      <c r="DG114" s="7">
        <f t="shared" si="94"/>
        <v>8496.3799999999992</v>
      </c>
      <c r="DH114" s="7">
        <f t="shared" si="94"/>
        <v>8496.3799999999992</v>
      </c>
      <c r="DI114" s="7">
        <f t="shared" si="94"/>
        <v>8496.3799999999992</v>
      </c>
      <c r="DJ114" s="7">
        <f t="shared" si="94"/>
        <v>8496.3799999999992</v>
      </c>
      <c r="DK114" s="7">
        <f t="shared" si="94"/>
        <v>8496.3799999999992</v>
      </c>
      <c r="DL114" s="7">
        <f t="shared" si="94"/>
        <v>8496.3799999999992</v>
      </c>
      <c r="DM114" s="7">
        <f t="shared" si="94"/>
        <v>8496.3799999999992</v>
      </c>
      <c r="DN114" s="7">
        <f t="shared" si="94"/>
        <v>8496.3799999999992</v>
      </c>
      <c r="DO114" s="7">
        <f t="shared" si="94"/>
        <v>8496.3799999999992</v>
      </c>
      <c r="DP114" s="7">
        <f t="shared" si="94"/>
        <v>8496.3799999999992</v>
      </c>
      <c r="DQ114" s="7">
        <f t="shared" si="94"/>
        <v>8496.3799999999992</v>
      </c>
      <c r="DR114" s="7">
        <f t="shared" si="94"/>
        <v>8496.3799999999992</v>
      </c>
      <c r="DS114" s="7">
        <f t="shared" si="94"/>
        <v>8496.3799999999992</v>
      </c>
      <c r="DT114" s="7">
        <f t="shared" si="94"/>
        <v>8496.3799999999992</v>
      </c>
      <c r="DU114" s="7">
        <f t="shared" si="94"/>
        <v>8496.3799999999992</v>
      </c>
      <c r="DV114" s="7">
        <f t="shared" si="94"/>
        <v>8496.3799999999992</v>
      </c>
      <c r="DW114" s="7">
        <f t="shared" si="94"/>
        <v>8496.3799999999992</v>
      </c>
      <c r="DX114" s="7">
        <f t="shared" si="94"/>
        <v>8496.3799999999992</v>
      </c>
      <c r="DY114" s="7">
        <f t="shared" si="94"/>
        <v>8496.3799999999992</v>
      </c>
      <c r="DZ114" s="7">
        <f t="shared" si="94"/>
        <v>8496.3799999999992</v>
      </c>
      <c r="EA114" s="7">
        <f t="shared" ref="EA114:FX114" si="95">+EA37</f>
        <v>8496.3799999999992</v>
      </c>
      <c r="EB114" s="7">
        <f t="shared" si="95"/>
        <v>8496.3799999999992</v>
      </c>
      <c r="EC114" s="7">
        <f t="shared" si="95"/>
        <v>8496.3799999999992</v>
      </c>
      <c r="ED114" s="7">
        <f t="shared" si="95"/>
        <v>8496.3799999999992</v>
      </c>
      <c r="EE114" s="7">
        <f t="shared" si="95"/>
        <v>8496.3799999999992</v>
      </c>
      <c r="EF114" s="7">
        <f t="shared" si="95"/>
        <v>8496.3799999999992</v>
      </c>
      <c r="EG114" s="7">
        <f t="shared" si="95"/>
        <v>8496.3799999999992</v>
      </c>
      <c r="EH114" s="7">
        <f t="shared" si="95"/>
        <v>8496.3799999999992</v>
      </c>
      <c r="EI114" s="7">
        <f t="shared" si="95"/>
        <v>8496.3799999999992</v>
      </c>
      <c r="EJ114" s="7">
        <f t="shared" si="95"/>
        <v>8496.3799999999992</v>
      </c>
      <c r="EK114" s="7">
        <f t="shared" si="95"/>
        <v>8496.3799999999992</v>
      </c>
      <c r="EL114" s="7">
        <f t="shared" si="95"/>
        <v>8496.3799999999992</v>
      </c>
      <c r="EM114" s="7">
        <f t="shared" si="95"/>
        <v>8496.3799999999992</v>
      </c>
      <c r="EN114" s="7">
        <f t="shared" si="95"/>
        <v>8496.3799999999992</v>
      </c>
      <c r="EO114" s="7">
        <f t="shared" si="95"/>
        <v>8496.3799999999992</v>
      </c>
      <c r="EP114" s="7">
        <f t="shared" si="95"/>
        <v>8496.3799999999992</v>
      </c>
      <c r="EQ114" s="7">
        <f t="shared" si="95"/>
        <v>8496.3799999999992</v>
      </c>
      <c r="ER114" s="7">
        <f t="shared" si="95"/>
        <v>8496.3799999999992</v>
      </c>
      <c r="ES114" s="7">
        <f t="shared" si="95"/>
        <v>8496.3799999999992</v>
      </c>
      <c r="ET114" s="7">
        <f t="shared" si="95"/>
        <v>8496.3799999999992</v>
      </c>
      <c r="EU114" s="7">
        <f t="shared" si="95"/>
        <v>8496.3799999999992</v>
      </c>
      <c r="EV114" s="7">
        <f t="shared" si="95"/>
        <v>8496.3799999999992</v>
      </c>
      <c r="EW114" s="7">
        <f t="shared" si="95"/>
        <v>8496.3799999999992</v>
      </c>
      <c r="EX114" s="7">
        <f t="shared" si="95"/>
        <v>8496.3799999999992</v>
      </c>
      <c r="EY114" s="7">
        <f t="shared" si="95"/>
        <v>8496.3799999999992</v>
      </c>
      <c r="EZ114" s="7">
        <f t="shared" si="95"/>
        <v>8496.3799999999992</v>
      </c>
      <c r="FA114" s="7">
        <f t="shared" si="95"/>
        <v>8496.3799999999992</v>
      </c>
      <c r="FB114" s="7">
        <f t="shared" si="95"/>
        <v>8496.3799999999992</v>
      </c>
      <c r="FC114" s="7">
        <f t="shared" si="95"/>
        <v>8496.3799999999992</v>
      </c>
      <c r="FD114" s="7">
        <f t="shared" si="95"/>
        <v>8496.3799999999992</v>
      </c>
      <c r="FE114" s="7">
        <f t="shared" si="95"/>
        <v>8496.3799999999992</v>
      </c>
      <c r="FF114" s="7">
        <f t="shared" si="95"/>
        <v>8496.3799999999992</v>
      </c>
      <c r="FG114" s="7">
        <f t="shared" si="95"/>
        <v>8496.3799999999992</v>
      </c>
      <c r="FH114" s="7">
        <f t="shared" si="95"/>
        <v>8496.3799999999992</v>
      </c>
      <c r="FI114" s="7">
        <f t="shared" si="95"/>
        <v>8496.3799999999992</v>
      </c>
      <c r="FJ114" s="7">
        <f t="shared" si="95"/>
        <v>8496.3799999999992</v>
      </c>
      <c r="FK114" s="7">
        <f t="shared" si="95"/>
        <v>8496.3799999999992</v>
      </c>
      <c r="FL114" s="7">
        <f t="shared" si="95"/>
        <v>8496.3799999999992</v>
      </c>
      <c r="FM114" s="7">
        <f t="shared" si="95"/>
        <v>8496.3799999999992</v>
      </c>
      <c r="FN114" s="7">
        <f t="shared" si="95"/>
        <v>8496.3799999999992</v>
      </c>
      <c r="FO114" s="7">
        <f t="shared" si="95"/>
        <v>8496.3799999999992</v>
      </c>
      <c r="FP114" s="7">
        <f t="shared" si="95"/>
        <v>8496.3799999999992</v>
      </c>
      <c r="FQ114" s="7">
        <f t="shared" si="95"/>
        <v>8496.3799999999992</v>
      </c>
      <c r="FR114" s="7">
        <f t="shared" si="95"/>
        <v>8496.3799999999992</v>
      </c>
      <c r="FS114" s="7">
        <f t="shared" si="95"/>
        <v>8496.3799999999992</v>
      </c>
      <c r="FT114" s="7">
        <f t="shared" si="95"/>
        <v>8496.3799999999992</v>
      </c>
      <c r="FU114" s="7">
        <f t="shared" si="95"/>
        <v>8496.3799999999992</v>
      </c>
      <c r="FV114" s="7">
        <f t="shared" si="95"/>
        <v>8496.3799999999992</v>
      </c>
      <c r="FW114" s="7">
        <f t="shared" si="95"/>
        <v>8496.3799999999992</v>
      </c>
      <c r="FX114" s="7">
        <f t="shared" si="95"/>
        <v>8496.3799999999992</v>
      </c>
      <c r="FY114" s="33"/>
      <c r="FZ114" s="7"/>
      <c r="GA114" s="33"/>
      <c r="GB114" s="33"/>
      <c r="GC114" s="33"/>
      <c r="GD114" s="33"/>
      <c r="GE114" s="33"/>
      <c r="GF114" s="33"/>
      <c r="GG114" s="7"/>
      <c r="GH114" s="7"/>
      <c r="GI114" s="7"/>
      <c r="GJ114" s="7"/>
      <c r="GK114" s="7"/>
      <c r="GL114" s="7"/>
      <c r="GM114" s="7"/>
    </row>
    <row r="115" spans="1:204" x14ac:dyDescent="0.35">
      <c r="A115" s="6" t="s">
        <v>599</v>
      </c>
      <c r="B115" s="7" t="s">
        <v>600</v>
      </c>
      <c r="C115" s="33">
        <f t="shared" ref="C115:BN115" si="96">+C111</f>
        <v>0.88439999999999996</v>
      </c>
      <c r="D115" s="33">
        <f t="shared" si="96"/>
        <v>0.90500000000000003</v>
      </c>
      <c r="E115" s="33">
        <f t="shared" si="96"/>
        <v>0.88170000000000004</v>
      </c>
      <c r="F115" s="33">
        <f t="shared" si="96"/>
        <v>0.8992</v>
      </c>
      <c r="G115" s="33">
        <f t="shared" si="96"/>
        <v>0.85899999999999999</v>
      </c>
      <c r="H115" s="33">
        <f t="shared" si="96"/>
        <v>0.84540000000000004</v>
      </c>
      <c r="I115" s="33">
        <f t="shared" si="96"/>
        <v>0.88549999999999995</v>
      </c>
      <c r="J115" s="33">
        <f t="shared" si="96"/>
        <v>0.86209999999999998</v>
      </c>
      <c r="K115" s="33">
        <f t="shared" si="96"/>
        <v>0.81330000000000002</v>
      </c>
      <c r="L115" s="33">
        <f t="shared" si="96"/>
        <v>0.86260000000000003</v>
      </c>
      <c r="M115" s="33">
        <f t="shared" si="96"/>
        <v>0.84219999999999995</v>
      </c>
      <c r="N115" s="33">
        <f t="shared" si="96"/>
        <v>0.90500000000000003</v>
      </c>
      <c r="O115" s="33">
        <f t="shared" si="96"/>
        <v>0.88990000000000002</v>
      </c>
      <c r="P115" s="33">
        <f t="shared" si="96"/>
        <v>0.81820000000000004</v>
      </c>
      <c r="Q115" s="33">
        <f t="shared" si="96"/>
        <v>0.90500000000000003</v>
      </c>
      <c r="R115" s="33">
        <f t="shared" si="96"/>
        <v>0.88200000000000001</v>
      </c>
      <c r="S115" s="33">
        <f t="shared" si="96"/>
        <v>0.85960000000000003</v>
      </c>
      <c r="T115" s="33">
        <f t="shared" si="96"/>
        <v>0.80640000000000001</v>
      </c>
      <c r="U115" s="33">
        <f t="shared" si="96"/>
        <v>0.79930000000000001</v>
      </c>
      <c r="V115" s="33">
        <f t="shared" si="96"/>
        <v>0.81269999999999998</v>
      </c>
      <c r="W115" s="33">
        <f t="shared" si="96"/>
        <v>0.80940000000000001</v>
      </c>
      <c r="X115" s="33">
        <f t="shared" si="96"/>
        <v>0.79920000000000002</v>
      </c>
      <c r="Y115" s="33">
        <f t="shared" si="96"/>
        <v>0.84030000000000005</v>
      </c>
      <c r="Z115" s="33">
        <f t="shared" si="96"/>
        <v>0.81079999999999997</v>
      </c>
      <c r="AA115" s="33">
        <f t="shared" si="96"/>
        <v>0.90500000000000003</v>
      </c>
      <c r="AB115" s="33">
        <f t="shared" si="96"/>
        <v>0.90269999999999995</v>
      </c>
      <c r="AC115" s="33">
        <f t="shared" si="96"/>
        <v>0.83979999999999999</v>
      </c>
      <c r="AD115" s="33">
        <f t="shared" si="96"/>
        <v>0.85470000000000002</v>
      </c>
      <c r="AE115" s="33">
        <f t="shared" si="96"/>
        <v>0.80200000000000005</v>
      </c>
      <c r="AF115" s="33">
        <f t="shared" si="96"/>
        <v>0.80700000000000005</v>
      </c>
      <c r="AG115" s="33">
        <f t="shared" si="96"/>
        <v>0.82989999999999997</v>
      </c>
      <c r="AH115" s="33">
        <f t="shared" si="96"/>
        <v>0.84119999999999995</v>
      </c>
      <c r="AI115" s="33">
        <f t="shared" si="96"/>
        <v>0.8216</v>
      </c>
      <c r="AJ115" s="33">
        <f t="shared" si="96"/>
        <v>0.80659999999999998</v>
      </c>
      <c r="AK115" s="33">
        <f t="shared" si="96"/>
        <v>0.80689999999999995</v>
      </c>
      <c r="AL115" s="33">
        <f t="shared" si="96"/>
        <v>0.81399999999999995</v>
      </c>
      <c r="AM115" s="33">
        <f t="shared" si="96"/>
        <v>0.81979999999999997</v>
      </c>
      <c r="AN115" s="33">
        <f t="shared" si="96"/>
        <v>0.81610000000000005</v>
      </c>
      <c r="AO115" s="33">
        <f t="shared" si="96"/>
        <v>0.87339999999999995</v>
      </c>
      <c r="AP115" s="33">
        <f t="shared" si="96"/>
        <v>0.90500000000000003</v>
      </c>
      <c r="AQ115" s="33">
        <f t="shared" si="96"/>
        <v>0.81120000000000003</v>
      </c>
      <c r="AR115" s="33">
        <f t="shared" si="96"/>
        <v>0.90500000000000003</v>
      </c>
      <c r="AS115" s="33">
        <f t="shared" si="96"/>
        <v>0.88470000000000004</v>
      </c>
      <c r="AT115" s="33">
        <f t="shared" si="96"/>
        <v>0.86480000000000001</v>
      </c>
      <c r="AU115" s="33">
        <f t="shared" si="96"/>
        <v>0.8155</v>
      </c>
      <c r="AV115" s="33">
        <f t="shared" si="96"/>
        <v>0.81569999999999998</v>
      </c>
      <c r="AW115" s="33">
        <f t="shared" si="96"/>
        <v>0.81240000000000001</v>
      </c>
      <c r="AX115" s="33">
        <f t="shared" si="96"/>
        <v>0.80030000000000001</v>
      </c>
      <c r="AY115" s="33">
        <f t="shared" si="96"/>
        <v>0.82310000000000005</v>
      </c>
      <c r="AZ115" s="33">
        <f t="shared" si="96"/>
        <v>0.8891</v>
      </c>
      <c r="BA115" s="33">
        <f t="shared" si="96"/>
        <v>0.88629999999999998</v>
      </c>
      <c r="BB115" s="33">
        <f t="shared" si="96"/>
        <v>0.88480000000000003</v>
      </c>
      <c r="BC115" s="33">
        <f t="shared" si="96"/>
        <v>0.9012</v>
      </c>
      <c r="BD115" s="33">
        <f t="shared" si="96"/>
        <v>0.86980000000000002</v>
      </c>
      <c r="BE115" s="33">
        <f t="shared" si="96"/>
        <v>0.84989999999999999</v>
      </c>
      <c r="BF115" s="33">
        <f t="shared" si="96"/>
        <v>0.90110000000000001</v>
      </c>
      <c r="BG115" s="33">
        <f t="shared" si="96"/>
        <v>0.83879999999999999</v>
      </c>
      <c r="BH115" s="33">
        <f t="shared" si="96"/>
        <v>0.82920000000000005</v>
      </c>
      <c r="BI115" s="33">
        <f t="shared" si="96"/>
        <v>0.8125</v>
      </c>
      <c r="BJ115" s="33">
        <f t="shared" si="96"/>
        <v>0.8831</v>
      </c>
      <c r="BK115" s="33">
        <f t="shared" si="96"/>
        <v>0.90500000000000003</v>
      </c>
      <c r="BL115" s="33">
        <f t="shared" si="96"/>
        <v>0.80220000000000002</v>
      </c>
      <c r="BM115" s="33">
        <f t="shared" si="96"/>
        <v>0.82289999999999996</v>
      </c>
      <c r="BN115" s="33">
        <f t="shared" si="96"/>
        <v>0.86760000000000004</v>
      </c>
      <c r="BO115" s="33">
        <f t="shared" ref="BO115:DZ115" si="97">+BO111</f>
        <v>0.8508</v>
      </c>
      <c r="BP115" s="33">
        <f t="shared" si="97"/>
        <v>0.80689999999999995</v>
      </c>
      <c r="BQ115" s="33">
        <f t="shared" si="97"/>
        <v>0.88139999999999996</v>
      </c>
      <c r="BR115" s="33">
        <f t="shared" si="97"/>
        <v>0.87409999999999999</v>
      </c>
      <c r="BS115" s="33">
        <f t="shared" si="97"/>
        <v>0.84550000000000003</v>
      </c>
      <c r="BT115" s="33">
        <f t="shared" si="97"/>
        <v>0.82069999999999999</v>
      </c>
      <c r="BU115" s="33">
        <f t="shared" si="97"/>
        <v>0.82269999999999999</v>
      </c>
      <c r="BV115" s="33">
        <f t="shared" si="97"/>
        <v>0.84909999999999997</v>
      </c>
      <c r="BW115" s="33">
        <f t="shared" si="97"/>
        <v>0.86160000000000003</v>
      </c>
      <c r="BX115" s="33">
        <f t="shared" si="97"/>
        <v>0.8004</v>
      </c>
      <c r="BY115" s="33">
        <f t="shared" si="97"/>
        <v>0.82509999999999994</v>
      </c>
      <c r="BZ115" s="33">
        <f t="shared" si="97"/>
        <v>0.80900000000000005</v>
      </c>
      <c r="CA115" s="33">
        <f t="shared" si="97"/>
        <v>0.80559999999999998</v>
      </c>
      <c r="CB115" s="33">
        <f t="shared" si="97"/>
        <v>0.90500000000000003</v>
      </c>
      <c r="CC115" s="33">
        <f t="shared" si="97"/>
        <v>0.80800000000000005</v>
      </c>
      <c r="CD115" s="33">
        <f t="shared" si="97"/>
        <v>0.8095</v>
      </c>
      <c r="CE115" s="33">
        <f t="shared" si="97"/>
        <v>0.80569999999999997</v>
      </c>
      <c r="CF115" s="33">
        <f t="shared" si="97"/>
        <v>0.8034</v>
      </c>
      <c r="CG115" s="33">
        <f t="shared" si="97"/>
        <v>0.80889999999999995</v>
      </c>
      <c r="CH115" s="33">
        <f t="shared" si="97"/>
        <v>0.8024</v>
      </c>
      <c r="CI115" s="33">
        <f t="shared" si="97"/>
        <v>0.83250000000000002</v>
      </c>
      <c r="CJ115" s="33">
        <f t="shared" si="97"/>
        <v>0.8387</v>
      </c>
      <c r="CK115" s="33">
        <f t="shared" si="97"/>
        <v>0.88</v>
      </c>
      <c r="CL115" s="33">
        <f t="shared" si="97"/>
        <v>0.85060000000000002</v>
      </c>
      <c r="CM115" s="33">
        <f t="shared" si="97"/>
        <v>0.83360000000000001</v>
      </c>
      <c r="CN115" s="33">
        <f t="shared" si="97"/>
        <v>0.90500000000000003</v>
      </c>
      <c r="CO115" s="33">
        <f t="shared" si="97"/>
        <v>0.8911</v>
      </c>
      <c r="CP115" s="33">
        <f t="shared" si="97"/>
        <v>0.84099999999999997</v>
      </c>
      <c r="CQ115" s="33">
        <f t="shared" si="97"/>
        <v>0.83489999999999998</v>
      </c>
      <c r="CR115" s="33">
        <f t="shared" si="97"/>
        <v>0.81089999999999995</v>
      </c>
      <c r="CS115" s="33">
        <f t="shared" si="97"/>
        <v>0.81530000000000002</v>
      </c>
      <c r="CT115" s="33">
        <f t="shared" si="97"/>
        <v>0.80269999999999997</v>
      </c>
      <c r="CU115" s="33">
        <f t="shared" si="97"/>
        <v>0.82199999999999995</v>
      </c>
      <c r="CV115" s="33">
        <f t="shared" si="97"/>
        <v>0.79920000000000002</v>
      </c>
      <c r="CW115" s="33">
        <f t="shared" si="97"/>
        <v>0.80920000000000003</v>
      </c>
      <c r="CX115" s="33">
        <f t="shared" si="97"/>
        <v>0.82520000000000004</v>
      </c>
      <c r="CY115" s="33">
        <f t="shared" si="97"/>
        <v>0.79920000000000002</v>
      </c>
      <c r="CZ115" s="33">
        <f t="shared" si="97"/>
        <v>0.86080000000000001</v>
      </c>
      <c r="DA115" s="33">
        <f t="shared" si="97"/>
        <v>0.80879999999999996</v>
      </c>
      <c r="DB115" s="33">
        <f t="shared" si="97"/>
        <v>0.8165</v>
      </c>
      <c r="DC115" s="33">
        <f t="shared" si="97"/>
        <v>0.80769999999999997</v>
      </c>
      <c r="DD115" s="33">
        <f t="shared" si="97"/>
        <v>0.80600000000000005</v>
      </c>
      <c r="DE115" s="33">
        <f t="shared" si="97"/>
        <v>0.81510000000000005</v>
      </c>
      <c r="DF115" s="33">
        <f t="shared" si="97"/>
        <v>0.89700000000000002</v>
      </c>
      <c r="DG115" s="33">
        <f t="shared" si="97"/>
        <v>0.80269999999999997</v>
      </c>
      <c r="DH115" s="33">
        <f t="shared" si="97"/>
        <v>0.8609</v>
      </c>
      <c r="DI115" s="33">
        <f t="shared" si="97"/>
        <v>0.86399999999999999</v>
      </c>
      <c r="DJ115" s="33">
        <f t="shared" si="97"/>
        <v>0.83069999999999999</v>
      </c>
      <c r="DK115" s="33">
        <f t="shared" si="97"/>
        <v>0.82640000000000002</v>
      </c>
      <c r="DL115" s="33">
        <f t="shared" si="97"/>
        <v>0.88019999999999998</v>
      </c>
      <c r="DM115" s="33">
        <f t="shared" si="97"/>
        <v>0.81089999999999995</v>
      </c>
      <c r="DN115" s="33">
        <f t="shared" si="97"/>
        <v>0.8518</v>
      </c>
      <c r="DO115" s="33">
        <f t="shared" si="97"/>
        <v>0.86780000000000002</v>
      </c>
      <c r="DP115" s="33">
        <f t="shared" si="97"/>
        <v>0.80869999999999997</v>
      </c>
      <c r="DQ115" s="33">
        <f t="shared" si="97"/>
        <v>0.83679999999999999</v>
      </c>
      <c r="DR115" s="33">
        <f t="shared" si="97"/>
        <v>0.85260000000000002</v>
      </c>
      <c r="DS115" s="33">
        <f t="shared" si="97"/>
        <v>0.83069999999999999</v>
      </c>
      <c r="DT115" s="33">
        <f t="shared" si="97"/>
        <v>0.80720000000000003</v>
      </c>
      <c r="DU115" s="33">
        <f t="shared" si="97"/>
        <v>0.81910000000000005</v>
      </c>
      <c r="DV115" s="33">
        <f t="shared" si="97"/>
        <v>0.80969999999999998</v>
      </c>
      <c r="DW115" s="33">
        <f t="shared" si="97"/>
        <v>0.81569999999999998</v>
      </c>
      <c r="DX115" s="33">
        <f t="shared" si="97"/>
        <v>0.80649999999999999</v>
      </c>
      <c r="DY115" s="33">
        <f t="shared" si="97"/>
        <v>0.8155</v>
      </c>
      <c r="DZ115" s="33">
        <f t="shared" si="97"/>
        <v>0.83309999999999995</v>
      </c>
      <c r="EA115" s="33">
        <f t="shared" ref="EA115:FX115" si="98">+EA111</f>
        <v>0.82740000000000002</v>
      </c>
      <c r="EB115" s="33">
        <f t="shared" si="98"/>
        <v>0.82850000000000001</v>
      </c>
      <c r="EC115" s="33">
        <f t="shared" si="98"/>
        <v>0.81499999999999995</v>
      </c>
      <c r="ED115" s="33">
        <f t="shared" si="98"/>
        <v>0.85929999999999995</v>
      </c>
      <c r="EE115" s="33">
        <f t="shared" si="98"/>
        <v>0.80820000000000003</v>
      </c>
      <c r="EF115" s="33">
        <f t="shared" si="98"/>
        <v>0.85450000000000004</v>
      </c>
      <c r="EG115" s="33">
        <f t="shared" si="98"/>
        <v>0.81200000000000006</v>
      </c>
      <c r="EH115" s="33">
        <f t="shared" si="98"/>
        <v>0.81189999999999996</v>
      </c>
      <c r="EI115" s="33">
        <f t="shared" si="98"/>
        <v>0.89080000000000004</v>
      </c>
      <c r="EJ115" s="33">
        <f t="shared" si="98"/>
        <v>0.88729999999999998</v>
      </c>
      <c r="EK115" s="33">
        <f t="shared" si="98"/>
        <v>0.83209999999999995</v>
      </c>
      <c r="EL115" s="33">
        <f t="shared" si="98"/>
        <v>0.8256</v>
      </c>
      <c r="EM115" s="33">
        <f t="shared" si="98"/>
        <v>0.8206</v>
      </c>
      <c r="EN115" s="33">
        <f t="shared" si="98"/>
        <v>0.84130000000000005</v>
      </c>
      <c r="EO115" s="33">
        <f t="shared" si="98"/>
        <v>0.81610000000000005</v>
      </c>
      <c r="EP115" s="33">
        <f t="shared" si="98"/>
        <v>0.82279999999999998</v>
      </c>
      <c r="EQ115" s="33">
        <f t="shared" si="98"/>
        <v>0.8649</v>
      </c>
      <c r="ER115" s="33">
        <f t="shared" si="98"/>
        <v>0.81620000000000004</v>
      </c>
      <c r="ES115" s="33">
        <f t="shared" si="98"/>
        <v>0.80759999999999998</v>
      </c>
      <c r="ET115" s="33">
        <f t="shared" si="98"/>
        <v>0.80820000000000003</v>
      </c>
      <c r="EU115" s="33">
        <f t="shared" si="98"/>
        <v>0.82869999999999999</v>
      </c>
      <c r="EV115" s="33">
        <f t="shared" si="98"/>
        <v>0.80110000000000003</v>
      </c>
      <c r="EW115" s="33">
        <f t="shared" si="98"/>
        <v>0.83689999999999998</v>
      </c>
      <c r="EX115" s="33">
        <f t="shared" si="98"/>
        <v>0.80679999999999996</v>
      </c>
      <c r="EY115" s="33">
        <f t="shared" si="98"/>
        <v>0.83509999999999995</v>
      </c>
      <c r="EZ115" s="33">
        <f t="shared" si="98"/>
        <v>0.80420000000000003</v>
      </c>
      <c r="FA115" s="33">
        <f t="shared" si="98"/>
        <v>0.86890000000000001</v>
      </c>
      <c r="FB115" s="33">
        <f t="shared" si="98"/>
        <v>0.81489999999999996</v>
      </c>
      <c r="FC115" s="33">
        <f t="shared" si="98"/>
        <v>0.86140000000000005</v>
      </c>
      <c r="FD115" s="33">
        <f t="shared" si="98"/>
        <v>0.82189999999999996</v>
      </c>
      <c r="FE115" s="33">
        <f t="shared" si="98"/>
        <v>0.8014</v>
      </c>
      <c r="FF115" s="33">
        <f t="shared" si="98"/>
        <v>0.8085</v>
      </c>
      <c r="FG115" s="33">
        <f t="shared" si="98"/>
        <v>0.80410000000000004</v>
      </c>
      <c r="FH115" s="33">
        <f t="shared" si="98"/>
        <v>0.80049999999999999</v>
      </c>
      <c r="FI115" s="33">
        <f t="shared" si="98"/>
        <v>0.86029999999999995</v>
      </c>
      <c r="FJ115" s="33">
        <f t="shared" si="98"/>
        <v>0.86180000000000001</v>
      </c>
      <c r="FK115" s="33">
        <f t="shared" si="98"/>
        <v>0.86450000000000005</v>
      </c>
      <c r="FL115" s="33">
        <f t="shared" si="98"/>
        <v>0.88549999999999995</v>
      </c>
      <c r="FM115" s="33">
        <f t="shared" si="98"/>
        <v>0.871</v>
      </c>
      <c r="FN115" s="33">
        <f t="shared" si="98"/>
        <v>0.89800000000000002</v>
      </c>
      <c r="FO115" s="33">
        <f t="shared" si="98"/>
        <v>0.84470000000000001</v>
      </c>
      <c r="FP115" s="33">
        <f t="shared" si="98"/>
        <v>0.86299999999999999</v>
      </c>
      <c r="FQ115" s="33">
        <f t="shared" si="98"/>
        <v>0.84150000000000003</v>
      </c>
      <c r="FR115" s="33">
        <f t="shared" si="98"/>
        <v>0.80679999999999996</v>
      </c>
      <c r="FS115" s="33">
        <f t="shared" si="98"/>
        <v>0.8075</v>
      </c>
      <c r="FT115" s="33">
        <f t="shared" si="98"/>
        <v>0.79979999999999996</v>
      </c>
      <c r="FU115" s="33">
        <f t="shared" si="98"/>
        <v>0.83609999999999995</v>
      </c>
      <c r="FV115" s="33">
        <f t="shared" si="98"/>
        <v>0.83520000000000005</v>
      </c>
      <c r="FW115" s="33">
        <f t="shared" si="98"/>
        <v>0.80620000000000003</v>
      </c>
      <c r="FX115" s="33">
        <f t="shared" si="98"/>
        <v>0.79969999999999997</v>
      </c>
      <c r="FY115" s="7"/>
      <c r="FZ115" s="33">
        <f>SUM(C115:FX115)</f>
        <v>149.25619999999998</v>
      </c>
      <c r="GA115" s="33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</row>
    <row r="116" spans="1:204" x14ac:dyDescent="0.35">
      <c r="A116" s="6" t="s">
        <v>601</v>
      </c>
      <c r="B116" s="7" t="s">
        <v>602</v>
      </c>
      <c r="C116" s="46">
        <f t="shared" ref="C116:BN116" si="99">C40</f>
        <v>1.226</v>
      </c>
      <c r="D116" s="46">
        <f t="shared" si="99"/>
        <v>1.226</v>
      </c>
      <c r="E116" s="46">
        <f t="shared" si="99"/>
        <v>1.2150000000000001</v>
      </c>
      <c r="F116" s="46">
        <f t="shared" si="99"/>
        <v>1.216</v>
      </c>
      <c r="G116" s="46">
        <f t="shared" si="99"/>
        <v>1.2170000000000001</v>
      </c>
      <c r="H116" s="46">
        <f t="shared" si="99"/>
        <v>1.208</v>
      </c>
      <c r="I116" s="46">
        <f t="shared" si="99"/>
        <v>1.216</v>
      </c>
      <c r="J116" s="46">
        <f t="shared" si="99"/>
        <v>1.1319999999999999</v>
      </c>
      <c r="K116" s="46">
        <f t="shared" si="99"/>
        <v>1.111</v>
      </c>
      <c r="L116" s="46">
        <f t="shared" si="99"/>
        <v>1.244</v>
      </c>
      <c r="M116" s="46">
        <f t="shared" si="99"/>
        <v>1.244</v>
      </c>
      <c r="N116" s="46">
        <f t="shared" si="99"/>
        <v>1.266</v>
      </c>
      <c r="O116" s="46">
        <f t="shared" si="99"/>
        <v>1.236</v>
      </c>
      <c r="P116" s="46">
        <f t="shared" si="99"/>
        <v>1.216</v>
      </c>
      <c r="Q116" s="46">
        <f t="shared" si="99"/>
        <v>1.2450000000000001</v>
      </c>
      <c r="R116" s="46">
        <f t="shared" si="99"/>
        <v>1.216</v>
      </c>
      <c r="S116" s="46">
        <f t="shared" si="99"/>
        <v>1.1839999999999999</v>
      </c>
      <c r="T116" s="46">
        <f t="shared" si="99"/>
        <v>1.0840000000000001</v>
      </c>
      <c r="U116" s="46">
        <f t="shared" si="99"/>
        <v>1.075</v>
      </c>
      <c r="V116" s="46">
        <f t="shared" si="99"/>
        <v>1.083</v>
      </c>
      <c r="W116" s="46">
        <f t="shared" si="99"/>
        <v>1.075</v>
      </c>
      <c r="X116" s="46">
        <f t="shared" si="99"/>
        <v>1.0740000000000001</v>
      </c>
      <c r="Y116" s="46">
        <f t="shared" si="99"/>
        <v>1.073</v>
      </c>
      <c r="Z116" s="46">
        <f t="shared" si="99"/>
        <v>1.054</v>
      </c>
      <c r="AA116" s="46">
        <f t="shared" si="99"/>
        <v>1.2350000000000001</v>
      </c>
      <c r="AB116" s="46">
        <f t="shared" si="99"/>
        <v>1.2649999999999999</v>
      </c>
      <c r="AC116" s="46">
        <f t="shared" si="99"/>
        <v>1.177</v>
      </c>
      <c r="AD116" s="46">
        <f t="shared" si="99"/>
        <v>1.157</v>
      </c>
      <c r="AE116" s="46">
        <f t="shared" si="99"/>
        <v>1.0669999999999999</v>
      </c>
      <c r="AF116" s="46">
        <f t="shared" si="99"/>
        <v>1.121</v>
      </c>
      <c r="AG116" s="46">
        <f t="shared" si="99"/>
        <v>1.216</v>
      </c>
      <c r="AH116" s="46">
        <f t="shared" si="99"/>
        <v>1.111</v>
      </c>
      <c r="AI116" s="46">
        <f t="shared" si="99"/>
        <v>1.1020000000000001</v>
      </c>
      <c r="AJ116" s="46">
        <f t="shared" si="99"/>
        <v>1.115</v>
      </c>
      <c r="AK116" s="46">
        <f t="shared" si="99"/>
        <v>1.091</v>
      </c>
      <c r="AL116" s="46">
        <f t="shared" si="99"/>
        <v>1.103</v>
      </c>
      <c r="AM116" s="46">
        <f t="shared" si="99"/>
        <v>1.113</v>
      </c>
      <c r="AN116" s="46">
        <f t="shared" si="99"/>
        <v>1.1459999999999999</v>
      </c>
      <c r="AO116" s="46">
        <f t="shared" si="99"/>
        <v>1.194</v>
      </c>
      <c r="AP116" s="46">
        <f t="shared" si="99"/>
        <v>1.246</v>
      </c>
      <c r="AQ116" s="46">
        <f t="shared" si="99"/>
        <v>1.17</v>
      </c>
      <c r="AR116" s="46">
        <f t="shared" si="99"/>
        <v>1.246</v>
      </c>
      <c r="AS116" s="46">
        <f t="shared" si="99"/>
        <v>1.32</v>
      </c>
      <c r="AT116" s="46">
        <f t="shared" si="99"/>
        <v>1.248</v>
      </c>
      <c r="AU116" s="46">
        <f t="shared" si="99"/>
        <v>1.216</v>
      </c>
      <c r="AV116" s="46">
        <f t="shared" si="99"/>
        <v>1.2030000000000001</v>
      </c>
      <c r="AW116" s="46">
        <f t="shared" si="99"/>
        <v>1.2050000000000001</v>
      </c>
      <c r="AX116" s="46">
        <f t="shared" si="99"/>
        <v>1.1739999999999999</v>
      </c>
      <c r="AY116" s="46">
        <f t="shared" si="99"/>
        <v>1.2050000000000001</v>
      </c>
      <c r="AZ116" s="46">
        <f t="shared" si="99"/>
        <v>1.2090000000000001</v>
      </c>
      <c r="BA116" s="46">
        <f t="shared" si="99"/>
        <v>1.18</v>
      </c>
      <c r="BB116" s="46">
        <f t="shared" si="99"/>
        <v>1.19</v>
      </c>
      <c r="BC116" s="46">
        <f t="shared" si="99"/>
        <v>1.208</v>
      </c>
      <c r="BD116" s="46">
        <f t="shared" si="99"/>
        <v>1.2110000000000001</v>
      </c>
      <c r="BE116" s="46">
        <f t="shared" si="99"/>
        <v>1.2090000000000001</v>
      </c>
      <c r="BF116" s="46">
        <f t="shared" si="99"/>
        <v>1.218</v>
      </c>
      <c r="BG116" s="46">
        <f t="shared" si="99"/>
        <v>1.196</v>
      </c>
      <c r="BH116" s="46">
        <f t="shared" si="99"/>
        <v>1.2070000000000001</v>
      </c>
      <c r="BI116" s="46">
        <f t="shared" si="99"/>
        <v>1.18</v>
      </c>
      <c r="BJ116" s="46">
        <f t="shared" si="99"/>
        <v>1.23</v>
      </c>
      <c r="BK116" s="46">
        <f t="shared" si="99"/>
        <v>1.21</v>
      </c>
      <c r="BL116" s="46">
        <f t="shared" si="99"/>
        <v>1.165</v>
      </c>
      <c r="BM116" s="46">
        <f t="shared" si="99"/>
        <v>1.1679999999999999</v>
      </c>
      <c r="BN116" s="46">
        <f t="shared" si="99"/>
        <v>1.155</v>
      </c>
      <c r="BO116" s="46">
        <f t="shared" ref="BO116:DZ116" si="100">BO40</f>
        <v>1.139</v>
      </c>
      <c r="BP116" s="46">
        <f t="shared" si="100"/>
        <v>1.1259999999999999</v>
      </c>
      <c r="BQ116" s="46">
        <f t="shared" si="100"/>
        <v>1.3089999999999999</v>
      </c>
      <c r="BR116" s="46">
        <f t="shared" si="100"/>
        <v>1.206</v>
      </c>
      <c r="BS116" s="46">
        <f t="shared" si="100"/>
        <v>1.2150000000000001</v>
      </c>
      <c r="BT116" s="46">
        <f t="shared" si="100"/>
        <v>1.236</v>
      </c>
      <c r="BU116" s="46">
        <f t="shared" si="100"/>
        <v>1.238</v>
      </c>
      <c r="BV116" s="46">
        <f t="shared" si="100"/>
        <v>1.19</v>
      </c>
      <c r="BW116" s="46">
        <f t="shared" si="100"/>
        <v>1.2190000000000001</v>
      </c>
      <c r="BX116" s="46">
        <f t="shared" si="100"/>
        <v>1.2170000000000001</v>
      </c>
      <c r="BY116" s="46">
        <f t="shared" si="100"/>
        <v>1.085</v>
      </c>
      <c r="BZ116" s="46">
        <f t="shared" si="100"/>
        <v>1.0669999999999999</v>
      </c>
      <c r="CA116" s="46">
        <f t="shared" si="100"/>
        <v>1.165</v>
      </c>
      <c r="CB116" s="46">
        <f t="shared" si="100"/>
        <v>1.234</v>
      </c>
      <c r="CC116" s="46">
        <f t="shared" si="100"/>
        <v>1.0649999999999999</v>
      </c>
      <c r="CD116" s="46">
        <f t="shared" si="100"/>
        <v>1.0449999999999999</v>
      </c>
      <c r="CE116" s="46">
        <f t="shared" si="100"/>
        <v>1.0760000000000001</v>
      </c>
      <c r="CF116" s="46">
        <f t="shared" si="100"/>
        <v>1.0369999999999999</v>
      </c>
      <c r="CG116" s="46">
        <f t="shared" si="100"/>
        <v>1.077</v>
      </c>
      <c r="CH116" s="46">
        <f t="shared" si="100"/>
        <v>1.077</v>
      </c>
      <c r="CI116" s="46">
        <f t="shared" si="100"/>
        <v>1.0780000000000001</v>
      </c>
      <c r="CJ116" s="46">
        <f t="shared" si="100"/>
        <v>1.1890000000000001</v>
      </c>
      <c r="CK116" s="46">
        <f t="shared" si="100"/>
        <v>1.256</v>
      </c>
      <c r="CL116" s="46">
        <f t="shared" si="100"/>
        <v>1.236</v>
      </c>
      <c r="CM116" s="46">
        <f t="shared" si="100"/>
        <v>1.2250000000000001</v>
      </c>
      <c r="CN116" s="46">
        <f t="shared" si="100"/>
        <v>1.1859999999999999</v>
      </c>
      <c r="CO116" s="46">
        <f t="shared" si="100"/>
        <v>1.1870000000000001</v>
      </c>
      <c r="CP116" s="46">
        <f t="shared" si="100"/>
        <v>1.224</v>
      </c>
      <c r="CQ116" s="46">
        <f t="shared" si="100"/>
        <v>1.1619999999999999</v>
      </c>
      <c r="CR116" s="46">
        <f t="shared" si="100"/>
        <v>1.113</v>
      </c>
      <c r="CS116" s="46">
        <f t="shared" si="100"/>
        <v>1.1220000000000001</v>
      </c>
      <c r="CT116" s="46">
        <f t="shared" si="100"/>
        <v>1.073</v>
      </c>
      <c r="CU116" s="46">
        <f t="shared" si="100"/>
        <v>1.016</v>
      </c>
      <c r="CV116" s="46">
        <f t="shared" si="100"/>
        <v>1.0149999999999999</v>
      </c>
      <c r="CW116" s="46">
        <f t="shared" si="100"/>
        <v>1.1160000000000001</v>
      </c>
      <c r="CX116" s="46">
        <f t="shared" si="100"/>
        <v>1.1459999999999999</v>
      </c>
      <c r="CY116" s="46">
        <f t="shared" si="100"/>
        <v>1.0860000000000001</v>
      </c>
      <c r="CZ116" s="46">
        <f t="shared" si="100"/>
        <v>1.161</v>
      </c>
      <c r="DA116" s="46">
        <f t="shared" si="100"/>
        <v>1.1220000000000001</v>
      </c>
      <c r="DB116" s="46">
        <f t="shared" si="100"/>
        <v>1.1519999999999999</v>
      </c>
      <c r="DC116" s="46">
        <f t="shared" si="100"/>
        <v>1.133</v>
      </c>
      <c r="DD116" s="46">
        <f t="shared" si="100"/>
        <v>1.1279999999999999</v>
      </c>
      <c r="DE116" s="46">
        <f t="shared" si="100"/>
        <v>1.1459999999999999</v>
      </c>
      <c r="DF116" s="46">
        <f t="shared" si="100"/>
        <v>1.1459999999999999</v>
      </c>
      <c r="DG116" s="46">
        <f t="shared" si="100"/>
        <v>1.153</v>
      </c>
      <c r="DH116" s="46">
        <f t="shared" si="100"/>
        <v>1.1359999999999999</v>
      </c>
      <c r="DI116" s="46">
        <f t="shared" si="100"/>
        <v>1.1499999999999999</v>
      </c>
      <c r="DJ116" s="46">
        <f t="shared" si="100"/>
        <v>1.1599999999999999</v>
      </c>
      <c r="DK116" s="46">
        <f t="shared" si="100"/>
        <v>1.1479999999999999</v>
      </c>
      <c r="DL116" s="46">
        <f t="shared" si="100"/>
        <v>1.2270000000000001</v>
      </c>
      <c r="DM116" s="46">
        <f t="shared" si="100"/>
        <v>1.2030000000000001</v>
      </c>
      <c r="DN116" s="46">
        <f t="shared" si="100"/>
        <v>1.1890000000000001</v>
      </c>
      <c r="DO116" s="46">
        <f t="shared" si="100"/>
        <v>1.196</v>
      </c>
      <c r="DP116" s="46">
        <f t="shared" si="100"/>
        <v>1.1759999999999999</v>
      </c>
      <c r="DQ116" s="46">
        <f t="shared" si="100"/>
        <v>1.1719999999999999</v>
      </c>
      <c r="DR116" s="46">
        <f t="shared" si="100"/>
        <v>1.145</v>
      </c>
      <c r="DS116" s="46">
        <f t="shared" si="100"/>
        <v>1.1339999999999999</v>
      </c>
      <c r="DT116" s="46">
        <f t="shared" si="100"/>
        <v>1.133</v>
      </c>
      <c r="DU116" s="46">
        <f t="shared" si="100"/>
        <v>1.125</v>
      </c>
      <c r="DV116" s="46">
        <f t="shared" si="100"/>
        <v>1.1220000000000001</v>
      </c>
      <c r="DW116" s="46">
        <f t="shared" si="100"/>
        <v>1.133</v>
      </c>
      <c r="DX116" s="46">
        <f t="shared" si="100"/>
        <v>1.3109999999999999</v>
      </c>
      <c r="DY116" s="46">
        <f t="shared" si="100"/>
        <v>1.2869999999999999</v>
      </c>
      <c r="DZ116" s="46">
        <f t="shared" si="100"/>
        <v>1.2390000000000001</v>
      </c>
      <c r="EA116" s="46">
        <f t="shared" ref="EA116:FX116" si="101">EA40</f>
        <v>1.2150000000000001</v>
      </c>
      <c r="EB116" s="46">
        <f t="shared" si="101"/>
        <v>1.1180000000000001</v>
      </c>
      <c r="EC116" s="46">
        <f t="shared" si="101"/>
        <v>1.075</v>
      </c>
      <c r="ED116" s="46">
        <f t="shared" si="101"/>
        <v>1.6519999999999999</v>
      </c>
      <c r="EE116" s="46">
        <f t="shared" si="101"/>
        <v>1.0740000000000001</v>
      </c>
      <c r="EF116" s="46">
        <f t="shared" si="101"/>
        <v>1.133</v>
      </c>
      <c r="EG116" s="46">
        <f t="shared" si="101"/>
        <v>1.0429999999999999</v>
      </c>
      <c r="EH116" s="46">
        <f t="shared" si="101"/>
        <v>1.073</v>
      </c>
      <c r="EI116" s="46">
        <f t="shared" si="101"/>
        <v>1.1779999999999999</v>
      </c>
      <c r="EJ116" s="46">
        <f t="shared" si="101"/>
        <v>1.1659999999999999</v>
      </c>
      <c r="EK116" s="46">
        <f t="shared" si="101"/>
        <v>1.1279999999999999</v>
      </c>
      <c r="EL116" s="46">
        <f t="shared" si="101"/>
        <v>1.105</v>
      </c>
      <c r="EM116" s="46">
        <f t="shared" si="101"/>
        <v>1.1220000000000001</v>
      </c>
      <c r="EN116" s="46">
        <f t="shared" si="101"/>
        <v>1.123</v>
      </c>
      <c r="EO116" s="46">
        <f t="shared" si="101"/>
        <v>1.113</v>
      </c>
      <c r="EP116" s="46">
        <f t="shared" si="101"/>
        <v>1.2490000000000001</v>
      </c>
      <c r="EQ116" s="46">
        <f t="shared" si="101"/>
        <v>1.272</v>
      </c>
      <c r="ER116" s="46">
        <f t="shared" si="101"/>
        <v>1.248</v>
      </c>
      <c r="ES116" s="46">
        <f t="shared" si="101"/>
        <v>1.0820000000000001</v>
      </c>
      <c r="ET116" s="46">
        <f t="shared" si="101"/>
        <v>1.1060000000000001</v>
      </c>
      <c r="EU116" s="46">
        <f t="shared" si="101"/>
        <v>1.0920000000000001</v>
      </c>
      <c r="EV116" s="46">
        <f t="shared" si="101"/>
        <v>1.18</v>
      </c>
      <c r="EW116" s="46">
        <f t="shared" si="101"/>
        <v>1.5960000000000001</v>
      </c>
      <c r="EX116" s="46">
        <f t="shared" si="101"/>
        <v>1.232</v>
      </c>
      <c r="EY116" s="46">
        <f t="shared" si="101"/>
        <v>1.117</v>
      </c>
      <c r="EZ116" s="46">
        <f t="shared" si="101"/>
        <v>1.1040000000000001</v>
      </c>
      <c r="FA116" s="46">
        <f t="shared" si="101"/>
        <v>1.321</v>
      </c>
      <c r="FB116" s="46">
        <f t="shared" si="101"/>
        <v>1.1459999999999999</v>
      </c>
      <c r="FC116" s="46">
        <f t="shared" si="101"/>
        <v>1.1950000000000001</v>
      </c>
      <c r="FD116" s="46">
        <f t="shared" si="101"/>
        <v>1.145</v>
      </c>
      <c r="FE116" s="46">
        <f t="shared" si="101"/>
        <v>1.1160000000000001</v>
      </c>
      <c r="FF116" s="46">
        <f t="shared" si="101"/>
        <v>1.1339999999999999</v>
      </c>
      <c r="FG116" s="46">
        <f t="shared" si="101"/>
        <v>1.1439999999999999</v>
      </c>
      <c r="FH116" s="46">
        <f t="shared" si="101"/>
        <v>1.1080000000000001</v>
      </c>
      <c r="FI116" s="46">
        <f t="shared" si="101"/>
        <v>1.1759999999999999</v>
      </c>
      <c r="FJ116" s="46">
        <f t="shared" si="101"/>
        <v>1.167</v>
      </c>
      <c r="FK116" s="46">
        <f t="shared" si="101"/>
        <v>1.1870000000000001</v>
      </c>
      <c r="FL116" s="46">
        <f t="shared" si="101"/>
        <v>1.175</v>
      </c>
      <c r="FM116" s="46">
        <f t="shared" si="101"/>
        <v>1.177</v>
      </c>
      <c r="FN116" s="46">
        <f t="shared" si="101"/>
        <v>1.1850000000000001</v>
      </c>
      <c r="FO116" s="46">
        <f t="shared" si="101"/>
        <v>1.177</v>
      </c>
      <c r="FP116" s="46">
        <f t="shared" si="101"/>
        <v>1.206</v>
      </c>
      <c r="FQ116" s="46">
        <f t="shared" si="101"/>
        <v>1.167</v>
      </c>
      <c r="FR116" s="46">
        <f t="shared" si="101"/>
        <v>1.149</v>
      </c>
      <c r="FS116" s="46">
        <f t="shared" si="101"/>
        <v>1.145</v>
      </c>
      <c r="FT116" s="46">
        <f t="shared" si="101"/>
        <v>1.1459999999999999</v>
      </c>
      <c r="FU116" s="46">
        <f t="shared" si="101"/>
        <v>1.1950000000000001</v>
      </c>
      <c r="FV116" s="46">
        <f t="shared" si="101"/>
        <v>1.147</v>
      </c>
      <c r="FW116" s="46">
        <f t="shared" si="101"/>
        <v>1.147</v>
      </c>
      <c r="FX116" s="46">
        <f t="shared" si="101"/>
        <v>1.196</v>
      </c>
      <c r="FY116" s="83"/>
      <c r="FZ116" s="33">
        <f>SUM(C116:FX116)</f>
        <v>208.14499999999995</v>
      </c>
      <c r="GA116" s="62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27"/>
      <c r="GO116" s="27"/>
      <c r="GP116" s="27"/>
      <c r="GQ116" s="27"/>
      <c r="GR116" s="27"/>
      <c r="GS116" s="27"/>
      <c r="GT116" s="27"/>
      <c r="GU116" s="27"/>
      <c r="GV116" s="27"/>
    </row>
    <row r="117" spans="1:204" x14ac:dyDescent="0.35">
      <c r="A117" s="6" t="s">
        <v>603</v>
      </c>
      <c r="B117" s="7" t="s">
        <v>604</v>
      </c>
      <c r="C117" s="7">
        <f t="shared" ref="C117:BN117" si="102">+C37</f>
        <v>8496.3799999999992</v>
      </c>
      <c r="D117" s="7">
        <f t="shared" si="102"/>
        <v>8496.3799999999992</v>
      </c>
      <c r="E117" s="7">
        <f t="shared" si="102"/>
        <v>8496.3799999999992</v>
      </c>
      <c r="F117" s="7">
        <f t="shared" si="102"/>
        <v>8496.3799999999992</v>
      </c>
      <c r="G117" s="7">
        <f t="shared" si="102"/>
        <v>8496.3799999999992</v>
      </c>
      <c r="H117" s="7">
        <f t="shared" si="102"/>
        <v>8496.3799999999992</v>
      </c>
      <c r="I117" s="7">
        <f t="shared" si="102"/>
        <v>8496.3799999999992</v>
      </c>
      <c r="J117" s="7">
        <f t="shared" si="102"/>
        <v>8496.3799999999992</v>
      </c>
      <c r="K117" s="7">
        <f t="shared" si="102"/>
        <v>8496.3799999999992</v>
      </c>
      <c r="L117" s="7">
        <f t="shared" si="102"/>
        <v>8496.3799999999992</v>
      </c>
      <c r="M117" s="7">
        <f t="shared" si="102"/>
        <v>8496.3799999999992</v>
      </c>
      <c r="N117" s="7">
        <f t="shared" si="102"/>
        <v>8496.3799999999992</v>
      </c>
      <c r="O117" s="7">
        <f t="shared" si="102"/>
        <v>8496.3799999999992</v>
      </c>
      <c r="P117" s="7">
        <f t="shared" si="102"/>
        <v>8496.3799999999992</v>
      </c>
      <c r="Q117" s="7">
        <f t="shared" si="102"/>
        <v>8496.3799999999992</v>
      </c>
      <c r="R117" s="7">
        <f t="shared" si="102"/>
        <v>8496.3799999999992</v>
      </c>
      <c r="S117" s="7">
        <f t="shared" si="102"/>
        <v>8496.3799999999992</v>
      </c>
      <c r="T117" s="7">
        <f t="shared" si="102"/>
        <v>8496.3799999999992</v>
      </c>
      <c r="U117" s="7">
        <f t="shared" si="102"/>
        <v>8496.3799999999992</v>
      </c>
      <c r="V117" s="7">
        <f t="shared" si="102"/>
        <v>8496.3799999999992</v>
      </c>
      <c r="W117" s="7">
        <f t="shared" si="102"/>
        <v>8496.3799999999992</v>
      </c>
      <c r="X117" s="7">
        <f t="shared" si="102"/>
        <v>8496.3799999999992</v>
      </c>
      <c r="Y117" s="7">
        <f t="shared" si="102"/>
        <v>8496.3799999999992</v>
      </c>
      <c r="Z117" s="7">
        <f t="shared" si="102"/>
        <v>8496.3799999999992</v>
      </c>
      <c r="AA117" s="7">
        <f t="shared" si="102"/>
        <v>8496.3799999999992</v>
      </c>
      <c r="AB117" s="7">
        <f t="shared" si="102"/>
        <v>8496.3799999999992</v>
      </c>
      <c r="AC117" s="7">
        <f t="shared" si="102"/>
        <v>8496.3799999999992</v>
      </c>
      <c r="AD117" s="7">
        <f t="shared" si="102"/>
        <v>8496.3799999999992</v>
      </c>
      <c r="AE117" s="7">
        <f t="shared" si="102"/>
        <v>8496.3799999999992</v>
      </c>
      <c r="AF117" s="7">
        <f t="shared" si="102"/>
        <v>8496.3799999999992</v>
      </c>
      <c r="AG117" s="7">
        <f t="shared" si="102"/>
        <v>8496.3799999999992</v>
      </c>
      <c r="AH117" s="7">
        <f t="shared" si="102"/>
        <v>8496.3799999999992</v>
      </c>
      <c r="AI117" s="7">
        <f t="shared" si="102"/>
        <v>8496.3799999999992</v>
      </c>
      <c r="AJ117" s="7">
        <f t="shared" si="102"/>
        <v>8496.3799999999992</v>
      </c>
      <c r="AK117" s="7">
        <f t="shared" si="102"/>
        <v>8496.3799999999992</v>
      </c>
      <c r="AL117" s="7">
        <f t="shared" si="102"/>
        <v>8496.3799999999992</v>
      </c>
      <c r="AM117" s="7">
        <f t="shared" si="102"/>
        <v>8496.3799999999992</v>
      </c>
      <c r="AN117" s="7">
        <f t="shared" si="102"/>
        <v>8496.3799999999992</v>
      </c>
      <c r="AO117" s="7">
        <f t="shared" si="102"/>
        <v>8496.3799999999992</v>
      </c>
      <c r="AP117" s="7">
        <f t="shared" si="102"/>
        <v>8496.3799999999992</v>
      </c>
      <c r="AQ117" s="7">
        <f t="shared" si="102"/>
        <v>8496.3799999999992</v>
      </c>
      <c r="AR117" s="7">
        <f t="shared" si="102"/>
        <v>8496.3799999999992</v>
      </c>
      <c r="AS117" s="7">
        <f t="shared" si="102"/>
        <v>8496.3799999999992</v>
      </c>
      <c r="AT117" s="7">
        <f t="shared" si="102"/>
        <v>8496.3799999999992</v>
      </c>
      <c r="AU117" s="7">
        <f t="shared" si="102"/>
        <v>8496.3799999999992</v>
      </c>
      <c r="AV117" s="7">
        <f t="shared" si="102"/>
        <v>8496.3799999999992</v>
      </c>
      <c r="AW117" s="7">
        <f t="shared" si="102"/>
        <v>8496.3799999999992</v>
      </c>
      <c r="AX117" s="7">
        <f t="shared" si="102"/>
        <v>8496.3799999999992</v>
      </c>
      <c r="AY117" s="7">
        <f t="shared" si="102"/>
        <v>8496.3799999999992</v>
      </c>
      <c r="AZ117" s="7">
        <f t="shared" si="102"/>
        <v>8496.3799999999992</v>
      </c>
      <c r="BA117" s="7">
        <f t="shared" si="102"/>
        <v>8496.3799999999992</v>
      </c>
      <c r="BB117" s="7">
        <f t="shared" si="102"/>
        <v>8496.3799999999992</v>
      </c>
      <c r="BC117" s="7">
        <f t="shared" si="102"/>
        <v>8496.3799999999992</v>
      </c>
      <c r="BD117" s="7">
        <f t="shared" si="102"/>
        <v>8496.3799999999992</v>
      </c>
      <c r="BE117" s="7">
        <f t="shared" si="102"/>
        <v>8496.3799999999992</v>
      </c>
      <c r="BF117" s="7">
        <f t="shared" si="102"/>
        <v>8496.3799999999992</v>
      </c>
      <c r="BG117" s="7">
        <f t="shared" si="102"/>
        <v>8496.3799999999992</v>
      </c>
      <c r="BH117" s="7">
        <f t="shared" si="102"/>
        <v>8496.3799999999992</v>
      </c>
      <c r="BI117" s="7">
        <f t="shared" si="102"/>
        <v>8496.3799999999992</v>
      </c>
      <c r="BJ117" s="7">
        <f t="shared" si="102"/>
        <v>8496.3799999999992</v>
      </c>
      <c r="BK117" s="7">
        <f t="shared" si="102"/>
        <v>8496.3799999999992</v>
      </c>
      <c r="BL117" s="7">
        <f t="shared" si="102"/>
        <v>8496.3799999999992</v>
      </c>
      <c r="BM117" s="7">
        <f t="shared" si="102"/>
        <v>8496.3799999999992</v>
      </c>
      <c r="BN117" s="7">
        <f t="shared" si="102"/>
        <v>8496.3799999999992</v>
      </c>
      <c r="BO117" s="7">
        <f t="shared" ref="BO117:DZ117" si="103">+BO37</f>
        <v>8496.3799999999992</v>
      </c>
      <c r="BP117" s="7">
        <f t="shared" si="103"/>
        <v>8496.3799999999992</v>
      </c>
      <c r="BQ117" s="7">
        <f t="shared" si="103"/>
        <v>8496.3799999999992</v>
      </c>
      <c r="BR117" s="7">
        <f t="shared" si="103"/>
        <v>8496.3799999999992</v>
      </c>
      <c r="BS117" s="7">
        <f t="shared" si="103"/>
        <v>8496.3799999999992</v>
      </c>
      <c r="BT117" s="7">
        <f t="shared" si="103"/>
        <v>8496.3799999999992</v>
      </c>
      <c r="BU117" s="7">
        <f t="shared" si="103"/>
        <v>8496.3799999999992</v>
      </c>
      <c r="BV117" s="7">
        <f t="shared" si="103"/>
        <v>8496.3799999999992</v>
      </c>
      <c r="BW117" s="7">
        <f t="shared" si="103"/>
        <v>8496.3799999999992</v>
      </c>
      <c r="BX117" s="7">
        <f t="shared" si="103"/>
        <v>8496.3799999999992</v>
      </c>
      <c r="BY117" s="7">
        <f t="shared" si="103"/>
        <v>8496.3799999999992</v>
      </c>
      <c r="BZ117" s="7">
        <f t="shared" si="103"/>
        <v>8496.3799999999992</v>
      </c>
      <c r="CA117" s="7">
        <f t="shared" si="103"/>
        <v>8496.3799999999992</v>
      </c>
      <c r="CB117" s="7">
        <f t="shared" si="103"/>
        <v>8496.3799999999992</v>
      </c>
      <c r="CC117" s="7">
        <f t="shared" si="103"/>
        <v>8496.3799999999992</v>
      </c>
      <c r="CD117" s="7">
        <f t="shared" si="103"/>
        <v>8496.3799999999992</v>
      </c>
      <c r="CE117" s="7">
        <f t="shared" si="103"/>
        <v>8496.3799999999992</v>
      </c>
      <c r="CF117" s="7">
        <f t="shared" si="103"/>
        <v>8496.3799999999992</v>
      </c>
      <c r="CG117" s="7">
        <f t="shared" si="103"/>
        <v>8496.3799999999992</v>
      </c>
      <c r="CH117" s="7">
        <f t="shared" si="103"/>
        <v>8496.3799999999992</v>
      </c>
      <c r="CI117" s="7">
        <f t="shared" si="103"/>
        <v>8496.3799999999992</v>
      </c>
      <c r="CJ117" s="7">
        <f t="shared" si="103"/>
        <v>8496.3799999999992</v>
      </c>
      <c r="CK117" s="7">
        <f t="shared" si="103"/>
        <v>8496.3799999999992</v>
      </c>
      <c r="CL117" s="7">
        <f t="shared" si="103"/>
        <v>8496.3799999999992</v>
      </c>
      <c r="CM117" s="7">
        <f t="shared" si="103"/>
        <v>8496.3799999999992</v>
      </c>
      <c r="CN117" s="7">
        <f t="shared" si="103"/>
        <v>8496.3799999999992</v>
      </c>
      <c r="CO117" s="7">
        <f t="shared" si="103"/>
        <v>8496.3799999999992</v>
      </c>
      <c r="CP117" s="7">
        <f t="shared" si="103"/>
        <v>8496.3799999999992</v>
      </c>
      <c r="CQ117" s="7">
        <f t="shared" si="103"/>
        <v>8496.3799999999992</v>
      </c>
      <c r="CR117" s="7">
        <f t="shared" si="103"/>
        <v>8496.3799999999992</v>
      </c>
      <c r="CS117" s="7">
        <f t="shared" si="103"/>
        <v>8496.3799999999992</v>
      </c>
      <c r="CT117" s="7">
        <f t="shared" si="103"/>
        <v>8496.3799999999992</v>
      </c>
      <c r="CU117" s="7">
        <f t="shared" si="103"/>
        <v>8496.3799999999992</v>
      </c>
      <c r="CV117" s="7">
        <f t="shared" si="103"/>
        <v>8496.3799999999992</v>
      </c>
      <c r="CW117" s="7">
        <f t="shared" si="103"/>
        <v>8496.3799999999992</v>
      </c>
      <c r="CX117" s="7">
        <f t="shared" si="103"/>
        <v>8496.3799999999992</v>
      </c>
      <c r="CY117" s="7">
        <f t="shared" si="103"/>
        <v>8496.3799999999992</v>
      </c>
      <c r="CZ117" s="7">
        <f t="shared" si="103"/>
        <v>8496.3799999999992</v>
      </c>
      <c r="DA117" s="7">
        <f t="shared" si="103"/>
        <v>8496.3799999999992</v>
      </c>
      <c r="DB117" s="7">
        <f t="shared" si="103"/>
        <v>8496.3799999999992</v>
      </c>
      <c r="DC117" s="7">
        <f t="shared" si="103"/>
        <v>8496.3799999999992</v>
      </c>
      <c r="DD117" s="7">
        <f t="shared" si="103"/>
        <v>8496.3799999999992</v>
      </c>
      <c r="DE117" s="7">
        <f t="shared" si="103"/>
        <v>8496.3799999999992</v>
      </c>
      <c r="DF117" s="7">
        <f t="shared" si="103"/>
        <v>8496.3799999999992</v>
      </c>
      <c r="DG117" s="7">
        <f t="shared" si="103"/>
        <v>8496.3799999999992</v>
      </c>
      <c r="DH117" s="7">
        <f t="shared" si="103"/>
        <v>8496.3799999999992</v>
      </c>
      <c r="DI117" s="7">
        <f t="shared" si="103"/>
        <v>8496.3799999999992</v>
      </c>
      <c r="DJ117" s="7">
        <f t="shared" si="103"/>
        <v>8496.3799999999992</v>
      </c>
      <c r="DK117" s="7">
        <f t="shared" si="103"/>
        <v>8496.3799999999992</v>
      </c>
      <c r="DL117" s="7">
        <f t="shared" si="103"/>
        <v>8496.3799999999992</v>
      </c>
      <c r="DM117" s="7">
        <f t="shared" si="103"/>
        <v>8496.3799999999992</v>
      </c>
      <c r="DN117" s="7">
        <f t="shared" si="103"/>
        <v>8496.3799999999992</v>
      </c>
      <c r="DO117" s="7">
        <f t="shared" si="103"/>
        <v>8496.3799999999992</v>
      </c>
      <c r="DP117" s="7">
        <f t="shared" si="103"/>
        <v>8496.3799999999992</v>
      </c>
      <c r="DQ117" s="7">
        <f t="shared" si="103"/>
        <v>8496.3799999999992</v>
      </c>
      <c r="DR117" s="7">
        <f t="shared" si="103"/>
        <v>8496.3799999999992</v>
      </c>
      <c r="DS117" s="7">
        <f t="shared" si="103"/>
        <v>8496.3799999999992</v>
      </c>
      <c r="DT117" s="7">
        <f t="shared" si="103"/>
        <v>8496.3799999999992</v>
      </c>
      <c r="DU117" s="7">
        <f t="shared" si="103"/>
        <v>8496.3799999999992</v>
      </c>
      <c r="DV117" s="7">
        <f t="shared" si="103"/>
        <v>8496.3799999999992</v>
      </c>
      <c r="DW117" s="7">
        <f t="shared" si="103"/>
        <v>8496.3799999999992</v>
      </c>
      <c r="DX117" s="7">
        <f t="shared" si="103"/>
        <v>8496.3799999999992</v>
      </c>
      <c r="DY117" s="7">
        <f t="shared" si="103"/>
        <v>8496.3799999999992</v>
      </c>
      <c r="DZ117" s="7">
        <f t="shared" si="103"/>
        <v>8496.3799999999992</v>
      </c>
      <c r="EA117" s="7">
        <f t="shared" ref="EA117:FX117" si="104">+EA37</f>
        <v>8496.3799999999992</v>
      </c>
      <c r="EB117" s="7">
        <f t="shared" si="104"/>
        <v>8496.3799999999992</v>
      </c>
      <c r="EC117" s="7">
        <f t="shared" si="104"/>
        <v>8496.3799999999992</v>
      </c>
      <c r="ED117" s="7">
        <f t="shared" si="104"/>
        <v>8496.3799999999992</v>
      </c>
      <c r="EE117" s="7">
        <f t="shared" si="104"/>
        <v>8496.3799999999992</v>
      </c>
      <c r="EF117" s="7">
        <f t="shared" si="104"/>
        <v>8496.3799999999992</v>
      </c>
      <c r="EG117" s="7">
        <f t="shared" si="104"/>
        <v>8496.3799999999992</v>
      </c>
      <c r="EH117" s="7">
        <f t="shared" si="104"/>
        <v>8496.3799999999992</v>
      </c>
      <c r="EI117" s="7">
        <f t="shared" si="104"/>
        <v>8496.3799999999992</v>
      </c>
      <c r="EJ117" s="7">
        <f t="shared" si="104"/>
        <v>8496.3799999999992</v>
      </c>
      <c r="EK117" s="7">
        <f t="shared" si="104"/>
        <v>8496.3799999999992</v>
      </c>
      <c r="EL117" s="7">
        <f t="shared" si="104"/>
        <v>8496.3799999999992</v>
      </c>
      <c r="EM117" s="7">
        <f t="shared" si="104"/>
        <v>8496.3799999999992</v>
      </c>
      <c r="EN117" s="7">
        <f t="shared" si="104"/>
        <v>8496.3799999999992</v>
      </c>
      <c r="EO117" s="7">
        <f t="shared" si="104"/>
        <v>8496.3799999999992</v>
      </c>
      <c r="EP117" s="7">
        <f t="shared" si="104"/>
        <v>8496.3799999999992</v>
      </c>
      <c r="EQ117" s="7">
        <f t="shared" si="104"/>
        <v>8496.3799999999992</v>
      </c>
      <c r="ER117" s="7">
        <f t="shared" si="104"/>
        <v>8496.3799999999992</v>
      </c>
      <c r="ES117" s="7">
        <f t="shared" si="104"/>
        <v>8496.3799999999992</v>
      </c>
      <c r="ET117" s="7">
        <f t="shared" si="104"/>
        <v>8496.3799999999992</v>
      </c>
      <c r="EU117" s="7">
        <f t="shared" si="104"/>
        <v>8496.3799999999992</v>
      </c>
      <c r="EV117" s="7">
        <f t="shared" si="104"/>
        <v>8496.3799999999992</v>
      </c>
      <c r="EW117" s="7">
        <f t="shared" si="104"/>
        <v>8496.3799999999992</v>
      </c>
      <c r="EX117" s="7">
        <f t="shared" si="104"/>
        <v>8496.3799999999992</v>
      </c>
      <c r="EY117" s="7">
        <f t="shared" si="104"/>
        <v>8496.3799999999992</v>
      </c>
      <c r="EZ117" s="7">
        <f t="shared" si="104"/>
        <v>8496.3799999999992</v>
      </c>
      <c r="FA117" s="7">
        <f t="shared" si="104"/>
        <v>8496.3799999999992</v>
      </c>
      <c r="FB117" s="7">
        <f t="shared" si="104"/>
        <v>8496.3799999999992</v>
      </c>
      <c r="FC117" s="7">
        <f t="shared" si="104"/>
        <v>8496.3799999999992</v>
      </c>
      <c r="FD117" s="7">
        <f t="shared" si="104"/>
        <v>8496.3799999999992</v>
      </c>
      <c r="FE117" s="7">
        <f t="shared" si="104"/>
        <v>8496.3799999999992</v>
      </c>
      <c r="FF117" s="7">
        <f t="shared" si="104"/>
        <v>8496.3799999999992</v>
      </c>
      <c r="FG117" s="7">
        <f t="shared" si="104"/>
        <v>8496.3799999999992</v>
      </c>
      <c r="FH117" s="7">
        <f t="shared" si="104"/>
        <v>8496.3799999999992</v>
      </c>
      <c r="FI117" s="7">
        <f t="shared" si="104"/>
        <v>8496.3799999999992</v>
      </c>
      <c r="FJ117" s="7">
        <f t="shared" si="104"/>
        <v>8496.3799999999992</v>
      </c>
      <c r="FK117" s="7">
        <f t="shared" si="104"/>
        <v>8496.3799999999992</v>
      </c>
      <c r="FL117" s="7">
        <f t="shared" si="104"/>
        <v>8496.3799999999992</v>
      </c>
      <c r="FM117" s="7">
        <f t="shared" si="104"/>
        <v>8496.3799999999992</v>
      </c>
      <c r="FN117" s="7">
        <f t="shared" si="104"/>
        <v>8496.3799999999992</v>
      </c>
      <c r="FO117" s="7">
        <f t="shared" si="104"/>
        <v>8496.3799999999992</v>
      </c>
      <c r="FP117" s="7">
        <f t="shared" si="104"/>
        <v>8496.3799999999992</v>
      </c>
      <c r="FQ117" s="7">
        <f t="shared" si="104"/>
        <v>8496.3799999999992</v>
      </c>
      <c r="FR117" s="7">
        <f t="shared" si="104"/>
        <v>8496.3799999999992</v>
      </c>
      <c r="FS117" s="7">
        <f t="shared" si="104"/>
        <v>8496.3799999999992</v>
      </c>
      <c r="FT117" s="7">
        <f t="shared" si="104"/>
        <v>8496.3799999999992</v>
      </c>
      <c r="FU117" s="7">
        <f t="shared" si="104"/>
        <v>8496.3799999999992</v>
      </c>
      <c r="FV117" s="7">
        <f t="shared" si="104"/>
        <v>8496.3799999999992</v>
      </c>
      <c r="FW117" s="7">
        <f t="shared" si="104"/>
        <v>8496.3799999999992</v>
      </c>
      <c r="FX117" s="7">
        <f t="shared" si="104"/>
        <v>8496.3799999999992</v>
      </c>
      <c r="FY117" s="7"/>
      <c r="FZ117" s="7"/>
      <c r="GA117" s="62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</row>
    <row r="118" spans="1:204" x14ac:dyDescent="0.35">
      <c r="A118" s="6" t="s">
        <v>605</v>
      </c>
      <c r="B118" s="7" t="s">
        <v>606</v>
      </c>
      <c r="C118" s="33">
        <f t="shared" ref="C118:BN118" si="105">1-C111</f>
        <v>0.11560000000000004</v>
      </c>
      <c r="D118" s="33">
        <f t="shared" si="105"/>
        <v>9.4999999999999973E-2</v>
      </c>
      <c r="E118" s="33">
        <f t="shared" si="105"/>
        <v>0.11829999999999996</v>
      </c>
      <c r="F118" s="33">
        <f t="shared" si="105"/>
        <v>0.1008</v>
      </c>
      <c r="G118" s="33">
        <f t="shared" si="105"/>
        <v>0.14100000000000001</v>
      </c>
      <c r="H118" s="33">
        <f t="shared" si="105"/>
        <v>0.15459999999999996</v>
      </c>
      <c r="I118" s="33">
        <f t="shared" si="105"/>
        <v>0.11450000000000005</v>
      </c>
      <c r="J118" s="33">
        <f t="shared" si="105"/>
        <v>0.13790000000000002</v>
      </c>
      <c r="K118" s="33">
        <f t="shared" si="105"/>
        <v>0.18669999999999998</v>
      </c>
      <c r="L118" s="33">
        <f t="shared" si="105"/>
        <v>0.13739999999999997</v>
      </c>
      <c r="M118" s="33">
        <f t="shared" si="105"/>
        <v>0.15780000000000005</v>
      </c>
      <c r="N118" s="33">
        <f t="shared" si="105"/>
        <v>9.4999999999999973E-2</v>
      </c>
      <c r="O118" s="33">
        <f t="shared" si="105"/>
        <v>0.11009999999999998</v>
      </c>
      <c r="P118" s="33">
        <f t="shared" si="105"/>
        <v>0.18179999999999996</v>
      </c>
      <c r="Q118" s="33">
        <f t="shared" si="105"/>
        <v>9.4999999999999973E-2</v>
      </c>
      <c r="R118" s="33">
        <f t="shared" si="105"/>
        <v>0.11799999999999999</v>
      </c>
      <c r="S118" s="33">
        <f t="shared" si="105"/>
        <v>0.14039999999999997</v>
      </c>
      <c r="T118" s="33">
        <f t="shared" si="105"/>
        <v>0.19359999999999999</v>
      </c>
      <c r="U118" s="33">
        <f t="shared" si="105"/>
        <v>0.20069999999999999</v>
      </c>
      <c r="V118" s="33">
        <f t="shared" si="105"/>
        <v>0.18730000000000002</v>
      </c>
      <c r="W118" s="33">
        <f t="shared" si="105"/>
        <v>0.19059999999999999</v>
      </c>
      <c r="X118" s="33">
        <f t="shared" si="105"/>
        <v>0.20079999999999998</v>
      </c>
      <c r="Y118" s="33">
        <f t="shared" si="105"/>
        <v>0.15969999999999995</v>
      </c>
      <c r="Z118" s="33">
        <f t="shared" si="105"/>
        <v>0.18920000000000003</v>
      </c>
      <c r="AA118" s="33">
        <f t="shared" si="105"/>
        <v>9.4999999999999973E-2</v>
      </c>
      <c r="AB118" s="33">
        <f t="shared" si="105"/>
        <v>9.7300000000000053E-2</v>
      </c>
      <c r="AC118" s="33">
        <f t="shared" si="105"/>
        <v>0.16020000000000001</v>
      </c>
      <c r="AD118" s="33">
        <f t="shared" si="105"/>
        <v>0.14529999999999998</v>
      </c>
      <c r="AE118" s="33">
        <f t="shared" si="105"/>
        <v>0.19799999999999995</v>
      </c>
      <c r="AF118" s="33">
        <f t="shared" si="105"/>
        <v>0.19299999999999995</v>
      </c>
      <c r="AG118" s="33">
        <f t="shared" si="105"/>
        <v>0.17010000000000003</v>
      </c>
      <c r="AH118" s="33">
        <f t="shared" si="105"/>
        <v>0.15880000000000005</v>
      </c>
      <c r="AI118" s="33">
        <f t="shared" si="105"/>
        <v>0.1784</v>
      </c>
      <c r="AJ118" s="33">
        <f t="shared" si="105"/>
        <v>0.19340000000000002</v>
      </c>
      <c r="AK118" s="33">
        <f t="shared" si="105"/>
        <v>0.19310000000000005</v>
      </c>
      <c r="AL118" s="33">
        <f t="shared" si="105"/>
        <v>0.18600000000000005</v>
      </c>
      <c r="AM118" s="33">
        <f t="shared" si="105"/>
        <v>0.18020000000000003</v>
      </c>
      <c r="AN118" s="33">
        <f t="shared" si="105"/>
        <v>0.18389999999999995</v>
      </c>
      <c r="AO118" s="33">
        <f t="shared" si="105"/>
        <v>0.12660000000000005</v>
      </c>
      <c r="AP118" s="33">
        <f t="shared" si="105"/>
        <v>9.4999999999999973E-2</v>
      </c>
      <c r="AQ118" s="33">
        <f t="shared" si="105"/>
        <v>0.18879999999999997</v>
      </c>
      <c r="AR118" s="33">
        <f t="shared" si="105"/>
        <v>9.4999999999999973E-2</v>
      </c>
      <c r="AS118" s="33">
        <f t="shared" si="105"/>
        <v>0.11529999999999996</v>
      </c>
      <c r="AT118" s="33">
        <f t="shared" si="105"/>
        <v>0.13519999999999999</v>
      </c>
      <c r="AU118" s="33">
        <f t="shared" si="105"/>
        <v>0.1845</v>
      </c>
      <c r="AV118" s="33">
        <f t="shared" si="105"/>
        <v>0.18430000000000002</v>
      </c>
      <c r="AW118" s="33">
        <f t="shared" si="105"/>
        <v>0.18759999999999999</v>
      </c>
      <c r="AX118" s="33">
        <f t="shared" si="105"/>
        <v>0.19969999999999999</v>
      </c>
      <c r="AY118" s="33">
        <f t="shared" si="105"/>
        <v>0.17689999999999995</v>
      </c>
      <c r="AZ118" s="33">
        <f t="shared" si="105"/>
        <v>0.1109</v>
      </c>
      <c r="BA118" s="33">
        <f t="shared" si="105"/>
        <v>0.11370000000000002</v>
      </c>
      <c r="BB118" s="33">
        <f t="shared" si="105"/>
        <v>0.11519999999999997</v>
      </c>
      <c r="BC118" s="33">
        <f t="shared" si="105"/>
        <v>9.8799999999999999E-2</v>
      </c>
      <c r="BD118" s="33">
        <f t="shared" si="105"/>
        <v>0.13019999999999998</v>
      </c>
      <c r="BE118" s="33">
        <f t="shared" si="105"/>
        <v>0.15010000000000001</v>
      </c>
      <c r="BF118" s="33">
        <f t="shared" si="105"/>
        <v>9.8899999999999988E-2</v>
      </c>
      <c r="BG118" s="33">
        <f t="shared" si="105"/>
        <v>0.16120000000000001</v>
      </c>
      <c r="BH118" s="33">
        <f t="shared" si="105"/>
        <v>0.17079999999999995</v>
      </c>
      <c r="BI118" s="33">
        <f t="shared" si="105"/>
        <v>0.1875</v>
      </c>
      <c r="BJ118" s="33">
        <f t="shared" si="105"/>
        <v>0.1169</v>
      </c>
      <c r="BK118" s="33">
        <f t="shared" si="105"/>
        <v>9.4999999999999973E-2</v>
      </c>
      <c r="BL118" s="33">
        <f t="shared" si="105"/>
        <v>0.19779999999999998</v>
      </c>
      <c r="BM118" s="33">
        <f t="shared" si="105"/>
        <v>0.17710000000000004</v>
      </c>
      <c r="BN118" s="33">
        <f t="shared" si="105"/>
        <v>0.13239999999999996</v>
      </c>
      <c r="BO118" s="33">
        <f t="shared" ref="BO118:DZ118" si="106">1-BO111</f>
        <v>0.1492</v>
      </c>
      <c r="BP118" s="33">
        <f t="shared" si="106"/>
        <v>0.19310000000000005</v>
      </c>
      <c r="BQ118" s="33">
        <f t="shared" si="106"/>
        <v>0.11860000000000004</v>
      </c>
      <c r="BR118" s="33">
        <f t="shared" si="106"/>
        <v>0.12590000000000001</v>
      </c>
      <c r="BS118" s="33">
        <f t="shared" si="106"/>
        <v>0.15449999999999997</v>
      </c>
      <c r="BT118" s="33">
        <f t="shared" si="106"/>
        <v>0.17930000000000001</v>
      </c>
      <c r="BU118" s="33">
        <f t="shared" si="106"/>
        <v>0.17730000000000001</v>
      </c>
      <c r="BV118" s="33">
        <f t="shared" si="106"/>
        <v>0.15090000000000003</v>
      </c>
      <c r="BW118" s="33">
        <f t="shared" si="106"/>
        <v>0.13839999999999997</v>
      </c>
      <c r="BX118" s="33">
        <f t="shared" si="106"/>
        <v>0.1996</v>
      </c>
      <c r="BY118" s="33">
        <f t="shared" si="106"/>
        <v>0.17490000000000006</v>
      </c>
      <c r="BZ118" s="33">
        <f t="shared" si="106"/>
        <v>0.19099999999999995</v>
      </c>
      <c r="CA118" s="33">
        <f t="shared" si="106"/>
        <v>0.19440000000000002</v>
      </c>
      <c r="CB118" s="33">
        <f t="shared" si="106"/>
        <v>9.4999999999999973E-2</v>
      </c>
      <c r="CC118" s="33">
        <f t="shared" si="106"/>
        <v>0.19199999999999995</v>
      </c>
      <c r="CD118" s="33">
        <f t="shared" si="106"/>
        <v>0.1905</v>
      </c>
      <c r="CE118" s="33">
        <f t="shared" si="106"/>
        <v>0.19430000000000003</v>
      </c>
      <c r="CF118" s="33">
        <f t="shared" si="106"/>
        <v>0.1966</v>
      </c>
      <c r="CG118" s="33">
        <f t="shared" si="106"/>
        <v>0.19110000000000005</v>
      </c>
      <c r="CH118" s="33">
        <f t="shared" si="106"/>
        <v>0.1976</v>
      </c>
      <c r="CI118" s="33">
        <f t="shared" si="106"/>
        <v>0.16749999999999998</v>
      </c>
      <c r="CJ118" s="33">
        <f t="shared" si="106"/>
        <v>0.1613</v>
      </c>
      <c r="CK118" s="33">
        <f t="shared" si="106"/>
        <v>0.12</v>
      </c>
      <c r="CL118" s="33">
        <f t="shared" si="106"/>
        <v>0.14939999999999998</v>
      </c>
      <c r="CM118" s="33">
        <f t="shared" si="106"/>
        <v>0.16639999999999999</v>
      </c>
      <c r="CN118" s="33">
        <f t="shared" si="106"/>
        <v>9.4999999999999973E-2</v>
      </c>
      <c r="CO118" s="33">
        <f t="shared" si="106"/>
        <v>0.1089</v>
      </c>
      <c r="CP118" s="33">
        <f t="shared" si="106"/>
        <v>0.15900000000000003</v>
      </c>
      <c r="CQ118" s="33">
        <f t="shared" si="106"/>
        <v>0.16510000000000002</v>
      </c>
      <c r="CR118" s="33">
        <f t="shared" si="106"/>
        <v>0.18910000000000005</v>
      </c>
      <c r="CS118" s="33">
        <f t="shared" si="106"/>
        <v>0.18469999999999998</v>
      </c>
      <c r="CT118" s="33">
        <f t="shared" si="106"/>
        <v>0.19730000000000003</v>
      </c>
      <c r="CU118" s="33">
        <f t="shared" si="106"/>
        <v>0.17800000000000005</v>
      </c>
      <c r="CV118" s="33">
        <f t="shared" si="106"/>
        <v>0.20079999999999998</v>
      </c>
      <c r="CW118" s="33">
        <f t="shared" si="106"/>
        <v>0.19079999999999997</v>
      </c>
      <c r="CX118" s="33">
        <f t="shared" si="106"/>
        <v>0.17479999999999996</v>
      </c>
      <c r="CY118" s="33">
        <f t="shared" si="106"/>
        <v>0.20079999999999998</v>
      </c>
      <c r="CZ118" s="33">
        <f t="shared" si="106"/>
        <v>0.13919999999999999</v>
      </c>
      <c r="DA118" s="33">
        <f t="shared" si="106"/>
        <v>0.19120000000000004</v>
      </c>
      <c r="DB118" s="33">
        <f t="shared" si="106"/>
        <v>0.1835</v>
      </c>
      <c r="DC118" s="33">
        <f t="shared" si="106"/>
        <v>0.19230000000000003</v>
      </c>
      <c r="DD118" s="33">
        <f t="shared" si="106"/>
        <v>0.19399999999999995</v>
      </c>
      <c r="DE118" s="33">
        <f t="shared" si="106"/>
        <v>0.18489999999999995</v>
      </c>
      <c r="DF118" s="33">
        <f t="shared" si="106"/>
        <v>0.10299999999999998</v>
      </c>
      <c r="DG118" s="33">
        <f t="shared" si="106"/>
        <v>0.19730000000000003</v>
      </c>
      <c r="DH118" s="33">
        <f t="shared" si="106"/>
        <v>0.1391</v>
      </c>
      <c r="DI118" s="33">
        <f t="shared" si="106"/>
        <v>0.13600000000000001</v>
      </c>
      <c r="DJ118" s="33">
        <f t="shared" si="106"/>
        <v>0.16930000000000001</v>
      </c>
      <c r="DK118" s="33">
        <f t="shared" si="106"/>
        <v>0.17359999999999998</v>
      </c>
      <c r="DL118" s="33">
        <f t="shared" si="106"/>
        <v>0.11980000000000002</v>
      </c>
      <c r="DM118" s="33">
        <f t="shared" si="106"/>
        <v>0.18910000000000005</v>
      </c>
      <c r="DN118" s="33">
        <f t="shared" si="106"/>
        <v>0.1482</v>
      </c>
      <c r="DO118" s="33">
        <f t="shared" si="106"/>
        <v>0.13219999999999998</v>
      </c>
      <c r="DP118" s="33">
        <f t="shared" si="106"/>
        <v>0.19130000000000003</v>
      </c>
      <c r="DQ118" s="33">
        <f t="shared" si="106"/>
        <v>0.16320000000000001</v>
      </c>
      <c r="DR118" s="33">
        <f t="shared" si="106"/>
        <v>0.14739999999999998</v>
      </c>
      <c r="DS118" s="33">
        <f t="shared" si="106"/>
        <v>0.16930000000000001</v>
      </c>
      <c r="DT118" s="33">
        <f t="shared" si="106"/>
        <v>0.19279999999999997</v>
      </c>
      <c r="DU118" s="33">
        <f t="shared" si="106"/>
        <v>0.18089999999999995</v>
      </c>
      <c r="DV118" s="33">
        <f t="shared" si="106"/>
        <v>0.19030000000000002</v>
      </c>
      <c r="DW118" s="33">
        <f t="shared" si="106"/>
        <v>0.18430000000000002</v>
      </c>
      <c r="DX118" s="33">
        <f t="shared" si="106"/>
        <v>0.19350000000000001</v>
      </c>
      <c r="DY118" s="33">
        <f t="shared" si="106"/>
        <v>0.1845</v>
      </c>
      <c r="DZ118" s="33">
        <f t="shared" si="106"/>
        <v>0.16690000000000005</v>
      </c>
      <c r="EA118" s="33">
        <f t="shared" ref="EA118:FX118" si="107">1-EA111</f>
        <v>0.17259999999999998</v>
      </c>
      <c r="EB118" s="33">
        <f t="shared" si="107"/>
        <v>0.17149999999999999</v>
      </c>
      <c r="EC118" s="33">
        <f t="shared" si="107"/>
        <v>0.18500000000000005</v>
      </c>
      <c r="ED118" s="33">
        <f t="shared" si="107"/>
        <v>0.14070000000000005</v>
      </c>
      <c r="EE118" s="33">
        <f t="shared" si="107"/>
        <v>0.19179999999999997</v>
      </c>
      <c r="EF118" s="33">
        <f t="shared" si="107"/>
        <v>0.14549999999999996</v>
      </c>
      <c r="EG118" s="33">
        <f t="shared" si="107"/>
        <v>0.18799999999999994</v>
      </c>
      <c r="EH118" s="33">
        <f t="shared" si="107"/>
        <v>0.18810000000000004</v>
      </c>
      <c r="EI118" s="33">
        <f t="shared" si="107"/>
        <v>0.10919999999999996</v>
      </c>
      <c r="EJ118" s="33">
        <f t="shared" si="107"/>
        <v>0.11270000000000002</v>
      </c>
      <c r="EK118" s="33">
        <f t="shared" si="107"/>
        <v>0.16790000000000005</v>
      </c>
      <c r="EL118" s="33">
        <f t="shared" si="107"/>
        <v>0.1744</v>
      </c>
      <c r="EM118" s="33">
        <f t="shared" si="107"/>
        <v>0.1794</v>
      </c>
      <c r="EN118" s="33">
        <f t="shared" si="107"/>
        <v>0.15869999999999995</v>
      </c>
      <c r="EO118" s="33">
        <f t="shared" si="107"/>
        <v>0.18389999999999995</v>
      </c>
      <c r="EP118" s="33">
        <f t="shared" si="107"/>
        <v>0.17720000000000002</v>
      </c>
      <c r="EQ118" s="33">
        <f t="shared" si="107"/>
        <v>0.1351</v>
      </c>
      <c r="ER118" s="33">
        <f t="shared" si="107"/>
        <v>0.18379999999999996</v>
      </c>
      <c r="ES118" s="33">
        <f t="shared" si="107"/>
        <v>0.19240000000000002</v>
      </c>
      <c r="ET118" s="33">
        <f t="shared" si="107"/>
        <v>0.19179999999999997</v>
      </c>
      <c r="EU118" s="33">
        <f t="shared" si="107"/>
        <v>0.17130000000000001</v>
      </c>
      <c r="EV118" s="33">
        <f t="shared" si="107"/>
        <v>0.19889999999999997</v>
      </c>
      <c r="EW118" s="33">
        <f t="shared" si="107"/>
        <v>0.16310000000000002</v>
      </c>
      <c r="EX118" s="33">
        <f t="shared" si="107"/>
        <v>0.19320000000000004</v>
      </c>
      <c r="EY118" s="33">
        <f t="shared" si="107"/>
        <v>0.16490000000000005</v>
      </c>
      <c r="EZ118" s="33">
        <f t="shared" si="107"/>
        <v>0.19579999999999997</v>
      </c>
      <c r="FA118" s="33">
        <f t="shared" si="107"/>
        <v>0.13109999999999999</v>
      </c>
      <c r="FB118" s="33">
        <f t="shared" si="107"/>
        <v>0.18510000000000004</v>
      </c>
      <c r="FC118" s="33">
        <f t="shared" si="107"/>
        <v>0.13859999999999995</v>
      </c>
      <c r="FD118" s="33">
        <f t="shared" si="107"/>
        <v>0.17810000000000004</v>
      </c>
      <c r="FE118" s="33">
        <f t="shared" si="107"/>
        <v>0.1986</v>
      </c>
      <c r="FF118" s="33">
        <f t="shared" si="107"/>
        <v>0.1915</v>
      </c>
      <c r="FG118" s="33">
        <f t="shared" si="107"/>
        <v>0.19589999999999996</v>
      </c>
      <c r="FH118" s="33">
        <f t="shared" si="107"/>
        <v>0.19950000000000001</v>
      </c>
      <c r="FI118" s="33">
        <f t="shared" si="107"/>
        <v>0.13970000000000005</v>
      </c>
      <c r="FJ118" s="33">
        <f t="shared" si="107"/>
        <v>0.13819999999999999</v>
      </c>
      <c r="FK118" s="33">
        <f t="shared" si="107"/>
        <v>0.13549999999999995</v>
      </c>
      <c r="FL118" s="33">
        <f t="shared" si="107"/>
        <v>0.11450000000000005</v>
      </c>
      <c r="FM118" s="33">
        <f t="shared" si="107"/>
        <v>0.129</v>
      </c>
      <c r="FN118" s="33">
        <f t="shared" si="107"/>
        <v>0.10199999999999998</v>
      </c>
      <c r="FO118" s="33">
        <f t="shared" si="107"/>
        <v>0.15529999999999999</v>
      </c>
      <c r="FP118" s="33">
        <f t="shared" si="107"/>
        <v>0.13700000000000001</v>
      </c>
      <c r="FQ118" s="33">
        <f t="shared" si="107"/>
        <v>0.15849999999999997</v>
      </c>
      <c r="FR118" s="33">
        <f t="shared" si="107"/>
        <v>0.19320000000000004</v>
      </c>
      <c r="FS118" s="33">
        <f t="shared" si="107"/>
        <v>0.1925</v>
      </c>
      <c r="FT118" s="33">
        <f t="shared" si="107"/>
        <v>0.20020000000000004</v>
      </c>
      <c r="FU118" s="33">
        <f t="shared" si="107"/>
        <v>0.16390000000000005</v>
      </c>
      <c r="FV118" s="33">
        <f t="shared" si="107"/>
        <v>0.16479999999999995</v>
      </c>
      <c r="FW118" s="33">
        <f t="shared" si="107"/>
        <v>0.19379999999999997</v>
      </c>
      <c r="FX118" s="33">
        <f t="shared" si="107"/>
        <v>0.20030000000000003</v>
      </c>
      <c r="FY118" s="33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</row>
    <row r="119" spans="1:204" x14ac:dyDescent="0.35">
      <c r="A119" s="6" t="s">
        <v>607</v>
      </c>
      <c r="B119" s="7" t="s">
        <v>608</v>
      </c>
      <c r="C119" s="33">
        <f t="shared" ref="C119:BN119" si="108">C109</f>
        <v>1.0297000000000001</v>
      </c>
      <c r="D119" s="33">
        <f t="shared" si="108"/>
        <v>1.0297000000000001</v>
      </c>
      <c r="E119" s="33">
        <f t="shared" si="108"/>
        <v>1.0297000000000001</v>
      </c>
      <c r="F119" s="33">
        <f t="shared" si="108"/>
        <v>1.0297000000000001</v>
      </c>
      <c r="G119" s="33">
        <f t="shared" si="108"/>
        <v>1.0932999999999999</v>
      </c>
      <c r="H119" s="33">
        <f t="shared" si="108"/>
        <v>1.1169</v>
      </c>
      <c r="I119" s="33">
        <f t="shared" si="108"/>
        <v>1.0297000000000001</v>
      </c>
      <c r="J119" s="33">
        <f t="shared" si="108"/>
        <v>1.0636000000000001</v>
      </c>
      <c r="K119" s="33">
        <f t="shared" si="108"/>
        <v>1.5683</v>
      </c>
      <c r="L119" s="33">
        <f t="shared" si="108"/>
        <v>1.0587</v>
      </c>
      <c r="M119" s="33">
        <f t="shared" si="108"/>
        <v>1.1252</v>
      </c>
      <c r="N119" s="33">
        <f t="shared" si="108"/>
        <v>1.0297000000000001</v>
      </c>
      <c r="O119" s="33">
        <f t="shared" si="108"/>
        <v>1.0297000000000001</v>
      </c>
      <c r="P119" s="33">
        <f t="shared" si="108"/>
        <v>1.4265000000000001</v>
      </c>
      <c r="Q119" s="33">
        <f t="shared" si="108"/>
        <v>1.0297000000000001</v>
      </c>
      <c r="R119" s="33">
        <f t="shared" si="108"/>
        <v>1.0297000000000001</v>
      </c>
      <c r="S119" s="33">
        <f t="shared" si="108"/>
        <v>1.0903</v>
      </c>
      <c r="T119" s="33">
        <f t="shared" si="108"/>
        <v>1.9715</v>
      </c>
      <c r="U119" s="33">
        <f t="shared" si="108"/>
        <v>2.3894000000000002</v>
      </c>
      <c r="V119" s="33">
        <f t="shared" si="108"/>
        <v>1.6035999999999999</v>
      </c>
      <c r="W119" s="33">
        <f t="shared" si="108"/>
        <v>1.7981</v>
      </c>
      <c r="X119" s="33">
        <f t="shared" si="108"/>
        <v>2.3957999999999999</v>
      </c>
      <c r="Y119" s="33">
        <f t="shared" si="108"/>
        <v>1.1375999999999999</v>
      </c>
      <c r="Z119" s="33">
        <f t="shared" si="108"/>
        <v>1.7169000000000001</v>
      </c>
      <c r="AA119" s="33">
        <f t="shared" si="108"/>
        <v>1.0297000000000001</v>
      </c>
      <c r="AB119" s="33">
        <f t="shared" si="108"/>
        <v>1.0297000000000001</v>
      </c>
      <c r="AC119" s="33">
        <f t="shared" si="108"/>
        <v>1.141</v>
      </c>
      <c r="AD119" s="33">
        <f t="shared" si="108"/>
        <v>1.1008</v>
      </c>
      <c r="AE119" s="33">
        <f t="shared" si="108"/>
        <v>2.2303000000000002</v>
      </c>
      <c r="AF119" s="33">
        <f t="shared" si="108"/>
        <v>1.9369000000000001</v>
      </c>
      <c r="AG119" s="33">
        <f t="shared" si="108"/>
        <v>1.2069000000000001</v>
      </c>
      <c r="AH119" s="33">
        <f t="shared" si="108"/>
        <v>1.1316999999999999</v>
      </c>
      <c r="AI119" s="33">
        <f t="shared" si="108"/>
        <v>1.3374999999999999</v>
      </c>
      <c r="AJ119" s="33">
        <f t="shared" si="108"/>
        <v>1.9595</v>
      </c>
      <c r="AK119" s="33">
        <f t="shared" si="108"/>
        <v>1.9429000000000001</v>
      </c>
      <c r="AL119" s="33">
        <f t="shared" si="108"/>
        <v>1.5356000000000001</v>
      </c>
      <c r="AM119" s="33">
        <f t="shared" si="108"/>
        <v>1.3849</v>
      </c>
      <c r="AN119" s="33">
        <f t="shared" si="108"/>
        <v>1.4814000000000001</v>
      </c>
      <c r="AO119" s="33">
        <f t="shared" si="108"/>
        <v>1.0327999999999999</v>
      </c>
      <c r="AP119" s="33">
        <f t="shared" si="108"/>
        <v>1.0297000000000001</v>
      </c>
      <c r="AQ119" s="33">
        <f t="shared" si="108"/>
        <v>1.6894</v>
      </c>
      <c r="AR119" s="33">
        <f t="shared" si="108"/>
        <v>1.0297000000000001</v>
      </c>
      <c r="AS119" s="33">
        <f t="shared" si="108"/>
        <v>1.0297000000000001</v>
      </c>
      <c r="AT119" s="33">
        <f t="shared" si="108"/>
        <v>1.0484</v>
      </c>
      <c r="AU119" s="33">
        <f t="shared" si="108"/>
        <v>1.4962</v>
      </c>
      <c r="AV119" s="33">
        <f t="shared" si="108"/>
        <v>1.4927999999999999</v>
      </c>
      <c r="AW119" s="33">
        <f t="shared" si="108"/>
        <v>1.6216999999999999</v>
      </c>
      <c r="AX119" s="33">
        <f t="shared" si="108"/>
        <v>2.3344999999999998</v>
      </c>
      <c r="AY119" s="33">
        <f t="shared" si="108"/>
        <v>1.2968</v>
      </c>
      <c r="AZ119" s="33">
        <f t="shared" si="108"/>
        <v>1.0297000000000001</v>
      </c>
      <c r="BA119" s="33">
        <f t="shared" si="108"/>
        <v>1.0297000000000001</v>
      </c>
      <c r="BB119" s="33">
        <f t="shared" si="108"/>
        <v>1.0297000000000001</v>
      </c>
      <c r="BC119" s="33">
        <f t="shared" si="108"/>
        <v>1.0297000000000001</v>
      </c>
      <c r="BD119" s="33">
        <f t="shared" si="108"/>
        <v>1.0362</v>
      </c>
      <c r="BE119" s="33">
        <f t="shared" si="108"/>
        <v>1.109</v>
      </c>
      <c r="BF119" s="33">
        <f t="shared" si="108"/>
        <v>1.0297000000000001</v>
      </c>
      <c r="BG119" s="33">
        <f t="shared" si="108"/>
        <v>1.1476999999999999</v>
      </c>
      <c r="BH119" s="33">
        <f t="shared" si="108"/>
        <v>1.2115</v>
      </c>
      <c r="BI119" s="33">
        <f t="shared" si="108"/>
        <v>1.6168</v>
      </c>
      <c r="BJ119" s="33">
        <f t="shared" si="108"/>
        <v>1.0297000000000001</v>
      </c>
      <c r="BK119" s="33">
        <f t="shared" si="108"/>
        <v>1.0297000000000001</v>
      </c>
      <c r="BL119" s="33">
        <f t="shared" si="108"/>
        <v>2.2202000000000002</v>
      </c>
      <c r="BM119" s="33">
        <f t="shared" si="108"/>
        <v>1.304</v>
      </c>
      <c r="BN119" s="33">
        <f t="shared" si="108"/>
        <v>1.0408999999999999</v>
      </c>
      <c r="BO119" s="33">
        <f t="shared" ref="BO119:DZ119" si="109">BO109</f>
        <v>1.1074999999999999</v>
      </c>
      <c r="BP119" s="33">
        <f t="shared" si="109"/>
        <v>1.9459</v>
      </c>
      <c r="BQ119" s="33">
        <f t="shared" si="109"/>
        <v>1.0297000000000001</v>
      </c>
      <c r="BR119" s="33">
        <f t="shared" si="109"/>
        <v>1.0321</v>
      </c>
      <c r="BS119" s="33">
        <f t="shared" si="109"/>
        <v>1.1167</v>
      </c>
      <c r="BT119" s="33">
        <f t="shared" si="109"/>
        <v>1.36</v>
      </c>
      <c r="BU119" s="33">
        <f t="shared" si="109"/>
        <v>1.3089999999999999</v>
      </c>
      <c r="BV119" s="33">
        <f t="shared" si="109"/>
        <v>1.1104000000000001</v>
      </c>
      <c r="BW119" s="33">
        <f t="shared" si="109"/>
        <v>1.0694999999999999</v>
      </c>
      <c r="BX119" s="33">
        <f t="shared" si="109"/>
        <v>2.3235999999999999</v>
      </c>
      <c r="BY119" s="33">
        <f t="shared" si="109"/>
        <v>1.3221000000000001</v>
      </c>
      <c r="BZ119" s="33">
        <f t="shared" si="109"/>
        <v>1.8177000000000001</v>
      </c>
      <c r="CA119" s="33">
        <f t="shared" si="109"/>
        <v>2.0173999999999999</v>
      </c>
      <c r="CB119" s="33">
        <f t="shared" si="109"/>
        <v>1.0297000000000001</v>
      </c>
      <c r="CC119" s="33">
        <f t="shared" si="109"/>
        <v>1.8767</v>
      </c>
      <c r="CD119" s="33">
        <f t="shared" si="109"/>
        <v>1.7890999999999999</v>
      </c>
      <c r="CE119" s="33">
        <f t="shared" si="109"/>
        <v>2.0129000000000001</v>
      </c>
      <c r="CF119" s="33">
        <f t="shared" si="109"/>
        <v>2.1516999999999999</v>
      </c>
      <c r="CG119" s="33">
        <f t="shared" si="109"/>
        <v>1.8259000000000001</v>
      </c>
      <c r="CH119" s="33">
        <f t="shared" si="109"/>
        <v>2.2069999999999999</v>
      </c>
      <c r="CI119" s="33">
        <f t="shared" si="109"/>
        <v>1.1894</v>
      </c>
      <c r="CJ119" s="33">
        <f t="shared" si="109"/>
        <v>1.1483000000000001</v>
      </c>
      <c r="CK119" s="33">
        <f t="shared" si="109"/>
        <v>1.0297000000000001</v>
      </c>
      <c r="CL119" s="33">
        <f t="shared" si="109"/>
        <v>1.1077999999999999</v>
      </c>
      <c r="CM119" s="33">
        <f t="shared" si="109"/>
        <v>1.1820999999999999</v>
      </c>
      <c r="CN119" s="33">
        <f t="shared" si="109"/>
        <v>1.0297000000000001</v>
      </c>
      <c r="CO119" s="33">
        <f t="shared" si="109"/>
        <v>1.0297000000000001</v>
      </c>
      <c r="CP119" s="33">
        <f t="shared" si="109"/>
        <v>1.1329</v>
      </c>
      <c r="CQ119" s="33">
        <f t="shared" si="109"/>
        <v>1.1738</v>
      </c>
      <c r="CR119" s="33">
        <f t="shared" si="109"/>
        <v>1.7067000000000001</v>
      </c>
      <c r="CS119" s="33">
        <f t="shared" si="109"/>
        <v>1.5026999999999999</v>
      </c>
      <c r="CT119" s="33">
        <f t="shared" si="109"/>
        <v>2.1934</v>
      </c>
      <c r="CU119" s="33">
        <f t="shared" si="109"/>
        <v>1.3268</v>
      </c>
      <c r="CV119" s="33">
        <f t="shared" si="109"/>
        <v>2.3957999999999999</v>
      </c>
      <c r="CW119" s="33">
        <f t="shared" si="109"/>
        <v>1.8089999999999999</v>
      </c>
      <c r="CX119" s="33">
        <f t="shared" si="109"/>
        <v>1.2378</v>
      </c>
      <c r="CY119" s="33">
        <f t="shared" si="109"/>
        <v>2.3957999999999999</v>
      </c>
      <c r="CZ119" s="33">
        <f t="shared" si="109"/>
        <v>1.0774999999999999</v>
      </c>
      <c r="DA119" s="33">
        <f t="shared" si="109"/>
        <v>1.8334999999999999</v>
      </c>
      <c r="DB119" s="33">
        <f t="shared" si="109"/>
        <v>1.4710000000000001</v>
      </c>
      <c r="DC119" s="33">
        <f t="shared" si="109"/>
        <v>1.8955</v>
      </c>
      <c r="DD119" s="33">
        <f t="shared" si="109"/>
        <v>1.9971000000000001</v>
      </c>
      <c r="DE119" s="33">
        <f t="shared" si="109"/>
        <v>1.5088999999999999</v>
      </c>
      <c r="DF119" s="33">
        <f t="shared" si="109"/>
        <v>1.0297000000000001</v>
      </c>
      <c r="DG119" s="33">
        <f t="shared" si="109"/>
        <v>2.1926999999999999</v>
      </c>
      <c r="DH119" s="33">
        <f t="shared" si="109"/>
        <v>1.0766</v>
      </c>
      <c r="DI119" s="33">
        <f t="shared" si="109"/>
        <v>1.0507</v>
      </c>
      <c r="DJ119" s="33">
        <f t="shared" si="109"/>
        <v>1.2013</v>
      </c>
      <c r="DK119" s="33">
        <f t="shared" si="109"/>
        <v>1.2301</v>
      </c>
      <c r="DL119" s="33">
        <f t="shared" si="109"/>
        <v>1.0297000000000001</v>
      </c>
      <c r="DM119" s="33">
        <f t="shared" si="109"/>
        <v>1.7081999999999999</v>
      </c>
      <c r="DN119" s="33">
        <f t="shared" si="109"/>
        <v>1.1056999999999999</v>
      </c>
      <c r="DO119" s="33">
        <f t="shared" si="109"/>
        <v>1.0402</v>
      </c>
      <c r="DP119" s="33">
        <f t="shared" si="109"/>
        <v>1.8380000000000001</v>
      </c>
      <c r="DQ119" s="33">
        <f t="shared" si="109"/>
        <v>1.1613</v>
      </c>
      <c r="DR119" s="33">
        <f t="shared" si="109"/>
        <v>1.1044</v>
      </c>
      <c r="DS119" s="33">
        <f t="shared" si="109"/>
        <v>1.2014</v>
      </c>
      <c r="DT119" s="33">
        <f t="shared" si="109"/>
        <v>1.9256</v>
      </c>
      <c r="DU119" s="33">
        <f t="shared" si="109"/>
        <v>1.403</v>
      </c>
      <c r="DV119" s="33">
        <f t="shared" si="109"/>
        <v>1.7788999999999999</v>
      </c>
      <c r="DW119" s="33">
        <f t="shared" si="109"/>
        <v>1.4924999999999999</v>
      </c>
      <c r="DX119" s="33">
        <f t="shared" si="109"/>
        <v>1.9661999999999999</v>
      </c>
      <c r="DY119" s="33">
        <f t="shared" si="109"/>
        <v>1.4964999999999999</v>
      </c>
      <c r="DZ119" s="33">
        <f t="shared" si="109"/>
        <v>1.1855</v>
      </c>
      <c r="EA119" s="33">
        <f t="shared" ref="EA119:FX119" si="110">EA109</f>
        <v>1.2236</v>
      </c>
      <c r="EB119" s="33">
        <f t="shared" si="110"/>
        <v>1.2158</v>
      </c>
      <c r="EC119" s="33">
        <f t="shared" si="110"/>
        <v>1.5103</v>
      </c>
      <c r="ED119" s="33">
        <f t="shared" si="110"/>
        <v>1.0927</v>
      </c>
      <c r="EE119" s="33">
        <f t="shared" si="110"/>
        <v>1.8684000000000001</v>
      </c>
      <c r="EF119" s="33">
        <f t="shared" si="110"/>
        <v>1.1012</v>
      </c>
      <c r="EG119" s="33">
        <f t="shared" si="110"/>
        <v>1.6438999999999999</v>
      </c>
      <c r="EH119" s="33">
        <f t="shared" si="110"/>
        <v>1.651</v>
      </c>
      <c r="EI119" s="33">
        <f t="shared" si="110"/>
        <v>1.0297000000000001</v>
      </c>
      <c r="EJ119" s="33">
        <f t="shared" si="110"/>
        <v>1.0297000000000001</v>
      </c>
      <c r="EK119" s="33">
        <f t="shared" si="110"/>
        <v>1.1923999999999999</v>
      </c>
      <c r="EL119" s="33">
        <f t="shared" si="110"/>
        <v>1.2353000000000001</v>
      </c>
      <c r="EM119" s="33">
        <f t="shared" si="110"/>
        <v>1.3629</v>
      </c>
      <c r="EN119" s="33">
        <f t="shared" si="110"/>
        <v>1.1312</v>
      </c>
      <c r="EO119" s="33">
        <f t="shared" si="110"/>
        <v>1.4816</v>
      </c>
      <c r="EP119" s="33">
        <f t="shared" si="110"/>
        <v>1.3045</v>
      </c>
      <c r="EQ119" s="33">
        <f t="shared" si="110"/>
        <v>1.0483</v>
      </c>
      <c r="ER119" s="33">
        <f t="shared" si="110"/>
        <v>1.4785999999999999</v>
      </c>
      <c r="ES119" s="33">
        <f t="shared" si="110"/>
        <v>1.9015</v>
      </c>
      <c r="ET119" s="33">
        <f t="shared" si="110"/>
        <v>2.0775999999999999</v>
      </c>
      <c r="EU119" s="33">
        <f t="shared" si="110"/>
        <v>1.2146999999999999</v>
      </c>
      <c r="EV119" s="33">
        <f t="shared" si="110"/>
        <v>2.2875000000000001</v>
      </c>
      <c r="EW119" s="33">
        <f t="shared" si="110"/>
        <v>1.1601999999999999</v>
      </c>
      <c r="EX119" s="33">
        <f t="shared" si="110"/>
        <v>1.9471000000000001</v>
      </c>
      <c r="EY119" s="33">
        <f t="shared" si="110"/>
        <v>1.1726000000000001</v>
      </c>
      <c r="EZ119" s="33">
        <f t="shared" si="110"/>
        <v>2.1004999999999998</v>
      </c>
      <c r="FA119" s="33">
        <f t="shared" si="110"/>
        <v>1.0374000000000001</v>
      </c>
      <c r="FB119" s="33">
        <f t="shared" si="110"/>
        <v>1.5129999999999999</v>
      </c>
      <c r="FC119" s="33">
        <f t="shared" si="110"/>
        <v>1.071</v>
      </c>
      <c r="FD119" s="33">
        <f t="shared" si="110"/>
        <v>1.3286</v>
      </c>
      <c r="FE119" s="33">
        <f t="shared" si="110"/>
        <v>2.2702</v>
      </c>
      <c r="FF119" s="33">
        <f t="shared" si="110"/>
        <v>1.8489</v>
      </c>
      <c r="FG119" s="33">
        <f t="shared" si="110"/>
        <v>2.1069</v>
      </c>
      <c r="FH119" s="33">
        <f t="shared" si="110"/>
        <v>2.3216999999999999</v>
      </c>
      <c r="FI119" s="33">
        <f t="shared" si="110"/>
        <v>1.0831</v>
      </c>
      <c r="FJ119" s="33">
        <f t="shared" si="110"/>
        <v>1.0672999999999999</v>
      </c>
      <c r="FK119" s="33">
        <f t="shared" si="110"/>
        <v>1.0495000000000001</v>
      </c>
      <c r="FL119" s="33">
        <f t="shared" si="110"/>
        <v>1.0297000000000001</v>
      </c>
      <c r="FM119" s="33">
        <f t="shared" si="110"/>
        <v>1.0349999999999999</v>
      </c>
      <c r="FN119" s="33">
        <f t="shared" si="110"/>
        <v>1.0297000000000001</v>
      </c>
      <c r="FO119" s="33">
        <f t="shared" si="110"/>
        <v>1.1182000000000001</v>
      </c>
      <c r="FP119" s="33">
        <f t="shared" si="110"/>
        <v>1.054</v>
      </c>
      <c r="FQ119" s="33">
        <f t="shared" si="110"/>
        <v>1.1297999999999999</v>
      </c>
      <c r="FR119" s="33">
        <f t="shared" si="110"/>
        <v>1.9467000000000001</v>
      </c>
      <c r="FS119" s="33">
        <f t="shared" si="110"/>
        <v>1.9072</v>
      </c>
      <c r="FT119" s="33">
        <f t="shared" si="110"/>
        <v>2.3620000000000001</v>
      </c>
      <c r="FU119" s="33">
        <f t="shared" si="110"/>
        <v>1.1654</v>
      </c>
      <c r="FV119" s="33">
        <f t="shared" si="110"/>
        <v>1.1716</v>
      </c>
      <c r="FW119" s="33">
        <f t="shared" si="110"/>
        <v>1.9851000000000001</v>
      </c>
      <c r="FX119" s="33">
        <f t="shared" si="110"/>
        <v>2.3687</v>
      </c>
      <c r="FY119" s="84"/>
      <c r="FZ119" s="33">
        <f>SUM(C119:FX119)</f>
        <v>253.77889999999994</v>
      </c>
      <c r="GA119" s="7"/>
      <c r="GB119" s="33"/>
      <c r="GC119" s="33"/>
      <c r="GD119" s="33"/>
      <c r="GE119" s="33"/>
      <c r="GF119" s="33"/>
      <c r="GG119" s="7"/>
      <c r="GH119" s="7"/>
      <c r="GI119" s="7"/>
      <c r="GJ119" s="7"/>
      <c r="GK119" s="7"/>
      <c r="GL119" s="7"/>
      <c r="GM119" s="7"/>
    </row>
    <row r="120" spans="1:204" x14ac:dyDescent="0.35">
      <c r="A120" s="6" t="s">
        <v>609</v>
      </c>
      <c r="B120" s="7" t="s">
        <v>596</v>
      </c>
      <c r="C120" s="62">
        <f>((C114*C115*C116)+(C118*C117))*C119</f>
        <v>10497.368143655758</v>
      </c>
      <c r="D120" s="62">
        <f t="shared" ref="D120:BO120" si="111">ROUND(((D114*D115*D116)+(D118*D117))*D119,8)</f>
        <v>10538.09869606</v>
      </c>
      <c r="E120" s="62">
        <f t="shared" si="111"/>
        <v>10407.17843842</v>
      </c>
      <c r="F120" s="62">
        <f t="shared" si="111"/>
        <v>10447.962358029999</v>
      </c>
      <c r="G120" s="62">
        <f t="shared" si="111"/>
        <v>11020.60691742</v>
      </c>
      <c r="H120" s="62">
        <f t="shared" si="111"/>
        <v>11158.28965232</v>
      </c>
      <c r="I120" s="62">
        <f t="shared" si="111"/>
        <v>10422.07313845</v>
      </c>
      <c r="J120" s="62">
        <f t="shared" si="111"/>
        <v>10065.1065887</v>
      </c>
      <c r="K120" s="62">
        <f t="shared" si="111"/>
        <v>14527.7929642</v>
      </c>
      <c r="L120" s="62">
        <f t="shared" si="111"/>
        <v>10888.359466</v>
      </c>
      <c r="M120" s="62">
        <f t="shared" si="111"/>
        <v>11524.70223606</v>
      </c>
      <c r="N120" s="62">
        <f t="shared" si="111"/>
        <v>10854.80245005</v>
      </c>
      <c r="O120" s="62">
        <f t="shared" si="111"/>
        <v>10586.097687109999</v>
      </c>
      <c r="P120" s="62">
        <f t="shared" si="111"/>
        <v>14262.083425250001</v>
      </c>
      <c r="Q120" s="62">
        <f t="shared" si="111"/>
        <v>10688.53297921</v>
      </c>
      <c r="R120" s="62">
        <f t="shared" si="111"/>
        <v>10415.45910425</v>
      </c>
      <c r="S120" s="62">
        <f t="shared" si="111"/>
        <v>10728.79386957</v>
      </c>
      <c r="T120" s="62">
        <f t="shared" si="111"/>
        <v>17885.25950466</v>
      </c>
      <c r="U120" s="62">
        <f t="shared" si="111"/>
        <v>21518.259578680001</v>
      </c>
      <c r="V120" s="62">
        <f t="shared" si="111"/>
        <v>14543.84325025</v>
      </c>
      <c r="W120" s="62">
        <f t="shared" si="111"/>
        <v>16204.751856000001</v>
      </c>
      <c r="X120" s="62">
        <f t="shared" si="111"/>
        <v>21559.475281350002</v>
      </c>
      <c r="Y120" s="62">
        <f t="shared" si="111"/>
        <v>10258.38091143</v>
      </c>
      <c r="Z120" s="62">
        <f t="shared" si="111"/>
        <v>15226.119398299999</v>
      </c>
      <c r="AA120" s="62">
        <f t="shared" si="111"/>
        <v>10609.35704071</v>
      </c>
      <c r="AB120" s="62">
        <f t="shared" si="111"/>
        <v>10841.55250985</v>
      </c>
      <c r="AC120" s="62">
        <f t="shared" si="111"/>
        <v>11135.38526847</v>
      </c>
      <c r="AD120" s="62">
        <f t="shared" si="111"/>
        <v>10607.849721889999</v>
      </c>
      <c r="AE120" s="62">
        <f t="shared" si="111"/>
        <v>19967.707474260002</v>
      </c>
      <c r="AF120" s="62">
        <f t="shared" si="111"/>
        <v>18063.57979399</v>
      </c>
      <c r="AG120" s="62">
        <f t="shared" si="111"/>
        <v>12092.447031150001</v>
      </c>
      <c r="AH120" s="62">
        <f t="shared" si="111"/>
        <v>10513.16954771</v>
      </c>
      <c r="AI120" s="62">
        <f t="shared" si="111"/>
        <v>12316.24012586</v>
      </c>
      <c r="AJ120" s="62">
        <f t="shared" si="111"/>
        <v>18192.969348490002</v>
      </c>
      <c r="AK120" s="62">
        <f t="shared" si="111"/>
        <v>17719.736330430002</v>
      </c>
      <c r="AL120" s="62">
        <f t="shared" si="111"/>
        <v>14140.93115025</v>
      </c>
      <c r="AM120" s="62">
        <f t="shared" si="111"/>
        <v>12856.667289110001</v>
      </c>
      <c r="AN120" s="62">
        <f t="shared" si="111"/>
        <v>14086.230807030001</v>
      </c>
      <c r="AO120" s="62">
        <f t="shared" si="111"/>
        <v>10261.904134550001</v>
      </c>
      <c r="AP120" s="62">
        <f t="shared" si="111"/>
        <v>10696.450573059999</v>
      </c>
      <c r="AQ120" s="62">
        <f t="shared" si="111"/>
        <v>16333.228652039999</v>
      </c>
      <c r="AR120" s="62">
        <f t="shared" si="111"/>
        <v>10696.450573059999</v>
      </c>
      <c r="AS120" s="62">
        <f t="shared" si="111"/>
        <v>11225.52081668</v>
      </c>
      <c r="AT120" s="62">
        <f t="shared" si="111"/>
        <v>10818.02235478</v>
      </c>
      <c r="AU120" s="62">
        <f t="shared" si="111"/>
        <v>14951.527115049999</v>
      </c>
      <c r="AV120" s="62">
        <f t="shared" si="111"/>
        <v>14783.60283639</v>
      </c>
      <c r="AW120" s="62">
        <f t="shared" si="111"/>
        <v>16073.2916241</v>
      </c>
      <c r="AX120" s="62">
        <f t="shared" si="111"/>
        <v>22596.838522630002</v>
      </c>
      <c r="AY120" s="62">
        <f t="shared" si="111"/>
        <v>12877.25113877</v>
      </c>
      <c r="AZ120" s="62">
        <f t="shared" si="111"/>
        <v>10374.426720920001</v>
      </c>
      <c r="BA120" s="62">
        <f t="shared" si="111"/>
        <v>10144.44117908</v>
      </c>
      <c r="BB120" s="62">
        <f t="shared" si="111"/>
        <v>10219.48772057</v>
      </c>
      <c r="BC120" s="62">
        <f t="shared" si="111"/>
        <v>10388.66701651</v>
      </c>
      <c r="BD120" s="62">
        <f t="shared" si="111"/>
        <v>10419.71833921</v>
      </c>
      <c r="BE120" s="62">
        <f t="shared" si="111"/>
        <v>11096.19302492</v>
      </c>
      <c r="BF120" s="62">
        <f t="shared" si="111"/>
        <v>10467.31978141</v>
      </c>
      <c r="BG120" s="62">
        <f t="shared" si="111"/>
        <v>11354.45508381</v>
      </c>
      <c r="BH120" s="62">
        <f t="shared" si="111"/>
        <v>12060.16272127</v>
      </c>
      <c r="BI120" s="62">
        <f t="shared" si="111"/>
        <v>15745.975709660001</v>
      </c>
      <c r="BJ120" s="62">
        <f t="shared" si="111"/>
        <v>10525.701756300001</v>
      </c>
      <c r="BK120" s="62">
        <f t="shared" si="111"/>
        <v>10411.41719446</v>
      </c>
      <c r="BL120" s="62">
        <f t="shared" si="111"/>
        <v>21360.513885259999</v>
      </c>
      <c r="BM120" s="62">
        <f t="shared" si="111"/>
        <v>12610.958891660001</v>
      </c>
      <c r="BN120" s="62">
        <f t="shared" si="111"/>
        <v>10033.1894978</v>
      </c>
      <c r="BO120" s="62">
        <f t="shared" si="111"/>
        <v>10522.54809461</v>
      </c>
      <c r="BP120" s="62">
        <f t="shared" ref="BP120:EA120" si="112">ROUND(((BP114*BP115*BP116)+(BP118*BP117))*BP119,8)</f>
        <v>18214.016793089999</v>
      </c>
      <c r="BQ120" s="62">
        <f t="shared" si="112"/>
        <v>11131.45980174</v>
      </c>
      <c r="BR120" s="62">
        <f t="shared" si="112"/>
        <v>10348.12076639</v>
      </c>
      <c r="BS120" s="62">
        <f t="shared" si="112"/>
        <v>11212.643099479999</v>
      </c>
      <c r="BT120" s="62">
        <f t="shared" si="112"/>
        <v>13793.12416102</v>
      </c>
      <c r="BU120" s="62">
        <f t="shared" si="112"/>
        <v>13299.43122262</v>
      </c>
      <c r="BV120" s="62">
        <f t="shared" si="112"/>
        <v>10956.419499809999</v>
      </c>
      <c r="BW120" s="62">
        <f t="shared" si="112"/>
        <v>10801.48513193</v>
      </c>
      <c r="BX120" s="62">
        <f t="shared" si="112"/>
        <v>23171.14612537</v>
      </c>
      <c r="BY120" s="62">
        <f t="shared" si="112"/>
        <v>12020.8780919</v>
      </c>
      <c r="BZ120" s="62">
        <f t="shared" si="112"/>
        <v>16280.9740076</v>
      </c>
      <c r="CA120" s="62">
        <f t="shared" si="112"/>
        <v>19418.993729220001</v>
      </c>
      <c r="CB120" s="62">
        <f t="shared" si="112"/>
        <v>10601.43944686</v>
      </c>
      <c r="CC120" s="62">
        <f t="shared" si="112"/>
        <v>16782.595957289999</v>
      </c>
      <c r="CD120" s="62">
        <f t="shared" si="112"/>
        <v>15754.60327589</v>
      </c>
      <c r="CE120" s="62">
        <f t="shared" si="112"/>
        <v>18149.595734539998</v>
      </c>
      <c r="CF120" s="62">
        <f t="shared" si="112"/>
        <v>18825.097839980001</v>
      </c>
      <c r="CG120" s="62">
        <f t="shared" si="112"/>
        <v>16479.805750039999</v>
      </c>
      <c r="CH120" s="62">
        <f t="shared" si="112"/>
        <v>19910.068995829999</v>
      </c>
      <c r="CI120" s="62">
        <f t="shared" si="112"/>
        <v>10761.801142550001</v>
      </c>
      <c r="CJ120" s="62">
        <f t="shared" si="112"/>
        <v>11302.92098533</v>
      </c>
      <c r="CK120" s="62">
        <f t="shared" si="112"/>
        <v>10719.634687649999</v>
      </c>
      <c r="CL120" s="62">
        <f t="shared" si="112"/>
        <v>11301.727870889999</v>
      </c>
      <c r="CM120" s="62">
        <f t="shared" si="112"/>
        <v>11927.34293687</v>
      </c>
      <c r="CN120" s="62">
        <f t="shared" si="112"/>
        <v>10221.394942069999</v>
      </c>
      <c r="CO120" s="62">
        <f t="shared" si="112"/>
        <v>10206.57198156</v>
      </c>
      <c r="CP120" s="62">
        <f t="shared" si="112"/>
        <v>11438.848306350001</v>
      </c>
      <c r="CQ120" s="62">
        <f t="shared" si="112"/>
        <v>11321.94386824</v>
      </c>
      <c r="CR120" s="62">
        <f t="shared" si="112"/>
        <v>15829.5021124</v>
      </c>
      <c r="CS120" s="62">
        <f t="shared" si="112"/>
        <v>14037.45105865</v>
      </c>
      <c r="CT120" s="62">
        <f t="shared" si="112"/>
        <v>19727.97309739</v>
      </c>
      <c r="CU120" s="62">
        <f t="shared" si="112"/>
        <v>11421.259440330001</v>
      </c>
      <c r="CV120" s="62">
        <f t="shared" si="112"/>
        <v>20599.650462919999</v>
      </c>
      <c r="CW120" s="62">
        <f t="shared" si="112"/>
        <v>16812.685723930001</v>
      </c>
      <c r="CX120" s="62">
        <f t="shared" si="112"/>
        <v>11783.877123419999</v>
      </c>
      <c r="CY120" s="62">
        <f t="shared" si="112"/>
        <v>21754.69388848</v>
      </c>
      <c r="CZ120" s="62">
        <f t="shared" si="112"/>
        <v>10423.609049459999</v>
      </c>
      <c r="DA120" s="62">
        <f t="shared" si="112"/>
        <v>17115.261194269999</v>
      </c>
      <c r="DB120" s="62">
        <f t="shared" si="112"/>
        <v>14049.29848042</v>
      </c>
      <c r="DC120" s="62">
        <f t="shared" si="112"/>
        <v>17834.94142015</v>
      </c>
      <c r="DD120" s="62">
        <f t="shared" si="112"/>
        <v>18718.687553539999</v>
      </c>
      <c r="DE120" s="62">
        <f t="shared" si="112"/>
        <v>14345.849100920001</v>
      </c>
      <c r="DF120" s="62">
        <f t="shared" si="112"/>
        <v>9894.4726802099995</v>
      </c>
      <c r="DG120" s="62">
        <f t="shared" si="112"/>
        <v>20918.022005080002</v>
      </c>
      <c r="DH120" s="62">
        <f t="shared" si="112"/>
        <v>10218.17915434</v>
      </c>
      <c r="DI120" s="62">
        <f t="shared" si="112"/>
        <v>10084.10464799</v>
      </c>
      <c r="DJ120" s="62">
        <f t="shared" si="112"/>
        <v>11563.29437639</v>
      </c>
      <c r="DK120" s="62">
        <f t="shared" si="112"/>
        <v>11729.678145809999</v>
      </c>
      <c r="DL120" s="62">
        <f t="shared" si="112"/>
        <v>10496.764481800001</v>
      </c>
      <c r="DM120" s="62">
        <f t="shared" si="112"/>
        <v>16902.625423270001</v>
      </c>
      <c r="DN120" s="62">
        <f t="shared" si="112"/>
        <v>10906.86132634</v>
      </c>
      <c r="DO120" s="62">
        <f t="shared" si="112"/>
        <v>10341.1681455</v>
      </c>
      <c r="DP120" s="62">
        <f t="shared" si="112"/>
        <v>17839.03976842</v>
      </c>
      <c r="DQ120" s="62">
        <f t="shared" si="112"/>
        <v>11286.977305570001</v>
      </c>
      <c r="DR120" s="62">
        <f t="shared" si="112"/>
        <v>10543.44391996</v>
      </c>
      <c r="DS120" s="62">
        <f t="shared" si="112"/>
        <v>11343.792214929999</v>
      </c>
      <c r="DT120" s="62">
        <f t="shared" si="112"/>
        <v>18117.06722714</v>
      </c>
      <c r="DU120" s="62">
        <f t="shared" si="112"/>
        <v>13140.923259470001</v>
      </c>
      <c r="DV120" s="62">
        <f t="shared" si="112"/>
        <v>16607.243471850001</v>
      </c>
      <c r="DW120" s="62">
        <f t="shared" si="112"/>
        <v>14056.568163690001</v>
      </c>
      <c r="DX120" s="62">
        <f t="shared" si="112"/>
        <v>20895.701580910001</v>
      </c>
      <c r="DY120" s="62">
        <f t="shared" si="112"/>
        <v>15690.72018416</v>
      </c>
      <c r="DZ120" s="62">
        <f t="shared" si="112"/>
        <v>12077.99476516</v>
      </c>
      <c r="EA120" s="62">
        <f t="shared" si="112"/>
        <v>12245.555746509999</v>
      </c>
      <c r="EB120" s="62">
        <f t="shared" ref="EB120:FX120" si="113">ROUND(((EB114*EB115*EB116)+(EB118*EB117))*EB119,8)</f>
        <v>11339.78070078</v>
      </c>
      <c r="EC120" s="62">
        <f t="shared" si="113"/>
        <v>13616.44376989</v>
      </c>
      <c r="ED120" s="62">
        <f t="shared" si="113"/>
        <v>14485.478565490001</v>
      </c>
      <c r="EE120" s="62">
        <f t="shared" si="113"/>
        <v>16824.04759577</v>
      </c>
      <c r="EF120" s="62">
        <f t="shared" si="113"/>
        <v>10419.53330368</v>
      </c>
      <c r="EG120" s="62">
        <f t="shared" si="113"/>
        <v>14454.877805149999</v>
      </c>
      <c r="EH120" s="62">
        <f t="shared" si="113"/>
        <v>14858.91645495</v>
      </c>
      <c r="EI120" s="62">
        <f t="shared" si="113"/>
        <v>10135.94092031</v>
      </c>
      <c r="EJ120" s="62">
        <f t="shared" si="113"/>
        <v>10037.337568659999</v>
      </c>
      <c r="EK120" s="62">
        <f t="shared" si="113"/>
        <v>11210.133059559999</v>
      </c>
      <c r="EL120" s="62">
        <f t="shared" si="113"/>
        <v>11405.418898219999</v>
      </c>
      <c r="EM120" s="62">
        <f t="shared" si="113"/>
        <v>12738.998756090001</v>
      </c>
      <c r="EN120" s="62">
        <f t="shared" si="113"/>
        <v>10605.661246080001</v>
      </c>
      <c r="EO120" s="62">
        <f t="shared" si="113"/>
        <v>13749.11497622</v>
      </c>
      <c r="EP120" s="62">
        <f t="shared" si="113"/>
        <v>13354.28983335</v>
      </c>
      <c r="EQ120" s="62">
        <f t="shared" si="113"/>
        <v>11002.09424289</v>
      </c>
      <c r="ER120" s="62">
        <f t="shared" si="113"/>
        <v>15105.668659880001</v>
      </c>
      <c r="ES120" s="62">
        <f t="shared" si="113"/>
        <v>17225.759753040002</v>
      </c>
      <c r="ET120" s="62">
        <f t="shared" si="113"/>
        <v>19164.318581809999</v>
      </c>
      <c r="EU120" s="62">
        <f t="shared" si="113"/>
        <v>11107.39585863</v>
      </c>
      <c r="EV120" s="62">
        <f t="shared" si="113"/>
        <v>22238.025044909999</v>
      </c>
      <c r="EW120" s="62">
        <f t="shared" si="113"/>
        <v>14774.346196910001</v>
      </c>
      <c r="EX120" s="62">
        <f t="shared" si="113"/>
        <v>19639.836968470001</v>
      </c>
      <c r="EY120" s="62">
        <f t="shared" si="113"/>
        <v>10936.292890999999</v>
      </c>
      <c r="EZ120" s="62">
        <f t="shared" si="113"/>
        <v>19339.28256806</v>
      </c>
      <c r="FA120" s="62">
        <f t="shared" si="113"/>
        <v>11272.558503329999</v>
      </c>
      <c r="FB120" s="62">
        <f t="shared" si="113"/>
        <v>14384.4544363</v>
      </c>
      <c r="FC120" s="62">
        <f t="shared" si="113"/>
        <v>10628.113950819999</v>
      </c>
      <c r="FD120" s="62">
        <f t="shared" si="113"/>
        <v>12633.57812867</v>
      </c>
      <c r="FE120" s="62">
        <f t="shared" si="113"/>
        <v>21081.58544355</v>
      </c>
      <c r="FF120" s="62">
        <f t="shared" si="113"/>
        <v>17410.849672470002</v>
      </c>
      <c r="FG120" s="62">
        <f t="shared" si="113"/>
        <v>19973.789638130002</v>
      </c>
      <c r="FH120" s="62">
        <f t="shared" si="113"/>
        <v>21431.440978989998</v>
      </c>
      <c r="FI120" s="62">
        <f t="shared" si="113"/>
        <v>10595.79474664</v>
      </c>
      <c r="FJ120" s="62">
        <f t="shared" si="113"/>
        <v>10373.285197859999</v>
      </c>
      <c r="FK120" s="62">
        <f t="shared" si="113"/>
        <v>10358.47845337</v>
      </c>
      <c r="FL120" s="62">
        <f t="shared" si="113"/>
        <v>10104.44639424</v>
      </c>
      <c r="FM120" s="62">
        <f t="shared" si="113"/>
        <v>10149.459865000001</v>
      </c>
      <c r="FN120" s="62">
        <f t="shared" si="113"/>
        <v>10202.1477526</v>
      </c>
      <c r="FO120" s="62">
        <f t="shared" si="113"/>
        <v>10921.1126651</v>
      </c>
      <c r="FP120" s="62">
        <f t="shared" si="113"/>
        <v>10547.219313600001</v>
      </c>
      <c r="FQ120" s="62">
        <f t="shared" si="113"/>
        <v>10948.191922329999</v>
      </c>
      <c r="FR120" s="62">
        <f t="shared" si="113"/>
        <v>18528.21760683</v>
      </c>
      <c r="FS120" s="62">
        <f t="shared" si="113"/>
        <v>18101.61643641</v>
      </c>
      <c r="FT120" s="62">
        <f t="shared" si="113"/>
        <v>22411.85846988</v>
      </c>
      <c r="FU120" s="62">
        <f t="shared" si="113"/>
        <v>11516.046412490001</v>
      </c>
      <c r="FV120" s="62">
        <f t="shared" si="113"/>
        <v>11176.49923804</v>
      </c>
      <c r="FW120" s="62">
        <f t="shared" si="113"/>
        <v>18864.996638920002</v>
      </c>
      <c r="FX120" s="62">
        <f t="shared" si="113"/>
        <v>23279.850781910001</v>
      </c>
      <c r="FY120" s="7"/>
      <c r="FZ120" s="33">
        <f>AVERAGE(C120:FX120)</f>
        <v>13723.573578726711</v>
      </c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</row>
    <row r="121" spans="1:204" x14ac:dyDescent="0.35">
      <c r="A121" s="7"/>
      <c r="B121" s="7" t="s">
        <v>610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33"/>
      <c r="FZ121" s="62">
        <f>FZ120/178</f>
        <v>77.098727970374782</v>
      </c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</row>
    <row r="122" spans="1:204" x14ac:dyDescent="0.35">
      <c r="A122" s="7"/>
      <c r="B122" s="7" t="s">
        <v>611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33"/>
      <c r="FZ122" s="62"/>
      <c r="GA122" s="7"/>
      <c r="GB122" s="33"/>
      <c r="GC122" s="33"/>
      <c r="GD122" s="33"/>
      <c r="GE122" s="33"/>
      <c r="GF122" s="33"/>
      <c r="GG122" s="7"/>
      <c r="GH122" s="7"/>
      <c r="GI122" s="7"/>
      <c r="GJ122" s="7"/>
      <c r="GK122" s="7"/>
      <c r="GL122" s="7"/>
      <c r="GM122" s="7"/>
    </row>
    <row r="123" spans="1:204" x14ac:dyDescent="0.35">
      <c r="A123" s="6" t="s">
        <v>612</v>
      </c>
      <c r="B123" s="7" t="s">
        <v>613</v>
      </c>
      <c r="C123" s="18">
        <f t="shared" ref="C123:BN123" si="114">ROUND(C94,1)</f>
        <v>6387</v>
      </c>
      <c r="D123" s="18">
        <f t="shared" si="114"/>
        <v>38741.199999999997</v>
      </c>
      <c r="E123" s="18">
        <f t="shared" si="114"/>
        <v>6031.7</v>
      </c>
      <c r="F123" s="18">
        <f t="shared" si="114"/>
        <v>21913.3</v>
      </c>
      <c r="G123" s="18">
        <f t="shared" si="114"/>
        <v>1548.5</v>
      </c>
      <c r="H123" s="18">
        <f t="shared" si="114"/>
        <v>1110</v>
      </c>
      <c r="I123" s="18">
        <f t="shared" si="114"/>
        <v>8309.5</v>
      </c>
      <c r="J123" s="18">
        <f t="shared" si="114"/>
        <v>2101.4</v>
      </c>
      <c r="K123" s="18">
        <f t="shared" si="114"/>
        <v>270</v>
      </c>
      <c r="L123" s="18">
        <f t="shared" si="114"/>
        <v>2169.1</v>
      </c>
      <c r="M123" s="18">
        <f t="shared" si="114"/>
        <v>1002.8</v>
      </c>
      <c r="N123" s="18">
        <f t="shared" si="114"/>
        <v>50763.6</v>
      </c>
      <c r="O123" s="18">
        <f t="shared" si="114"/>
        <v>13126.5</v>
      </c>
      <c r="P123" s="18">
        <f t="shared" si="114"/>
        <v>347</v>
      </c>
      <c r="Q123" s="18">
        <f t="shared" si="114"/>
        <v>37757.300000000003</v>
      </c>
      <c r="R123" s="18">
        <f t="shared" si="114"/>
        <v>505</v>
      </c>
      <c r="S123" s="18">
        <f t="shared" si="114"/>
        <v>1600.3</v>
      </c>
      <c r="T123" s="18">
        <f t="shared" si="114"/>
        <v>162.80000000000001</v>
      </c>
      <c r="U123" s="18">
        <f t="shared" si="114"/>
        <v>51.7</v>
      </c>
      <c r="V123" s="18">
        <f t="shared" si="114"/>
        <v>260.60000000000002</v>
      </c>
      <c r="W123" s="18">
        <f t="shared" si="114"/>
        <v>207.9</v>
      </c>
      <c r="X123" s="18">
        <f t="shared" si="114"/>
        <v>50</v>
      </c>
      <c r="Y123" s="18">
        <f t="shared" si="114"/>
        <v>436.7</v>
      </c>
      <c r="Z123" s="18">
        <f t="shared" si="114"/>
        <v>229.5</v>
      </c>
      <c r="AA123" s="18">
        <f t="shared" si="114"/>
        <v>30632.400000000001</v>
      </c>
      <c r="AB123" s="18">
        <f t="shared" si="114"/>
        <v>27140</v>
      </c>
      <c r="AC123" s="18">
        <f t="shared" si="114"/>
        <v>932.5</v>
      </c>
      <c r="AD123" s="18">
        <f t="shared" si="114"/>
        <v>1409.6</v>
      </c>
      <c r="AE123" s="18">
        <f t="shared" si="114"/>
        <v>94</v>
      </c>
      <c r="AF123" s="18">
        <f t="shared" si="114"/>
        <v>172</v>
      </c>
      <c r="AG123" s="18">
        <f t="shared" si="114"/>
        <v>609.79999999999995</v>
      </c>
      <c r="AH123" s="18">
        <f t="shared" si="114"/>
        <v>977.5</v>
      </c>
      <c r="AI123" s="18">
        <f t="shared" si="114"/>
        <v>400</v>
      </c>
      <c r="AJ123" s="18">
        <f t="shared" si="114"/>
        <v>166</v>
      </c>
      <c r="AK123" s="18">
        <f t="shared" si="114"/>
        <v>170.4</v>
      </c>
      <c r="AL123" s="18">
        <f t="shared" si="114"/>
        <v>282</v>
      </c>
      <c r="AM123" s="18">
        <f t="shared" si="114"/>
        <v>371.8</v>
      </c>
      <c r="AN123" s="18">
        <f t="shared" si="114"/>
        <v>314.3</v>
      </c>
      <c r="AO123" s="18">
        <f t="shared" si="114"/>
        <v>4244.8999999999996</v>
      </c>
      <c r="AP123" s="18">
        <f t="shared" si="114"/>
        <v>83063</v>
      </c>
      <c r="AQ123" s="18">
        <f t="shared" si="114"/>
        <v>236.8</v>
      </c>
      <c r="AR123" s="18">
        <f t="shared" si="114"/>
        <v>61562.8</v>
      </c>
      <c r="AS123" s="18">
        <f t="shared" si="114"/>
        <v>6595.4</v>
      </c>
      <c r="AT123" s="18">
        <f t="shared" si="114"/>
        <v>2395.4</v>
      </c>
      <c r="AU123" s="18">
        <f t="shared" si="114"/>
        <v>305.5</v>
      </c>
      <c r="AV123" s="18">
        <f t="shared" si="114"/>
        <v>307.5</v>
      </c>
      <c r="AW123" s="18">
        <f t="shared" si="114"/>
        <v>254.8</v>
      </c>
      <c r="AX123" s="18">
        <f t="shared" si="114"/>
        <v>66.3</v>
      </c>
      <c r="AY123" s="18">
        <f t="shared" si="114"/>
        <v>420.3</v>
      </c>
      <c r="AZ123" s="18">
        <f t="shared" si="114"/>
        <v>12262</v>
      </c>
      <c r="BA123" s="18">
        <f t="shared" si="114"/>
        <v>8927.2999999999993</v>
      </c>
      <c r="BB123" s="18">
        <f t="shared" si="114"/>
        <v>7555.5</v>
      </c>
      <c r="BC123" s="18">
        <f t="shared" si="114"/>
        <v>25280.799999999999</v>
      </c>
      <c r="BD123" s="18">
        <f t="shared" si="114"/>
        <v>3630</v>
      </c>
      <c r="BE123" s="18">
        <f t="shared" si="114"/>
        <v>1259.2</v>
      </c>
      <c r="BF123" s="18">
        <f t="shared" si="114"/>
        <v>24501.200000000001</v>
      </c>
      <c r="BG123" s="18">
        <f t="shared" si="114"/>
        <v>899.7</v>
      </c>
      <c r="BH123" s="18">
        <f t="shared" si="114"/>
        <v>549.79999999999995</v>
      </c>
      <c r="BI123" s="18">
        <f t="shared" si="114"/>
        <v>257.10000000000002</v>
      </c>
      <c r="BJ123" s="18">
        <f t="shared" si="114"/>
        <v>6279.3</v>
      </c>
      <c r="BK123" s="18">
        <f t="shared" si="114"/>
        <v>20326.400000000001</v>
      </c>
      <c r="BL123" s="18">
        <f t="shared" si="114"/>
        <v>90.2</v>
      </c>
      <c r="BM123" s="18">
        <f t="shared" si="114"/>
        <v>416</v>
      </c>
      <c r="BN123" s="18">
        <f t="shared" si="114"/>
        <v>3147.6</v>
      </c>
      <c r="BO123" s="18">
        <f t="shared" ref="BO123:DZ123" si="115">ROUND(BO94,1)</f>
        <v>1284.7</v>
      </c>
      <c r="BP123" s="18">
        <f t="shared" si="115"/>
        <v>169.6</v>
      </c>
      <c r="BQ123" s="18">
        <f t="shared" si="115"/>
        <v>5969.1</v>
      </c>
      <c r="BR123" s="18">
        <f t="shared" si="115"/>
        <v>4499.6000000000004</v>
      </c>
      <c r="BS123" s="18">
        <f t="shared" si="115"/>
        <v>1116.0999999999999</v>
      </c>
      <c r="BT123" s="18">
        <f t="shared" si="115"/>
        <v>385.6</v>
      </c>
      <c r="BU123" s="18">
        <f t="shared" si="115"/>
        <v>415</v>
      </c>
      <c r="BV123" s="18">
        <f t="shared" si="115"/>
        <v>1232.5999999999999</v>
      </c>
      <c r="BW123" s="18">
        <f t="shared" si="115"/>
        <v>1992.9</v>
      </c>
      <c r="BX123" s="18">
        <f t="shared" si="115"/>
        <v>69.2</v>
      </c>
      <c r="BY123" s="18">
        <f t="shared" si="115"/>
        <v>459.3</v>
      </c>
      <c r="BZ123" s="18">
        <f t="shared" si="115"/>
        <v>203.7</v>
      </c>
      <c r="CA123" s="18">
        <f t="shared" si="115"/>
        <v>150.6</v>
      </c>
      <c r="CB123" s="18">
        <f t="shared" si="115"/>
        <v>73777.399999999994</v>
      </c>
      <c r="CC123" s="18">
        <f t="shared" si="115"/>
        <v>188</v>
      </c>
      <c r="CD123" s="18">
        <f t="shared" si="115"/>
        <v>211.3</v>
      </c>
      <c r="CE123" s="18">
        <f t="shared" si="115"/>
        <v>151.80000000000001</v>
      </c>
      <c r="CF123" s="18">
        <f t="shared" si="115"/>
        <v>114.9</v>
      </c>
      <c r="CG123" s="18">
        <f t="shared" si="115"/>
        <v>201.5</v>
      </c>
      <c r="CH123" s="18">
        <f t="shared" si="115"/>
        <v>100.2</v>
      </c>
      <c r="CI123" s="18">
        <f t="shared" si="115"/>
        <v>697.5</v>
      </c>
      <c r="CJ123" s="18">
        <f t="shared" si="115"/>
        <v>894.7</v>
      </c>
      <c r="CK123" s="18">
        <f t="shared" si="115"/>
        <v>4929.8999999999996</v>
      </c>
      <c r="CL123" s="18">
        <f t="shared" si="115"/>
        <v>1270.8</v>
      </c>
      <c r="CM123" s="18">
        <f t="shared" si="115"/>
        <v>706.2</v>
      </c>
      <c r="CN123" s="18">
        <f t="shared" si="115"/>
        <v>31786.799999999999</v>
      </c>
      <c r="CO123" s="18">
        <f t="shared" si="115"/>
        <v>14464.1</v>
      </c>
      <c r="CP123" s="18">
        <f t="shared" si="115"/>
        <v>964.7</v>
      </c>
      <c r="CQ123" s="18">
        <f t="shared" si="115"/>
        <v>771</v>
      </c>
      <c r="CR123" s="18">
        <f t="shared" si="115"/>
        <v>233.2</v>
      </c>
      <c r="CS123" s="18">
        <f t="shared" si="115"/>
        <v>301.60000000000002</v>
      </c>
      <c r="CT123" s="18">
        <f t="shared" si="115"/>
        <v>103.8</v>
      </c>
      <c r="CU123" s="18">
        <f t="shared" si="115"/>
        <v>74.400000000000006</v>
      </c>
      <c r="CV123" s="18">
        <f t="shared" si="115"/>
        <v>50</v>
      </c>
      <c r="CW123" s="18">
        <f t="shared" si="115"/>
        <v>206</v>
      </c>
      <c r="CX123" s="18">
        <f t="shared" si="115"/>
        <v>462.5</v>
      </c>
      <c r="CY123" s="18">
        <f t="shared" si="115"/>
        <v>50</v>
      </c>
      <c r="CZ123" s="18">
        <f t="shared" si="115"/>
        <v>1843.3</v>
      </c>
      <c r="DA123" s="18">
        <f t="shared" si="115"/>
        <v>198.5</v>
      </c>
      <c r="DB123" s="18">
        <f t="shared" si="115"/>
        <v>320.5</v>
      </c>
      <c r="DC123" s="18">
        <f t="shared" si="115"/>
        <v>183</v>
      </c>
      <c r="DD123" s="18">
        <f t="shared" si="115"/>
        <v>156</v>
      </c>
      <c r="DE123" s="18">
        <f t="shared" si="115"/>
        <v>297.89999999999998</v>
      </c>
      <c r="DF123" s="18">
        <f t="shared" si="115"/>
        <v>21022.1</v>
      </c>
      <c r="DG123" s="18">
        <f t="shared" si="115"/>
        <v>104</v>
      </c>
      <c r="DH123" s="18">
        <f t="shared" si="115"/>
        <v>1860.6</v>
      </c>
      <c r="DI123" s="18">
        <f t="shared" si="115"/>
        <v>2478.3000000000002</v>
      </c>
      <c r="DJ123" s="18">
        <f t="shared" si="115"/>
        <v>638.5</v>
      </c>
      <c r="DK123" s="18">
        <f t="shared" si="115"/>
        <v>500</v>
      </c>
      <c r="DL123" s="18">
        <f t="shared" si="115"/>
        <v>5720.4</v>
      </c>
      <c r="DM123" s="18">
        <f t="shared" si="115"/>
        <v>232.8</v>
      </c>
      <c r="DN123" s="18">
        <f t="shared" si="115"/>
        <v>1318</v>
      </c>
      <c r="DO123" s="18">
        <f t="shared" si="115"/>
        <v>3247</v>
      </c>
      <c r="DP123" s="18">
        <f t="shared" si="115"/>
        <v>198.3</v>
      </c>
      <c r="DQ123" s="18">
        <f t="shared" si="115"/>
        <v>834</v>
      </c>
      <c r="DR123" s="18">
        <f t="shared" si="115"/>
        <v>1343.6</v>
      </c>
      <c r="DS123" s="18">
        <f t="shared" si="115"/>
        <v>639</v>
      </c>
      <c r="DT123" s="18">
        <f t="shared" si="115"/>
        <v>175</v>
      </c>
      <c r="DU123" s="18">
        <f t="shared" si="115"/>
        <v>361</v>
      </c>
      <c r="DV123" s="18">
        <f t="shared" si="115"/>
        <v>214</v>
      </c>
      <c r="DW123" s="18">
        <f t="shared" si="115"/>
        <v>307.7</v>
      </c>
      <c r="DX123" s="18">
        <f t="shared" si="115"/>
        <v>164.2</v>
      </c>
      <c r="DY123" s="18">
        <f t="shared" si="115"/>
        <v>305.3</v>
      </c>
      <c r="DZ123" s="18">
        <f t="shared" si="115"/>
        <v>714.4</v>
      </c>
      <c r="EA123" s="18">
        <f t="shared" ref="EA123:FX123" si="116">ROUND(EA94,1)</f>
        <v>529.29999999999995</v>
      </c>
      <c r="EB123" s="18">
        <f t="shared" si="116"/>
        <v>552.1</v>
      </c>
      <c r="EC123" s="18">
        <f t="shared" si="116"/>
        <v>295.10000000000002</v>
      </c>
      <c r="ED123" s="18">
        <f t="shared" si="116"/>
        <v>1562.4</v>
      </c>
      <c r="EE123" s="18">
        <f t="shared" si="116"/>
        <v>190.2</v>
      </c>
      <c r="EF123" s="18">
        <f t="shared" si="116"/>
        <v>1402.7</v>
      </c>
      <c r="EG123" s="18">
        <f t="shared" si="116"/>
        <v>248.9</v>
      </c>
      <c r="EH123" s="18">
        <f t="shared" si="116"/>
        <v>247</v>
      </c>
      <c r="EI123" s="18">
        <f t="shared" si="116"/>
        <v>14166.4</v>
      </c>
      <c r="EJ123" s="18">
        <f t="shared" si="116"/>
        <v>10054</v>
      </c>
      <c r="EK123" s="18">
        <f t="shared" si="116"/>
        <v>682.8</v>
      </c>
      <c r="EL123" s="18">
        <f t="shared" si="116"/>
        <v>474.5</v>
      </c>
      <c r="EM123" s="18">
        <f t="shared" si="116"/>
        <v>383.9</v>
      </c>
      <c r="EN123" s="18">
        <f t="shared" si="116"/>
        <v>924.8</v>
      </c>
      <c r="EO123" s="18">
        <f t="shared" si="116"/>
        <v>314.2</v>
      </c>
      <c r="EP123" s="18">
        <f t="shared" si="116"/>
        <v>419.7</v>
      </c>
      <c r="EQ123" s="18">
        <f t="shared" si="116"/>
        <v>2658.9</v>
      </c>
      <c r="ER123" s="18">
        <f t="shared" si="116"/>
        <v>316</v>
      </c>
      <c r="ES123" s="18">
        <f t="shared" si="116"/>
        <v>181.4</v>
      </c>
      <c r="ET123" s="18">
        <f t="shared" si="116"/>
        <v>191.2</v>
      </c>
      <c r="EU123" s="18">
        <f t="shared" si="116"/>
        <v>572.6</v>
      </c>
      <c r="EV123" s="18">
        <f t="shared" si="116"/>
        <v>73.8</v>
      </c>
      <c r="EW123" s="18">
        <f t="shared" si="116"/>
        <v>839</v>
      </c>
      <c r="EX123" s="18">
        <f t="shared" si="116"/>
        <v>169.3</v>
      </c>
      <c r="EY123" s="18">
        <f t="shared" si="116"/>
        <v>214</v>
      </c>
      <c r="EZ123" s="18">
        <f t="shared" si="116"/>
        <v>128.5</v>
      </c>
      <c r="FA123" s="18">
        <f t="shared" si="116"/>
        <v>3445.6</v>
      </c>
      <c r="FB123" s="18">
        <f t="shared" si="116"/>
        <v>295.5</v>
      </c>
      <c r="FC123" s="18">
        <f t="shared" si="116"/>
        <v>1954.7</v>
      </c>
      <c r="FD123" s="18">
        <f t="shared" si="116"/>
        <v>404.3</v>
      </c>
      <c r="FE123" s="18">
        <f t="shared" si="116"/>
        <v>83.4</v>
      </c>
      <c r="FF123" s="18">
        <f t="shared" si="116"/>
        <v>195.4</v>
      </c>
      <c r="FG123" s="18">
        <f t="shared" si="116"/>
        <v>126.8</v>
      </c>
      <c r="FH123" s="18">
        <f t="shared" si="116"/>
        <v>69.7</v>
      </c>
      <c r="FI123" s="18">
        <f t="shared" si="116"/>
        <v>1739.1</v>
      </c>
      <c r="FJ123" s="18">
        <f t="shared" si="116"/>
        <v>2033</v>
      </c>
      <c r="FK123" s="18">
        <f t="shared" si="116"/>
        <v>2573.5</v>
      </c>
      <c r="FL123" s="18">
        <f t="shared" si="116"/>
        <v>8294</v>
      </c>
      <c r="FM123" s="18">
        <f t="shared" si="116"/>
        <v>3881</v>
      </c>
      <c r="FN123" s="18">
        <f t="shared" si="116"/>
        <v>21869.4</v>
      </c>
      <c r="FO123" s="18">
        <f t="shared" si="116"/>
        <v>1088.0999999999999</v>
      </c>
      <c r="FP123" s="18">
        <f t="shared" si="116"/>
        <v>2280</v>
      </c>
      <c r="FQ123" s="18">
        <f t="shared" si="116"/>
        <v>986.9</v>
      </c>
      <c r="FR123" s="18">
        <f t="shared" si="116"/>
        <v>169.4</v>
      </c>
      <c r="FS123" s="18">
        <f t="shared" si="116"/>
        <v>179.9</v>
      </c>
      <c r="FT123" s="18">
        <f t="shared" si="116"/>
        <v>59</v>
      </c>
      <c r="FU123" s="18">
        <f t="shared" si="116"/>
        <v>813.7</v>
      </c>
      <c r="FV123" s="18">
        <f t="shared" si="116"/>
        <v>782</v>
      </c>
      <c r="FW123" s="18">
        <f t="shared" si="116"/>
        <v>159.19999999999999</v>
      </c>
      <c r="FX123" s="18">
        <f t="shared" si="116"/>
        <v>57.2</v>
      </c>
      <c r="FY123" s="20"/>
      <c r="FZ123" s="33">
        <f>SUM(C123:FX123)</f>
        <v>820961.69999999984</v>
      </c>
      <c r="GA123" s="20"/>
      <c r="GB123" s="33"/>
      <c r="GC123" s="33"/>
      <c r="GD123" s="33"/>
      <c r="GE123" s="33"/>
      <c r="GF123" s="33"/>
      <c r="GG123" s="7"/>
      <c r="GH123" s="33"/>
      <c r="GI123" s="33"/>
      <c r="GJ123" s="33"/>
      <c r="GK123" s="33"/>
      <c r="GL123" s="33"/>
      <c r="GM123" s="33"/>
    </row>
    <row r="124" spans="1:204" x14ac:dyDescent="0.35">
      <c r="A124" s="6" t="s">
        <v>614</v>
      </c>
      <c r="B124" s="7" t="s">
        <v>615</v>
      </c>
      <c r="C124" s="7">
        <f t="shared" ref="C124:BN124" si="117">ROUND(C123*C120,2)</f>
        <v>67046690.329999998</v>
      </c>
      <c r="D124" s="7">
        <f t="shared" si="117"/>
        <v>408258589.19999999</v>
      </c>
      <c r="E124" s="7">
        <f t="shared" si="117"/>
        <v>62772978.189999998</v>
      </c>
      <c r="F124" s="7">
        <f t="shared" si="117"/>
        <v>228949333.53999999</v>
      </c>
      <c r="G124" s="7">
        <f t="shared" si="117"/>
        <v>17065409.809999999</v>
      </c>
      <c r="H124" s="7">
        <f t="shared" si="117"/>
        <v>12385701.51</v>
      </c>
      <c r="I124" s="7">
        <f t="shared" si="117"/>
        <v>86602216.739999995</v>
      </c>
      <c r="J124" s="7">
        <f t="shared" si="117"/>
        <v>21150814.989999998</v>
      </c>
      <c r="K124" s="7">
        <f t="shared" si="117"/>
        <v>3922504.1</v>
      </c>
      <c r="L124" s="7">
        <f t="shared" si="117"/>
        <v>23617940.52</v>
      </c>
      <c r="M124" s="7">
        <f t="shared" si="117"/>
        <v>11556971.4</v>
      </c>
      <c r="N124" s="7">
        <f t="shared" si="117"/>
        <v>551028849.64999998</v>
      </c>
      <c r="O124" s="7">
        <f t="shared" si="117"/>
        <v>138958411.28999999</v>
      </c>
      <c r="P124" s="7">
        <f t="shared" si="117"/>
        <v>4948942.95</v>
      </c>
      <c r="Q124" s="7">
        <f t="shared" si="117"/>
        <v>403570146.25999999</v>
      </c>
      <c r="R124" s="7">
        <f t="shared" si="117"/>
        <v>5259806.8499999996</v>
      </c>
      <c r="S124" s="7">
        <f t="shared" si="117"/>
        <v>17169288.829999998</v>
      </c>
      <c r="T124" s="7">
        <f t="shared" si="117"/>
        <v>2911720.25</v>
      </c>
      <c r="U124" s="7">
        <f t="shared" si="117"/>
        <v>1112494.02</v>
      </c>
      <c r="V124" s="7">
        <f t="shared" si="117"/>
        <v>3790125.55</v>
      </c>
      <c r="W124" s="7">
        <f t="shared" si="117"/>
        <v>3368967.91</v>
      </c>
      <c r="X124" s="7">
        <f t="shared" si="117"/>
        <v>1077973.76</v>
      </c>
      <c r="Y124" s="7">
        <f t="shared" si="117"/>
        <v>4479834.9400000004</v>
      </c>
      <c r="Z124" s="7">
        <f t="shared" si="117"/>
        <v>3494394.4</v>
      </c>
      <c r="AA124" s="7">
        <f t="shared" si="117"/>
        <v>324990068.61000001</v>
      </c>
      <c r="AB124" s="7">
        <f t="shared" si="117"/>
        <v>294239735.12</v>
      </c>
      <c r="AC124" s="7">
        <f t="shared" si="117"/>
        <v>10383746.76</v>
      </c>
      <c r="AD124" s="7">
        <f t="shared" si="117"/>
        <v>14952824.970000001</v>
      </c>
      <c r="AE124" s="7">
        <f t="shared" si="117"/>
        <v>1876964.5</v>
      </c>
      <c r="AF124" s="7">
        <f t="shared" si="117"/>
        <v>3106935.72</v>
      </c>
      <c r="AG124" s="7">
        <f t="shared" si="117"/>
        <v>7373974.2000000002</v>
      </c>
      <c r="AH124" s="7">
        <f t="shared" si="117"/>
        <v>10276623.23</v>
      </c>
      <c r="AI124" s="7">
        <f t="shared" si="117"/>
        <v>4926496.05</v>
      </c>
      <c r="AJ124" s="7">
        <f t="shared" si="117"/>
        <v>3020032.91</v>
      </c>
      <c r="AK124" s="7">
        <f t="shared" si="117"/>
        <v>3019443.07</v>
      </c>
      <c r="AL124" s="7">
        <f t="shared" si="117"/>
        <v>3987742.58</v>
      </c>
      <c r="AM124" s="7">
        <f t="shared" si="117"/>
        <v>4780108.9000000004</v>
      </c>
      <c r="AN124" s="7">
        <f t="shared" si="117"/>
        <v>4427302.34</v>
      </c>
      <c r="AO124" s="7">
        <f t="shared" si="117"/>
        <v>43560756.859999999</v>
      </c>
      <c r="AP124" s="7">
        <f t="shared" si="117"/>
        <v>888479273.95000005</v>
      </c>
      <c r="AQ124" s="7">
        <f t="shared" si="117"/>
        <v>3867708.54</v>
      </c>
      <c r="AR124" s="7">
        <f t="shared" si="117"/>
        <v>658503447.34000003</v>
      </c>
      <c r="AS124" s="7">
        <f t="shared" si="117"/>
        <v>74036799.989999995</v>
      </c>
      <c r="AT124" s="7">
        <f t="shared" si="117"/>
        <v>25913490.75</v>
      </c>
      <c r="AU124" s="7">
        <f t="shared" si="117"/>
        <v>4567691.53</v>
      </c>
      <c r="AV124" s="7">
        <f t="shared" si="117"/>
        <v>4545957.87</v>
      </c>
      <c r="AW124" s="7">
        <f t="shared" si="117"/>
        <v>4095474.71</v>
      </c>
      <c r="AX124" s="7">
        <f t="shared" si="117"/>
        <v>1498170.39</v>
      </c>
      <c r="AY124" s="7">
        <f t="shared" si="117"/>
        <v>5412308.6500000004</v>
      </c>
      <c r="AZ124" s="7">
        <f t="shared" si="117"/>
        <v>127211220.45</v>
      </c>
      <c r="BA124" s="7">
        <f t="shared" si="117"/>
        <v>90562469.739999995</v>
      </c>
      <c r="BB124" s="7">
        <f t="shared" si="117"/>
        <v>77213339.469999999</v>
      </c>
      <c r="BC124" s="7">
        <f t="shared" si="117"/>
        <v>262633813.11000001</v>
      </c>
      <c r="BD124" s="7">
        <f t="shared" si="117"/>
        <v>37823577.57</v>
      </c>
      <c r="BE124" s="7">
        <f t="shared" si="117"/>
        <v>13972326.26</v>
      </c>
      <c r="BF124" s="7">
        <f t="shared" si="117"/>
        <v>256461895.43000001</v>
      </c>
      <c r="BG124" s="7">
        <f t="shared" si="117"/>
        <v>10215603.24</v>
      </c>
      <c r="BH124" s="7">
        <f t="shared" si="117"/>
        <v>6630677.46</v>
      </c>
      <c r="BI124" s="7">
        <f t="shared" si="117"/>
        <v>4048290.35</v>
      </c>
      <c r="BJ124" s="7">
        <f t="shared" si="117"/>
        <v>66094039.039999999</v>
      </c>
      <c r="BK124" s="7">
        <f t="shared" si="117"/>
        <v>211626630.46000001</v>
      </c>
      <c r="BL124" s="7">
        <f t="shared" si="117"/>
        <v>1926718.35</v>
      </c>
      <c r="BM124" s="7">
        <f t="shared" si="117"/>
        <v>5246158.9000000004</v>
      </c>
      <c r="BN124" s="7">
        <f t="shared" si="117"/>
        <v>31580467.260000002</v>
      </c>
      <c r="BO124" s="7">
        <f t="shared" ref="BO124:DZ124" si="118">ROUND(BO123*BO120,2)</f>
        <v>13518317.539999999</v>
      </c>
      <c r="BP124" s="7">
        <f t="shared" si="118"/>
        <v>3089097.25</v>
      </c>
      <c r="BQ124" s="7">
        <f t="shared" si="118"/>
        <v>66444796.700000003</v>
      </c>
      <c r="BR124" s="7">
        <f t="shared" si="118"/>
        <v>46562404.200000003</v>
      </c>
      <c r="BS124" s="7">
        <f t="shared" si="118"/>
        <v>12514430.960000001</v>
      </c>
      <c r="BT124" s="7">
        <f t="shared" si="118"/>
        <v>5318628.68</v>
      </c>
      <c r="BU124" s="7">
        <f t="shared" si="118"/>
        <v>5519263.96</v>
      </c>
      <c r="BV124" s="7">
        <f t="shared" si="118"/>
        <v>13504882.68</v>
      </c>
      <c r="BW124" s="7">
        <f t="shared" si="118"/>
        <v>21526279.719999999</v>
      </c>
      <c r="BX124" s="7">
        <f t="shared" si="118"/>
        <v>1603443.31</v>
      </c>
      <c r="BY124" s="7">
        <f t="shared" si="118"/>
        <v>5521189.3099999996</v>
      </c>
      <c r="BZ124" s="7">
        <f t="shared" si="118"/>
        <v>3316434.41</v>
      </c>
      <c r="CA124" s="7">
        <f t="shared" si="118"/>
        <v>2924500.46</v>
      </c>
      <c r="CB124" s="7">
        <f t="shared" si="118"/>
        <v>782146638.64999998</v>
      </c>
      <c r="CC124" s="7">
        <f t="shared" si="118"/>
        <v>3155128.04</v>
      </c>
      <c r="CD124" s="7">
        <f t="shared" si="118"/>
        <v>3328947.67</v>
      </c>
      <c r="CE124" s="7">
        <f t="shared" si="118"/>
        <v>2755108.63</v>
      </c>
      <c r="CF124" s="7">
        <f t="shared" si="118"/>
        <v>2163003.7400000002</v>
      </c>
      <c r="CG124" s="7">
        <f t="shared" si="118"/>
        <v>3320680.86</v>
      </c>
      <c r="CH124" s="7">
        <f t="shared" si="118"/>
        <v>1994988.91</v>
      </c>
      <c r="CI124" s="7">
        <f t="shared" si="118"/>
        <v>7506356.2999999998</v>
      </c>
      <c r="CJ124" s="7">
        <f t="shared" si="118"/>
        <v>10112723.41</v>
      </c>
      <c r="CK124" s="7">
        <f t="shared" si="118"/>
        <v>52846727.049999997</v>
      </c>
      <c r="CL124" s="7">
        <f t="shared" si="118"/>
        <v>14362235.779999999</v>
      </c>
      <c r="CM124" s="7">
        <f t="shared" si="118"/>
        <v>8423089.5800000001</v>
      </c>
      <c r="CN124" s="7">
        <f t="shared" si="118"/>
        <v>324905436.74000001</v>
      </c>
      <c r="CO124" s="7">
        <f t="shared" si="118"/>
        <v>147628877.80000001</v>
      </c>
      <c r="CP124" s="7">
        <f t="shared" si="118"/>
        <v>11035056.960000001</v>
      </c>
      <c r="CQ124" s="7">
        <f t="shared" si="118"/>
        <v>8729218.7200000007</v>
      </c>
      <c r="CR124" s="7">
        <f t="shared" si="118"/>
        <v>3691439.89</v>
      </c>
      <c r="CS124" s="7">
        <f t="shared" si="118"/>
        <v>4233695.24</v>
      </c>
      <c r="CT124" s="7">
        <f t="shared" si="118"/>
        <v>2047763.61</v>
      </c>
      <c r="CU124" s="7">
        <f t="shared" si="118"/>
        <v>849741.7</v>
      </c>
      <c r="CV124" s="7">
        <f t="shared" si="118"/>
        <v>1029982.52</v>
      </c>
      <c r="CW124" s="7">
        <f t="shared" si="118"/>
        <v>3463413.26</v>
      </c>
      <c r="CX124" s="7">
        <f t="shared" si="118"/>
        <v>5450043.1699999999</v>
      </c>
      <c r="CY124" s="7">
        <f t="shared" si="118"/>
        <v>1087734.69</v>
      </c>
      <c r="CZ124" s="7">
        <f t="shared" si="118"/>
        <v>19213838.559999999</v>
      </c>
      <c r="DA124" s="7">
        <f t="shared" si="118"/>
        <v>3397379.35</v>
      </c>
      <c r="DB124" s="7">
        <f t="shared" si="118"/>
        <v>4502800.16</v>
      </c>
      <c r="DC124" s="7">
        <f t="shared" si="118"/>
        <v>3263794.28</v>
      </c>
      <c r="DD124" s="7">
        <f t="shared" si="118"/>
        <v>2920115.26</v>
      </c>
      <c r="DE124" s="7">
        <f t="shared" si="118"/>
        <v>4273628.45</v>
      </c>
      <c r="DF124" s="7">
        <f t="shared" si="118"/>
        <v>208002594.13</v>
      </c>
      <c r="DG124" s="7">
        <f t="shared" si="118"/>
        <v>2175474.29</v>
      </c>
      <c r="DH124" s="7">
        <f t="shared" si="118"/>
        <v>19011944.129999999</v>
      </c>
      <c r="DI124" s="7">
        <f t="shared" si="118"/>
        <v>24991436.550000001</v>
      </c>
      <c r="DJ124" s="7">
        <f t="shared" si="118"/>
        <v>7383163.46</v>
      </c>
      <c r="DK124" s="7">
        <f t="shared" si="118"/>
        <v>5864839.0700000003</v>
      </c>
      <c r="DL124" s="7">
        <f t="shared" si="118"/>
        <v>60045691.539999999</v>
      </c>
      <c r="DM124" s="7">
        <f t="shared" si="118"/>
        <v>3934931.2</v>
      </c>
      <c r="DN124" s="7">
        <f t="shared" si="118"/>
        <v>14375243.23</v>
      </c>
      <c r="DO124" s="7">
        <f t="shared" si="118"/>
        <v>33577772.969999999</v>
      </c>
      <c r="DP124" s="7">
        <f t="shared" si="118"/>
        <v>3537481.59</v>
      </c>
      <c r="DQ124" s="7">
        <f t="shared" si="118"/>
        <v>9413339.0700000003</v>
      </c>
      <c r="DR124" s="7">
        <f t="shared" si="118"/>
        <v>14166171.25</v>
      </c>
      <c r="DS124" s="7">
        <f t="shared" si="118"/>
        <v>7248683.2300000004</v>
      </c>
      <c r="DT124" s="7">
        <f t="shared" si="118"/>
        <v>3170486.76</v>
      </c>
      <c r="DU124" s="7">
        <f t="shared" si="118"/>
        <v>4743873.3</v>
      </c>
      <c r="DV124" s="7">
        <f t="shared" si="118"/>
        <v>3553950.1</v>
      </c>
      <c r="DW124" s="7">
        <f t="shared" si="118"/>
        <v>4325206.0199999996</v>
      </c>
      <c r="DX124" s="7">
        <f t="shared" si="118"/>
        <v>3431074.2</v>
      </c>
      <c r="DY124" s="7">
        <f t="shared" si="118"/>
        <v>4790376.87</v>
      </c>
      <c r="DZ124" s="7">
        <f t="shared" si="118"/>
        <v>8628519.4600000009</v>
      </c>
      <c r="EA124" s="7">
        <f t="shared" ref="EA124:FX124" si="119">ROUND(EA123*EA120,2)</f>
        <v>6481572.6600000001</v>
      </c>
      <c r="EB124" s="7">
        <f t="shared" si="119"/>
        <v>6260692.9199999999</v>
      </c>
      <c r="EC124" s="7">
        <f t="shared" si="119"/>
        <v>4018212.56</v>
      </c>
      <c r="ED124" s="7">
        <f t="shared" si="119"/>
        <v>22632111.710000001</v>
      </c>
      <c r="EE124" s="7">
        <f t="shared" si="119"/>
        <v>3199933.85</v>
      </c>
      <c r="EF124" s="7">
        <f t="shared" si="119"/>
        <v>14615479.369999999</v>
      </c>
      <c r="EG124" s="7">
        <f t="shared" si="119"/>
        <v>3597819.09</v>
      </c>
      <c r="EH124" s="7">
        <f t="shared" si="119"/>
        <v>3670152.36</v>
      </c>
      <c r="EI124" s="7">
        <f t="shared" si="119"/>
        <v>143589793.44999999</v>
      </c>
      <c r="EJ124" s="7">
        <f t="shared" si="119"/>
        <v>100915391.92</v>
      </c>
      <c r="EK124" s="7">
        <f t="shared" si="119"/>
        <v>7654278.8499999996</v>
      </c>
      <c r="EL124" s="7">
        <f t="shared" si="119"/>
        <v>5411871.2699999996</v>
      </c>
      <c r="EM124" s="7">
        <f t="shared" si="119"/>
        <v>4890501.62</v>
      </c>
      <c r="EN124" s="7">
        <f t="shared" si="119"/>
        <v>9808115.5199999996</v>
      </c>
      <c r="EO124" s="7">
        <f t="shared" si="119"/>
        <v>4319971.93</v>
      </c>
      <c r="EP124" s="7">
        <f t="shared" si="119"/>
        <v>5604795.4400000004</v>
      </c>
      <c r="EQ124" s="7">
        <f t="shared" si="119"/>
        <v>29253468.379999999</v>
      </c>
      <c r="ER124" s="7">
        <f t="shared" si="119"/>
        <v>4773391.3</v>
      </c>
      <c r="ES124" s="7">
        <f t="shared" si="119"/>
        <v>3124752.82</v>
      </c>
      <c r="ET124" s="7">
        <f t="shared" si="119"/>
        <v>3664217.71</v>
      </c>
      <c r="EU124" s="7">
        <f t="shared" si="119"/>
        <v>6360094.8700000001</v>
      </c>
      <c r="EV124" s="7">
        <f t="shared" si="119"/>
        <v>1641166.25</v>
      </c>
      <c r="EW124" s="7">
        <f t="shared" si="119"/>
        <v>12395676.460000001</v>
      </c>
      <c r="EX124" s="7">
        <f t="shared" si="119"/>
        <v>3325024.4</v>
      </c>
      <c r="EY124" s="7">
        <f t="shared" si="119"/>
        <v>2340366.6800000002</v>
      </c>
      <c r="EZ124" s="7">
        <f t="shared" si="119"/>
        <v>2485097.81</v>
      </c>
      <c r="FA124" s="7">
        <f t="shared" si="119"/>
        <v>38840727.579999998</v>
      </c>
      <c r="FB124" s="7">
        <f t="shared" si="119"/>
        <v>4250606.29</v>
      </c>
      <c r="FC124" s="7">
        <f t="shared" si="119"/>
        <v>20774774.34</v>
      </c>
      <c r="FD124" s="7">
        <f t="shared" si="119"/>
        <v>5107755.6399999997</v>
      </c>
      <c r="FE124" s="7">
        <f t="shared" si="119"/>
        <v>1758204.23</v>
      </c>
      <c r="FF124" s="7">
        <f t="shared" si="119"/>
        <v>3402080.03</v>
      </c>
      <c r="FG124" s="7">
        <f t="shared" si="119"/>
        <v>2532676.5299999998</v>
      </c>
      <c r="FH124" s="7">
        <f t="shared" si="119"/>
        <v>1493771.44</v>
      </c>
      <c r="FI124" s="7">
        <f t="shared" si="119"/>
        <v>18427146.640000001</v>
      </c>
      <c r="FJ124" s="7">
        <f t="shared" si="119"/>
        <v>21088888.809999999</v>
      </c>
      <c r="FK124" s="7">
        <f t="shared" si="119"/>
        <v>26657544.300000001</v>
      </c>
      <c r="FL124" s="7">
        <f t="shared" si="119"/>
        <v>83806278.390000001</v>
      </c>
      <c r="FM124" s="7">
        <f t="shared" si="119"/>
        <v>39390053.740000002</v>
      </c>
      <c r="FN124" s="7">
        <f t="shared" si="119"/>
        <v>223114850.06</v>
      </c>
      <c r="FO124" s="7">
        <f t="shared" si="119"/>
        <v>11883262.689999999</v>
      </c>
      <c r="FP124" s="7">
        <f t="shared" si="119"/>
        <v>24047660.039999999</v>
      </c>
      <c r="FQ124" s="7">
        <f t="shared" si="119"/>
        <v>10804770.609999999</v>
      </c>
      <c r="FR124" s="7">
        <f t="shared" si="119"/>
        <v>3138680.06</v>
      </c>
      <c r="FS124" s="7">
        <f t="shared" si="119"/>
        <v>3256480.8</v>
      </c>
      <c r="FT124" s="7">
        <f t="shared" si="119"/>
        <v>1322299.6499999999</v>
      </c>
      <c r="FU124" s="7">
        <f t="shared" si="119"/>
        <v>9370606.9700000007</v>
      </c>
      <c r="FV124" s="7">
        <f t="shared" si="119"/>
        <v>8740022.4000000004</v>
      </c>
      <c r="FW124" s="7">
        <f t="shared" si="119"/>
        <v>3003307.46</v>
      </c>
      <c r="FX124" s="7">
        <f t="shared" si="119"/>
        <v>1331607.46</v>
      </c>
      <c r="FY124" s="7"/>
      <c r="FZ124" s="7">
        <f>SUM(C124:FX124)</f>
        <v>8768743931.5599995</v>
      </c>
      <c r="GA124" s="85">
        <v>8766129545.1999989</v>
      </c>
      <c r="GB124" s="7">
        <f>FZ124-GA124</f>
        <v>2614386.3600006104</v>
      </c>
      <c r="GC124" s="62"/>
      <c r="GD124" s="62"/>
      <c r="GE124" s="62"/>
      <c r="GF124" s="62"/>
      <c r="GG124" s="7"/>
      <c r="GH124" s="7"/>
      <c r="GI124" s="7"/>
      <c r="GJ124" s="7"/>
      <c r="GK124" s="7"/>
      <c r="GL124" s="7"/>
      <c r="GM124" s="7"/>
    </row>
    <row r="125" spans="1:204" x14ac:dyDescent="0.35">
      <c r="A125" s="7"/>
      <c r="B125" s="7" t="s">
        <v>616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GA125" s="20"/>
      <c r="GB125" s="62"/>
      <c r="GC125" s="62"/>
      <c r="GD125" s="62"/>
      <c r="GE125" s="62"/>
      <c r="GF125" s="62"/>
      <c r="GG125" s="7"/>
      <c r="GH125" s="7"/>
      <c r="GI125" s="7"/>
      <c r="GJ125" s="7"/>
      <c r="GK125" s="7"/>
      <c r="GL125" s="7"/>
      <c r="GM125" s="7"/>
    </row>
    <row r="126" spans="1:204" x14ac:dyDescent="0.35">
      <c r="A126" s="6" t="s">
        <v>593</v>
      </c>
      <c r="B126" s="7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7"/>
      <c r="GA126" s="20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</row>
    <row r="127" spans="1:204" x14ac:dyDescent="0.35">
      <c r="A127" s="7"/>
      <c r="B127" s="43" t="s">
        <v>617</v>
      </c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86"/>
      <c r="CC127" s="86"/>
      <c r="CD127" s="86"/>
      <c r="CE127" s="86"/>
      <c r="CF127" s="86"/>
      <c r="CG127" s="86"/>
      <c r="CH127" s="86"/>
      <c r="CI127" s="86"/>
      <c r="CJ127" s="86"/>
      <c r="CK127" s="86"/>
      <c r="CL127" s="86"/>
      <c r="CM127" s="86"/>
      <c r="CN127" s="86"/>
      <c r="CO127" s="86"/>
      <c r="CP127" s="86"/>
      <c r="CQ127" s="86"/>
      <c r="CR127" s="86"/>
      <c r="CS127" s="86"/>
      <c r="CT127" s="86"/>
      <c r="CU127" s="86"/>
      <c r="CV127" s="86"/>
      <c r="CW127" s="86"/>
      <c r="CX127" s="86"/>
      <c r="CY127" s="86"/>
      <c r="CZ127" s="86"/>
      <c r="DA127" s="86"/>
      <c r="DB127" s="86"/>
      <c r="DC127" s="86"/>
      <c r="DD127" s="86"/>
      <c r="DE127" s="86"/>
      <c r="DF127" s="86"/>
      <c r="DG127" s="86"/>
      <c r="DH127" s="86"/>
      <c r="DI127" s="86"/>
      <c r="DJ127" s="86"/>
      <c r="DK127" s="86"/>
      <c r="DL127" s="86"/>
      <c r="DM127" s="86"/>
      <c r="DN127" s="86"/>
      <c r="DO127" s="86"/>
      <c r="DP127" s="86"/>
      <c r="DQ127" s="86"/>
      <c r="DR127" s="86"/>
      <c r="DS127" s="86"/>
      <c r="DT127" s="86"/>
      <c r="DU127" s="86"/>
      <c r="DV127" s="86"/>
      <c r="DW127" s="86"/>
      <c r="DX127" s="86"/>
      <c r="DY127" s="86"/>
      <c r="DZ127" s="86"/>
      <c r="EA127" s="86"/>
      <c r="EB127" s="86"/>
      <c r="EC127" s="86"/>
      <c r="ED127" s="86"/>
      <c r="EE127" s="86"/>
      <c r="EF127" s="86"/>
      <c r="EG127" s="86"/>
      <c r="EH127" s="86"/>
      <c r="EI127" s="86"/>
      <c r="EJ127" s="86"/>
      <c r="EK127" s="86"/>
      <c r="EL127" s="86"/>
      <c r="EM127" s="86"/>
      <c r="EN127" s="86"/>
      <c r="EO127" s="86"/>
      <c r="EP127" s="86"/>
      <c r="EQ127" s="86"/>
      <c r="ER127" s="86"/>
      <c r="ES127" s="86"/>
      <c r="ET127" s="86"/>
      <c r="EU127" s="86"/>
      <c r="EV127" s="86"/>
      <c r="EW127" s="86"/>
      <c r="EX127" s="86"/>
      <c r="EY127" s="86"/>
      <c r="EZ127" s="86"/>
      <c r="FA127" s="86"/>
      <c r="FB127" s="86"/>
      <c r="FC127" s="86"/>
      <c r="FD127" s="86"/>
      <c r="FE127" s="86"/>
      <c r="FF127" s="86"/>
      <c r="FG127" s="86"/>
      <c r="FH127" s="86"/>
      <c r="FI127" s="86"/>
      <c r="FJ127" s="86"/>
      <c r="FK127" s="86"/>
      <c r="FL127" s="86"/>
      <c r="FM127" s="86"/>
      <c r="FN127" s="86"/>
      <c r="FO127" s="86"/>
      <c r="FP127" s="86"/>
      <c r="FQ127" s="86"/>
      <c r="FR127" s="86"/>
      <c r="FS127" s="86"/>
      <c r="FT127" s="86"/>
      <c r="FU127" s="86"/>
      <c r="FV127" s="86"/>
      <c r="FW127" s="86"/>
      <c r="FX127" s="86"/>
      <c r="FY127" s="7"/>
      <c r="FZ127" s="7"/>
      <c r="GA127" s="20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27"/>
      <c r="GO127" s="27"/>
      <c r="GP127" s="27"/>
    </row>
    <row r="128" spans="1:204" x14ac:dyDescent="0.35">
      <c r="A128" s="6" t="s">
        <v>618</v>
      </c>
      <c r="B128" s="7" t="s">
        <v>619</v>
      </c>
      <c r="C128" s="28">
        <f t="shared" ref="C128:BN128" si="120">C16</f>
        <v>2311</v>
      </c>
      <c r="D128" s="28">
        <f t="shared" si="120"/>
        <v>9785</v>
      </c>
      <c r="E128" s="28">
        <f t="shared" si="120"/>
        <v>2809</v>
      </c>
      <c r="F128" s="28">
        <f t="shared" si="120"/>
        <v>3989</v>
      </c>
      <c r="G128" s="28">
        <f t="shared" si="120"/>
        <v>189</v>
      </c>
      <c r="H128" s="28">
        <f t="shared" si="120"/>
        <v>169</v>
      </c>
      <c r="I128" s="28">
        <f t="shared" si="120"/>
        <v>4032</v>
      </c>
      <c r="J128" s="28">
        <f t="shared" si="120"/>
        <v>831</v>
      </c>
      <c r="K128" s="28">
        <f t="shared" si="120"/>
        <v>83</v>
      </c>
      <c r="L128" s="28">
        <f t="shared" si="120"/>
        <v>732</v>
      </c>
      <c r="M128" s="28">
        <f t="shared" si="120"/>
        <v>521</v>
      </c>
      <c r="N128" s="28">
        <f t="shared" si="120"/>
        <v>8671</v>
      </c>
      <c r="O128" s="28">
        <f t="shared" si="120"/>
        <v>1022</v>
      </c>
      <c r="P128" s="28">
        <f t="shared" si="120"/>
        <v>65</v>
      </c>
      <c r="Q128" s="28">
        <f t="shared" si="120"/>
        <v>17070</v>
      </c>
      <c r="R128" s="28">
        <f t="shared" si="120"/>
        <v>839</v>
      </c>
      <c r="S128" s="28">
        <f t="shared" si="120"/>
        <v>529</v>
      </c>
      <c r="T128" s="28">
        <f t="shared" si="120"/>
        <v>57</v>
      </c>
      <c r="U128" s="28">
        <f t="shared" si="120"/>
        <v>26</v>
      </c>
      <c r="V128" s="28">
        <f t="shared" si="120"/>
        <v>100</v>
      </c>
      <c r="W128" s="28">
        <f t="shared" si="120"/>
        <v>50</v>
      </c>
      <c r="X128" s="28">
        <f t="shared" si="120"/>
        <v>14</v>
      </c>
      <c r="Y128" s="28">
        <f t="shared" si="120"/>
        <v>276</v>
      </c>
      <c r="Z128" s="28">
        <f t="shared" si="120"/>
        <v>60</v>
      </c>
      <c r="AA128" s="28">
        <f t="shared" si="120"/>
        <v>5295</v>
      </c>
      <c r="AB128" s="28">
        <f t="shared" si="120"/>
        <v>3397</v>
      </c>
      <c r="AC128" s="28">
        <f t="shared" si="120"/>
        <v>123</v>
      </c>
      <c r="AD128" s="28">
        <f t="shared" si="120"/>
        <v>283</v>
      </c>
      <c r="AE128" s="28">
        <f t="shared" si="120"/>
        <v>20</v>
      </c>
      <c r="AF128" s="28">
        <f t="shared" si="120"/>
        <v>34</v>
      </c>
      <c r="AG128" s="28">
        <f t="shared" si="120"/>
        <v>74</v>
      </c>
      <c r="AH128" s="28">
        <f t="shared" si="120"/>
        <v>356</v>
      </c>
      <c r="AI128" s="28">
        <f t="shared" si="120"/>
        <v>129</v>
      </c>
      <c r="AJ128" s="28">
        <f t="shared" si="120"/>
        <v>71</v>
      </c>
      <c r="AK128" s="28">
        <f t="shared" si="120"/>
        <v>106</v>
      </c>
      <c r="AL128" s="28">
        <f t="shared" si="120"/>
        <v>109</v>
      </c>
      <c r="AM128" s="28">
        <f t="shared" si="120"/>
        <v>175</v>
      </c>
      <c r="AN128" s="28">
        <f t="shared" si="120"/>
        <v>98</v>
      </c>
      <c r="AO128" s="28">
        <f t="shared" si="120"/>
        <v>1189</v>
      </c>
      <c r="AP128" s="28">
        <f t="shared" si="120"/>
        <v>30699</v>
      </c>
      <c r="AQ128" s="28">
        <f t="shared" si="120"/>
        <v>74</v>
      </c>
      <c r="AR128" s="28">
        <f t="shared" si="120"/>
        <v>3849</v>
      </c>
      <c r="AS128" s="28">
        <f t="shared" si="120"/>
        <v>1103</v>
      </c>
      <c r="AT128" s="28">
        <f t="shared" si="120"/>
        <v>221</v>
      </c>
      <c r="AU128" s="28">
        <f t="shared" si="120"/>
        <v>48</v>
      </c>
      <c r="AV128" s="28">
        <f t="shared" si="120"/>
        <v>107</v>
      </c>
      <c r="AW128" s="28">
        <f t="shared" si="120"/>
        <v>42</v>
      </c>
      <c r="AX128" s="28">
        <f t="shared" si="120"/>
        <v>0</v>
      </c>
      <c r="AY128" s="28">
        <f t="shared" si="120"/>
        <v>133</v>
      </c>
      <c r="AZ128" s="28">
        <f t="shared" si="120"/>
        <v>5157</v>
      </c>
      <c r="BA128" s="28">
        <f t="shared" si="120"/>
        <v>2278</v>
      </c>
      <c r="BB128" s="28">
        <f t="shared" si="120"/>
        <v>2184</v>
      </c>
      <c r="BC128" s="28">
        <f t="shared" si="120"/>
        <v>8604</v>
      </c>
      <c r="BD128" s="28">
        <f t="shared" si="120"/>
        <v>170</v>
      </c>
      <c r="BE128" s="28">
        <f t="shared" si="120"/>
        <v>210</v>
      </c>
      <c r="BF128" s="28">
        <f t="shared" si="120"/>
        <v>1507</v>
      </c>
      <c r="BG128" s="28">
        <f t="shared" si="120"/>
        <v>224</v>
      </c>
      <c r="BH128" s="28">
        <f t="shared" si="120"/>
        <v>65</v>
      </c>
      <c r="BI128" s="28">
        <f t="shared" si="120"/>
        <v>101</v>
      </c>
      <c r="BJ128" s="28">
        <f t="shared" si="120"/>
        <v>387</v>
      </c>
      <c r="BK128" s="28">
        <f t="shared" si="120"/>
        <v>3764</v>
      </c>
      <c r="BL128" s="28">
        <f t="shared" si="120"/>
        <v>24</v>
      </c>
      <c r="BM128" s="28">
        <f t="shared" si="120"/>
        <v>92</v>
      </c>
      <c r="BN128" s="28">
        <f t="shared" si="120"/>
        <v>1087</v>
      </c>
      <c r="BO128" s="28">
        <f t="shared" ref="BO128:DZ128" si="121">BO16</f>
        <v>366</v>
      </c>
      <c r="BP128" s="28">
        <f t="shared" si="121"/>
        <v>82</v>
      </c>
      <c r="BQ128" s="28">
        <f t="shared" si="121"/>
        <v>1279</v>
      </c>
      <c r="BR128" s="28">
        <f t="shared" si="121"/>
        <v>1093</v>
      </c>
      <c r="BS128" s="28">
        <f t="shared" si="121"/>
        <v>465</v>
      </c>
      <c r="BT128" s="28">
        <f t="shared" si="121"/>
        <v>61</v>
      </c>
      <c r="BU128" s="28">
        <f t="shared" si="121"/>
        <v>78</v>
      </c>
      <c r="BV128" s="28">
        <f t="shared" si="121"/>
        <v>206</v>
      </c>
      <c r="BW128" s="28">
        <f t="shared" si="121"/>
        <v>217</v>
      </c>
      <c r="BX128" s="28">
        <f t="shared" si="121"/>
        <v>14</v>
      </c>
      <c r="BY128" s="28">
        <f t="shared" si="121"/>
        <v>256</v>
      </c>
      <c r="BZ128" s="28">
        <f t="shared" si="121"/>
        <v>55</v>
      </c>
      <c r="CA128" s="28">
        <f t="shared" si="121"/>
        <v>33</v>
      </c>
      <c r="CB128" s="28">
        <f t="shared" si="121"/>
        <v>13384</v>
      </c>
      <c r="CC128" s="28">
        <f t="shared" si="121"/>
        <v>49</v>
      </c>
      <c r="CD128" s="28">
        <f t="shared" si="121"/>
        <v>7</v>
      </c>
      <c r="CE128" s="28">
        <f t="shared" si="121"/>
        <v>25</v>
      </c>
      <c r="CF128" s="28">
        <f t="shared" si="121"/>
        <v>41</v>
      </c>
      <c r="CG128" s="28">
        <f t="shared" si="121"/>
        <v>63</v>
      </c>
      <c r="CH128" s="28">
        <f t="shared" si="121"/>
        <v>36</v>
      </c>
      <c r="CI128" s="28">
        <f t="shared" si="121"/>
        <v>281</v>
      </c>
      <c r="CJ128" s="28">
        <f t="shared" si="121"/>
        <v>280</v>
      </c>
      <c r="CK128" s="28">
        <f t="shared" si="121"/>
        <v>852</v>
      </c>
      <c r="CL128" s="28">
        <f t="shared" si="121"/>
        <v>250</v>
      </c>
      <c r="CM128" s="28">
        <f t="shared" si="121"/>
        <v>180</v>
      </c>
      <c r="CN128" s="28">
        <f t="shared" si="121"/>
        <v>4931</v>
      </c>
      <c r="CO128" s="28">
        <f t="shared" si="121"/>
        <v>2428</v>
      </c>
      <c r="CP128" s="28">
        <f t="shared" si="121"/>
        <v>198</v>
      </c>
      <c r="CQ128" s="28">
        <f t="shared" si="121"/>
        <v>352</v>
      </c>
      <c r="CR128" s="28">
        <f t="shared" si="121"/>
        <v>69</v>
      </c>
      <c r="CS128" s="28">
        <f t="shared" si="121"/>
        <v>80</v>
      </c>
      <c r="CT128" s="28">
        <f t="shared" si="121"/>
        <v>54</v>
      </c>
      <c r="CU128" s="28">
        <f t="shared" si="121"/>
        <v>68</v>
      </c>
      <c r="CV128" s="28">
        <f t="shared" si="121"/>
        <v>3</v>
      </c>
      <c r="CW128" s="28">
        <f t="shared" si="121"/>
        <v>53</v>
      </c>
      <c r="CX128" s="28">
        <f t="shared" si="121"/>
        <v>117</v>
      </c>
      <c r="CY128" s="28">
        <f t="shared" si="121"/>
        <v>14</v>
      </c>
      <c r="CZ128" s="28">
        <f t="shared" si="121"/>
        <v>677</v>
      </c>
      <c r="DA128" s="28">
        <f t="shared" si="121"/>
        <v>36</v>
      </c>
      <c r="DB128" s="28">
        <f t="shared" si="121"/>
        <v>59</v>
      </c>
      <c r="DC128" s="28">
        <f t="shared" si="121"/>
        <v>28</v>
      </c>
      <c r="DD128" s="28">
        <f t="shared" si="121"/>
        <v>41</v>
      </c>
      <c r="DE128" s="28">
        <f t="shared" si="121"/>
        <v>34</v>
      </c>
      <c r="DF128" s="28">
        <f t="shared" si="121"/>
        <v>5994</v>
      </c>
      <c r="DG128" s="28">
        <f t="shared" si="121"/>
        <v>20</v>
      </c>
      <c r="DH128" s="28">
        <f t="shared" si="121"/>
        <v>548</v>
      </c>
      <c r="DI128" s="28">
        <f t="shared" si="121"/>
        <v>1006</v>
      </c>
      <c r="DJ128" s="28">
        <f t="shared" si="121"/>
        <v>126</v>
      </c>
      <c r="DK128" s="28">
        <f t="shared" si="121"/>
        <v>172</v>
      </c>
      <c r="DL128" s="28">
        <f t="shared" si="121"/>
        <v>1818</v>
      </c>
      <c r="DM128" s="28">
        <f t="shared" si="121"/>
        <v>81</v>
      </c>
      <c r="DN128" s="28">
        <f t="shared" si="121"/>
        <v>418</v>
      </c>
      <c r="DO128" s="28">
        <f t="shared" si="121"/>
        <v>925</v>
      </c>
      <c r="DP128" s="28">
        <f t="shared" si="121"/>
        <v>47</v>
      </c>
      <c r="DQ128" s="28">
        <f t="shared" si="121"/>
        <v>162</v>
      </c>
      <c r="DR128" s="28">
        <f t="shared" si="121"/>
        <v>640</v>
      </c>
      <c r="DS128" s="28">
        <f t="shared" si="121"/>
        <v>342</v>
      </c>
      <c r="DT128" s="28">
        <f t="shared" si="121"/>
        <v>72</v>
      </c>
      <c r="DU128" s="28">
        <f t="shared" si="121"/>
        <v>128</v>
      </c>
      <c r="DV128" s="28">
        <f t="shared" si="121"/>
        <v>56</v>
      </c>
      <c r="DW128" s="28">
        <f t="shared" si="121"/>
        <v>91</v>
      </c>
      <c r="DX128" s="28">
        <f t="shared" si="121"/>
        <v>24</v>
      </c>
      <c r="DY128" s="28">
        <f t="shared" si="121"/>
        <v>27</v>
      </c>
      <c r="DZ128" s="28">
        <f t="shared" si="121"/>
        <v>74</v>
      </c>
      <c r="EA128" s="28">
        <f t="shared" ref="EA128:FX128" si="122">EA16</f>
        <v>130</v>
      </c>
      <c r="EB128" s="28">
        <f t="shared" si="122"/>
        <v>172</v>
      </c>
      <c r="EC128" s="28">
        <f t="shared" si="122"/>
        <v>68</v>
      </c>
      <c r="ED128" s="28">
        <f t="shared" si="122"/>
        <v>24</v>
      </c>
      <c r="EE128" s="28">
        <f t="shared" si="122"/>
        <v>69</v>
      </c>
      <c r="EF128" s="28">
        <f t="shared" si="122"/>
        <v>603</v>
      </c>
      <c r="EG128" s="28">
        <f t="shared" si="122"/>
        <v>100</v>
      </c>
      <c r="EH128" s="28">
        <f t="shared" si="122"/>
        <v>68</v>
      </c>
      <c r="EI128" s="28">
        <f t="shared" si="122"/>
        <v>6981</v>
      </c>
      <c r="EJ128" s="28">
        <f t="shared" si="122"/>
        <v>2957</v>
      </c>
      <c r="EK128" s="28">
        <f t="shared" si="122"/>
        <v>147</v>
      </c>
      <c r="EL128" s="28">
        <f t="shared" si="122"/>
        <v>123</v>
      </c>
      <c r="EM128" s="28">
        <f t="shared" si="122"/>
        <v>111</v>
      </c>
      <c r="EN128" s="28">
        <f t="shared" si="122"/>
        <v>401</v>
      </c>
      <c r="EO128" s="28">
        <f t="shared" si="122"/>
        <v>68</v>
      </c>
      <c r="EP128" s="28">
        <f t="shared" si="122"/>
        <v>53</v>
      </c>
      <c r="EQ128" s="28">
        <f t="shared" si="122"/>
        <v>54</v>
      </c>
      <c r="ER128" s="28">
        <f t="shared" si="122"/>
        <v>48</v>
      </c>
      <c r="ES128" s="28">
        <f t="shared" si="122"/>
        <v>45</v>
      </c>
      <c r="ET128" s="28">
        <f t="shared" si="122"/>
        <v>105</v>
      </c>
      <c r="EU128" s="28">
        <f t="shared" si="122"/>
        <v>308</v>
      </c>
      <c r="EV128" s="28">
        <f t="shared" si="122"/>
        <v>32</v>
      </c>
      <c r="EW128" s="28">
        <f t="shared" si="122"/>
        <v>111</v>
      </c>
      <c r="EX128" s="28">
        <f t="shared" si="122"/>
        <v>40</v>
      </c>
      <c r="EY128" s="28">
        <f t="shared" si="122"/>
        <v>163</v>
      </c>
      <c r="EZ128" s="28">
        <f t="shared" si="122"/>
        <v>39</v>
      </c>
      <c r="FA128" s="28">
        <f t="shared" si="122"/>
        <v>619</v>
      </c>
      <c r="FB128" s="28">
        <f t="shared" si="122"/>
        <v>87</v>
      </c>
      <c r="FC128" s="28">
        <f t="shared" si="122"/>
        <v>275</v>
      </c>
      <c r="FD128" s="28">
        <f t="shared" si="122"/>
        <v>127</v>
      </c>
      <c r="FE128" s="28">
        <f t="shared" si="122"/>
        <v>25</v>
      </c>
      <c r="FF128" s="28">
        <f t="shared" si="122"/>
        <v>63</v>
      </c>
      <c r="FG128" s="28">
        <f t="shared" si="122"/>
        <v>16</v>
      </c>
      <c r="FH128" s="28">
        <f t="shared" si="122"/>
        <v>18</v>
      </c>
      <c r="FI128" s="28">
        <f t="shared" si="122"/>
        <v>453</v>
      </c>
      <c r="FJ128" s="28">
        <f t="shared" si="122"/>
        <v>369</v>
      </c>
      <c r="FK128" s="28">
        <f t="shared" si="122"/>
        <v>506</v>
      </c>
      <c r="FL128" s="28">
        <f t="shared" si="122"/>
        <v>657</v>
      </c>
      <c r="FM128" s="28">
        <f t="shared" si="122"/>
        <v>275</v>
      </c>
      <c r="FN128" s="28">
        <f t="shared" si="122"/>
        <v>8885</v>
      </c>
      <c r="FO128" s="28">
        <f t="shared" si="122"/>
        <v>307</v>
      </c>
      <c r="FP128" s="28">
        <f t="shared" si="122"/>
        <v>752</v>
      </c>
      <c r="FQ128" s="28">
        <f t="shared" si="122"/>
        <v>184</v>
      </c>
      <c r="FR128" s="28">
        <f t="shared" si="122"/>
        <v>31</v>
      </c>
      <c r="FS128" s="28">
        <f t="shared" si="122"/>
        <v>18</v>
      </c>
      <c r="FT128" s="28">
        <f t="shared" si="122"/>
        <v>16</v>
      </c>
      <c r="FU128" s="28">
        <f t="shared" si="122"/>
        <v>332</v>
      </c>
      <c r="FV128" s="28">
        <f t="shared" si="122"/>
        <v>237</v>
      </c>
      <c r="FW128" s="28">
        <f t="shared" si="122"/>
        <v>50</v>
      </c>
      <c r="FX128" s="28">
        <f t="shared" si="122"/>
        <v>16</v>
      </c>
      <c r="FY128" s="86"/>
      <c r="FZ128" s="28"/>
      <c r="GA128" s="20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</row>
    <row r="129" spans="1:256" x14ac:dyDescent="0.35">
      <c r="A129" s="6" t="s">
        <v>620</v>
      </c>
      <c r="B129" s="7" t="s">
        <v>621</v>
      </c>
      <c r="C129" s="28">
        <f t="shared" ref="C129:BN129" si="123">C19</f>
        <v>5936.4</v>
      </c>
      <c r="D129" s="28">
        <f t="shared" si="123"/>
        <v>28893.599999999999</v>
      </c>
      <c r="E129" s="28">
        <f t="shared" si="123"/>
        <v>4468.8</v>
      </c>
      <c r="F129" s="28">
        <f t="shared" si="123"/>
        <v>15351.599999999999</v>
      </c>
      <c r="G129" s="28">
        <f t="shared" si="123"/>
        <v>850.8</v>
      </c>
      <c r="H129" s="28">
        <f t="shared" si="123"/>
        <v>794.4</v>
      </c>
      <c r="I129" s="28">
        <f t="shared" si="123"/>
        <v>6464.4</v>
      </c>
      <c r="J129" s="28">
        <f t="shared" si="123"/>
        <v>1663.2</v>
      </c>
      <c r="K129" s="28">
        <f t="shared" si="123"/>
        <v>186</v>
      </c>
      <c r="L129" s="28">
        <f t="shared" si="123"/>
        <v>1503.6</v>
      </c>
      <c r="M129" s="28">
        <f t="shared" si="123"/>
        <v>685.19999999999993</v>
      </c>
      <c r="N129" s="28">
        <f t="shared" si="123"/>
        <v>36894</v>
      </c>
      <c r="O129" s="28">
        <f t="shared" si="123"/>
        <v>9018</v>
      </c>
      <c r="P129" s="28">
        <f t="shared" si="123"/>
        <v>188.4</v>
      </c>
      <c r="Q129" s="28">
        <f t="shared" si="123"/>
        <v>28060.799999999999</v>
      </c>
      <c r="R129" s="28">
        <f t="shared" si="123"/>
        <v>3002.4</v>
      </c>
      <c r="S129" s="28">
        <f t="shared" si="123"/>
        <v>1274.3999999999999</v>
      </c>
      <c r="T129" s="28">
        <f t="shared" si="123"/>
        <v>124.8</v>
      </c>
      <c r="U129" s="28">
        <f t="shared" si="123"/>
        <v>37.199999999999996</v>
      </c>
      <c r="V129" s="28">
        <f t="shared" si="123"/>
        <v>208.79999999999998</v>
      </c>
      <c r="W129" s="28">
        <f t="shared" si="123"/>
        <v>181.2</v>
      </c>
      <c r="X129" s="28">
        <f t="shared" si="123"/>
        <v>36</v>
      </c>
      <c r="Y129" s="28">
        <f t="shared" si="123"/>
        <v>460.79999999999995</v>
      </c>
      <c r="Z129" s="28">
        <f t="shared" si="123"/>
        <v>170.4</v>
      </c>
      <c r="AA129" s="28">
        <f t="shared" si="123"/>
        <v>22339.200000000001</v>
      </c>
      <c r="AB129" s="28">
        <f t="shared" si="123"/>
        <v>19311.599999999999</v>
      </c>
      <c r="AC129" s="28">
        <f t="shared" si="123"/>
        <v>718.8</v>
      </c>
      <c r="AD129" s="28">
        <f t="shared" si="123"/>
        <v>1010.4</v>
      </c>
      <c r="AE129" s="28">
        <f t="shared" si="123"/>
        <v>67.2</v>
      </c>
      <c r="AF129" s="28">
        <f t="shared" si="123"/>
        <v>141.6</v>
      </c>
      <c r="AG129" s="28">
        <f t="shared" si="123"/>
        <v>415.2</v>
      </c>
      <c r="AH129" s="28">
        <f t="shared" si="123"/>
        <v>710.4</v>
      </c>
      <c r="AI129" s="28">
        <f t="shared" si="123"/>
        <v>262.8</v>
      </c>
      <c r="AJ129" s="28">
        <f t="shared" si="123"/>
        <v>108</v>
      </c>
      <c r="AK129" s="28">
        <f t="shared" si="123"/>
        <v>139.19999999999999</v>
      </c>
      <c r="AL129" s="28">
        <f t="shared" si="123"/>
        <v>169.2</v>
      </c>
      <c r="AM129" s="28">
        <f t="shared" si="123"/>
        <v>295.2</v>
      </c>
      <c r="AN129" s="28">
        <f t="shared" si="123"/>
        <v>248.39999999999998</v>
      </c>
      <c r="AO129" s="28">
        <f t="shared" si="123"/>
        <v>3228</v>
      </c>
      <c r="AP129" s="28">
        <f t="shared" si="123"/>
        <v>60844.799999999996</v>
      </c>
      <c r="AQ129" s="28">
        <f t="shared" si="123"/>
        <v>171.6</v>
      </c>
      <c r="AR129" s="28">
        <f t="shared" si="123"/>
        <v>45588</v>
      </c>
      <c r="AS129" s="28">
        <f t="shared" si="123"/>
        <v>4693.2</v>
      </c>
      <c r="AT129" s="28">
        <f t="shared" si="123"/>
        <v>1702.8</v>
      </c>
      <c r="AU129" s="28">
        <f t="shared" si="123"/>
        <v>177.6</v>
      </c>
      <c r="AV129" s="28">
        <f t="shared" si="123"/>
        <v>230.39999999999998</v>
      </c>
      <c r="AW129" s="28">
        <f t="shared" si="123"/>
        <v>178.79999999999998</v>
      </c>
      <c r="AX129" s="28">
        <f t="shared" si="123"/>
        <v>61.199999999999996</v>
      </c>
      <c r="AY129" s="28">
        <f t="shared" si="123"/>
        <v>319.2</v>
      </c>
      <c r="AZ129" s="28">
        <f t="shared" si="123"/>
        <v>10087.199999999999</v>
      </c>
      <c r="BA129" s="28">
        <f t="shared" si="123"/>
        <v>6768</v>
      </c>
      <c r="BB129" s="28">
        <f t="shared" si="123"/>
        <v>6028.8</v>
      </c>
      <c r="BC129" s="28">
        <f t="shared" si="123"/>
        <v>19404</v>
      </c>
      <c r="BD129" s="28">
        <f t="shared" si="123"/>
        <v>2425.1999999999998</v>
      </c>
      <c r="BE129" s="28">
        <f t="shared" si="123"/>
        <v>919.19999999999993</v>
      </c>
      <c r="BF129" s="28">
        <f t="shared" si="123"/>
        <v>18489.599999999999</v>
      </c>
      <c r="BG129" s="28">
        <f t="shared" si="123"/>
        <v>656.4</v>
      </c>
      <c r="BH129" s="28">
        <f t="shared" si="123"/>
        <v>358.8</v>
      </c>
      <c r="BI129" s="28">
        <f t="shared" si="123"/>
        <v>177.6</v>
      </c>
      <c r="BJ129" s="28">
        <f t="shared" si="123"/>
        <v>4314</v>
      </c>
      <c r="BK129" s="28">
        <f t="shared" si="123"/>
        <v>14372.4</v>
      </c>
      <c r="BL129" s="28">
        <f t="shared" si="123"/>
        <v>57.599999999999994</v>
      </c>
      <c r="BM129" s="28">
        <f t="shared" si="123"/>
        <v>207.6</v>
      </c>
      <c r="BN129" s="28">
        <f t="shared" si="123"/>
        <v>2450.4</v>
      </c>
      <c r="BO129" s="28">
        <f t="shared" ref="BO129:DZ129" si="124">BO19</f>
        <v>1017.5999999999999</v>
      </c>
      <c r="BP129" s="28">
        <f t="shared" si="124"/>
        <v>153.6</v>
      </c>
      <c r="BQ129" s="28">
        <f t="shared" si="124"/>
        <v>4099.2</v>
      </c>
      <c r="BR129" s="28">
        <f t="shared" si="124"/>
        <v>3291.6</v>
      </c>
      <c r="BS129" s="28">
        <f t="shared" si="124"/>
        <v>853.19999999999993</v>
      </c>
      <c r="BT129" s="28">
        <f t="shared" si="124"/>
        <v>291.59999999999997</v>
      </c>
      <c r="BU129" s="28">
        <f t="shared" si="124"/>
        <v>290.39999999999998</v>
      </c>
      <c r="BV129" s="28">
        <f t="shared" si="124"/>
        <v>890.4</v>
      </c>
      <c r="BW129" s="28">
        <f t="shared" si="124"/>
        <v>1508.3999999999999</v>
      </c>
      <c r="BX129" s="28">
        <f t="shared" si="124"/>
        <v>45.6</v>
      </c>
      <c r="BY129" s="28">
        <f t="shared" si="124"/>
        <v>372</v>
      </c>
      <c r="BZ129" s="28">
        <f t="shared" si="124"/>
        <v>128.4</v>
      </c>
      <c r="CA129" s="28">
        <f t="shared" si="124"/>
        <v>106.8</v>
      </c>
      <c r="CB129" s="28">
        <f t="shared" si="124"/>
        <v>54669.599999999999</v>
      </c>
      <c r="CC129" s="28">
        <f t="shared" si="124"/>
        <v>139.19999999999999</v>
      </c>
      <c r="CD129" s="28">
        <f t="shared" si="124"/>
        <v>122.39999999999999</v>
      </c>
      <c r="CE129" s="28">
        <f t="shared" si="124"/>
        <v>96</v>
      </c>
      <c r="CF129" s="28">
        <f t="shared" si="124"/>
        <v>99.6</v>
      </c>
      <c r="CG129" s="28">
        <f t="shared" si="124"/>
        <v>148.79999999999998</v>
      </c>
      <c r="CH129" s="28">
        <f t="shared" si="124"/>
        <v>66</v>
      </c>
      <c r="CI129" s="28">
        <f t="shared" si="124"/>
        <v>511.2</v>
      </c>
      <c r="CJ129" s="28">
        <f t="shared" si="124"/>
        <v>643.19999999999993</v>
      </c>
      <c r="CK129" s="28">
        <f t="shared" si="124"/>
        <v>4425.5999999999995</v>
      </c>
      <c r="CL129" s="28">
        <f t="shared" si="124"/>
        <v>985.19999999999993</v>
      </c>
      <c r="CM129" s="28">
        <f t="shared" si="124"/>
        <v>456</v>
      </c>
      <c r="CN129" s="28">
        <f t="shared" si="124"/>
        <v>23926.799999999999</v>
      </c>
      <c r="CO129" s="28">
        <f t="shared" si="124"/>
        <v>10768.8</v>
      </c>
      <c r="CP129" s="28">
        <f t="shared" si="124"/>
        <v>679.19999999999993</v>
      </c>
      <c r="CQ129" s="28">
        <f t="shared" si="124"/>
        <v>577.19999999999993</v>
      </c>
      <c r="CR129" s="28">
        <f t="shared" si="124"/>
        <v>177.6</v>
      </c>
      <c r="CS129" s="28">
        <f t="shared" si="124"/>
        <v>240</v>
      </c>
      <c r="CT129" s="28">
        <f t="shared" si="124"/>
        <v>80.399999999999991</v>
      </c>
      <c r="CU129" s="28">
        <f t="shared" si="124"/>
        <v>340.8</v>
      </c>
      <c r="CV129" s="28">
        <f t="shared" si="124"/>
        <v>14.399999999999999</v>
      </c>
      <c r="CW129" s="28">
        <f t="shared" si="124"/>
        <v>150</v>
      </c>
      <c r="CX129" s="28">
        <f t="shared" si="124"/>
        <v>315.59999999999997</v>
      </c>
      <c r="CY129" s="28">
        <f t="shared" si="124"/>
        <v>26.4</v>
      </c>
      <c r="CZ129" s="28">
        <f t="shared" si="124"/>
        <v>1434</v>
      </c>
      <c r="DA129" s="28">
        <f t="shared" si="124"/>
        <v>154.79999999999998</v>
      </c>
      <c r="DB129" s="28">
        <f t="shared" si="124"/>
        <v>228</v>
      </c>
      <c r="DC129" s="28">
        <f t="shared" si="124"/>
        <v>115.19999999999999</v>
      </c>
      <c r="DD129" s="28">
        <f t="shared" si="124"/>
        <v>126</v>
      </c>
      <c r="DE129" s="28">
        <f t="shared" si="124"/>
        <v>177.6</v>
      </c>
      <c r="DF129" s="28">
        <f t="shared" si="124"/>
        <v>15525.599999999999</v>
      </c>
      <c r="DG129" s="28">
        <f t="shared" si="124"/>
        <v>56.4</v>
      </c>
      <c r="DH129" s="28">
        <f t="shared" si="124"/>
        <v>1485.6</v>
      </c>
      <c r="DI129" s="28">
        <f t="shared" si="124"/>
        <v>1899.6</v>
      </c>
      <c r="DJ129" s="28">
        <f t="shared" si="124"/>
        <v>543.6</v>
      </c>
      <c r="DK129" s="28">
        <f t="shared" si="124"/>
        <v>338.4</v>
      </c>
      <c r="DL129" s="28">
        <f t="shared" si="124"/>
        <v>4126.8</v>
      </c>
      <c r="DM129" s="28">
        <f t="shared" si="124"/>
        <v>174</v>
      </c>
      <c r="DN129" s="28">
        <f t="shared" si="124"/>
        <v>985.19999999999993</v>
      </c>
      <c r="DO129" s="28">
        <f t="shared" si="124"/>
        <v>2394</v>
      </c>
      <c r="DP129" s="28">
        <f t="shared" si="124"/>
        <v>163.19999999999999</v>
      </c>
      <c r="DQ129" s="28">
        <f t="shared" si="124"/>
        <v>570</v>
      </c>
      <c r="DR129" s="28">
        <f t="shared" si="124"/>
        <v>1002</v>
      </c>
      <c r="DS129" s="28">
        <f t="shared" si="124"/>
        <v>495.59999999999997</v>
      </c>
      <c r="DT129" s="28">
        <f t="shared" si="124"/>
        <v>106.8</v>
      </c>
      <c r="DU129" s="28">
        <f t="shared" si="124"/>
        <v>266.39999999999998</v>
      </c>
      <c r="DV129" s="28">
        <f t="shared" si="124"/>
        <v>160.79999999999998</v>
      </c>
      <c r="DW129" s="28">
        <f t="shared" si="124"/>
        <v>235.2</v>
      </c>
      <c r="DX129" s="28">
        <f t="shared" si="124"/>
        <v>136.79999999999998</v>
      </c>
      <c r="DY129" s="28">
        <f t="shared" si="124"/>
        <v>223.2</v>
      </c>
      <c r="DZ129" s="28">
        <f t="shared" si="124"/>
        <v>536.4</v>
      </c>
      <c r="EA129" s="28">
        <f t="shared" ref="EA129:FX129" si="125">EA19</f>
        <v>430.8</v>
      </c>
      <c r="EB129" s="28">
        <f t="shared" si="125"/>
        <v>394.8</v>
      </c>
      <c r="EC129" s="28">
        <f t="shared" si="125"/>
        <v>222</v>
      </c>
      <c r="ED129" s="28">
        <f t="shared" si="125"/>
        <v>1160.3999999999999</v>
      </c>
      <c r="EE129" s="28">
        <f t="shared" si="125"/>
        <v>122.39999999999999</v>
      </c>
      <c r="EF129" s="28">
        <f t="shared" si="125"/>
        <v>1033.2</v>
      </c>
      <c r="EG129" s="28">
        <f t="shared" si="125"/>
        <v>186</v>
      </c>
      <c r="EH129" s="28">
        <f t="shared" si="125"/>
        <v>198</v>
      </c>
      <c r="EI129" s="28">
        <f t="shared" si="125"/>
        <v>10844.4</v>
      </c>
      <c r="EJ129" s="28">
        <f t="shared" si="125"/>
        <v>7365.5999999999995</v>
      </c>
      <c r="EK129" s="28">
        <f t="shared" si="125"/>
        <v>490.79999999999995</v>
      </c>
      <c r="EL129" s="28">
        <f t="shared" si="125"/>
        <v>357.59999999999997</v>
      </c>
      <c r="EM129" s="28">
        <f t="shared" si="125"/>
        <v>310.8</v>
      </c>
      <c r="EN129" s="28">
        <f t="shared" si="125"/>
        <v>699.6</v>
      </c>
      <c r="EO129" s="28">
        <f t="shared" si="125"/>
        <v>244.79999999999998</v>
      </c>
      <c r="EP129" s="28">
        <f t="shared" si="125"/>
        <v>316.8</v>
      </c>
      <c r="EQ129" s="28">
        <f t="shared" si="125"/>
        <v>1966.8</v>
      </c>
      <c r="ER129" s="28">
        <f t="shared" si="125"/>
        <v>212.4</v>
      </c>
      <c r="ES129" s="28">
        <f t="shared" si="125"/>
        <v>134.4</v>
      </c>
      <c r="ET129" s="28">
        <f t="shared" si="125"/>
        <v>158.4</v>
      </c>
      <c r="EU129" s="28">
        <f t="shared" si="125"/>
        <v>408</v>
      </c>
      <c r="EV129" s="28">
        <f t="shared" si="125"/>
        <v>60</v>
      </c>
      <c r="EW129" s="28">
        <f t="shared" si="125"/>
        <v>604.79999999999995</v>
      </c>
      <c r="EX129" s="28">
        <f t="shared" si="125"/>
        <v>140.4</v>
      </c>
      <c r="EY129" s="28">
        <f t="shared" si="125"/>
        <v>393.59999999999997</v>
      </c>
      <c r="EZ129" s="28">
        <f t="shared" si="125"/>
        <v>99.6</v>
      </c>
      <c r="FA129" s="28">
        <f t="shared" si="125"/>
        <v>2515.1999999999998</v>
      </c>
      <c r="FB129" s="28">
        <f t="shared" si="125"/>
        <v>220.79999999999998</v>
      </c>
      <c r="FC129" s="28">
        <f t="shared" si="125"/>
        <v>1204.8</v>
      </c>
      <c r="FD129" s="28">
        <f t="shared" si="125"/>
        <v>306</v>
      </c>
      <c r="FE129" s="28">
        <f t="shared" si="125"/>
        <v>56.4</v>
      </c>
      <c r="FF129" s="28">
        <f t="shared" si="125"/>
        <v>146.4</v>
      </c>
      <c r="FG129" s="28">
        <f t="shared" si="125"/>
        <v>92.399999999999991</v>
      </c>
      <c r="FH129" s="28">
        <f t="shared" si="125"/>
        <v>57.599999999999994</v>
      </c>
      <c r="FI129" s="28">
        <f t="shared" si="125"/>
        <v>1282.8</v>
      </c>
      <c r="FJ129" s="28">
        <f t="shared" si="125"/>
        <v>1510.8</v>
      </c>
      <c r="FK129" s="28">
        <f t="shared" si="125"/>
        <v>1927.1999999999998</v>
      </c>
      <c r="FL129" s="28">
        <f t="shared" si="125"/>
        <v>5967.5999999999995</v>
      </c>
      <c r="FM129" s="28">
        <f t="shared" si="125"/>
        <v>2769.6</v>
      </c>
      <c r="FN129" s="28">
        <f t="shared" si="125"/>
        <v>15997.199999999999</v>
      </c>
      <c r="FO129" s="28">
        <f t="shared" si="125"/>
        <v>782.4</v>
      </c>
      <c r="FP129" s="28">
        <f t="shared" si="125"/>
        <v>1665.6</v>
      </c>
      <c r="FQ129" s="28">
        <f t="shared" si="125"/>
        <v>739.19999999999993</v>
      </c>
      <c r="FR129" s="28">
        <f t="shared" si="125"/>
        <v>116.39999999999999</v>
      </c>
      <c r="FS129" s="28">
        <f t="shared" si="125"/>
        <v>141.6</v>
      </c>
      <c r="FT129" s="28">
        <f t="shared" si="125"/>
        <v>48</v>
      </c>
      <c r="FU129" s="28">
        <f t="shared" si="125"/>
        <v>598.79999999999995</v>
      </c>
      <c r="FV129" s="28">
        <f t="shared" si="125"/>
        <v>510</v>
      </c>
      <c r="FW129" s="28">
        <f t="shared" si="125"/>
        <v>120</v>
      </c>
      <c r="FX129" s="28">
        <f t="shared" si="125"/>
        <v>50.4</v>
      </c>
      <c r="FY129" s="50"/>
      <c r="FZ129" s="28"/>
      <c r="GA129" s="33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</row>
    <row r="130" spans="1:256" x14ac:dyDescent="0.35">
      <c r="A130" s="6" t="s">
        <v>622</v>
      </c>
      <c r="B130" s="7" t="s">
        <v>623</v>
      </c>
      <c r="C130" s="87">
        <f t="shared" ref="C130:BN130" si="126">ROUND(C128/C129,4)</f>
        <v>0.38929999999999998</v>
      </c>
      <c r="D130" s="87">
        <f t="shared" si="126"/>
        <v>0.3387</v>
      </c>
      <c r="E130" s="87">
        <f t="shared" si="126"/>
        <v>0.62860000000000005</v>
      </c>
      <c r="F130" s="87">
        <f t="shared" si="126"/>
        <v>0.25979999999999998</v>
      </c>
      <c r="G130" s="87">
        <f t="shared" si="126"/>
        <v>0.22209999999999999</v>
      </c>
      <c r="H130" s="87">
        <f t="shared" si="126"/>
        <v>0.2127</v>
      </c>
      <c r="I130" s="87">
        <f t="shared" si="126"/>
        <v>0.62370000000000003</v>
      </c>
      <c r="J130" s="87">
        <f t="shared" si="126"/>
        <v>0.49959999999999999</v>
      </c>
      <c r="K130" s="87">
        <f t="shared" si="126"/>
        <v>0.44619999999999999</v>
      </c>
      <c r="L130" s="87">
        <f t="shared" si="126"/>
        <v>0.48680000000000001</v>
      </c>
      <c r="M130" s="87">
        <f t="shared" si="126"/>
        <v>0.76039999999999996</v>
      </c>
      <c r="N130" s="87">
        <f t="shared" si="126"/>
        <v>0.23499999999999999</v>
      </c>
      <c r="O130" s="87">
        <f t="shared" si="126"/>
        <v>0.1133</v>
      </c>
      <c r="P130" s="87">
        <f t="shared" si="126"/>
        <v>0.34499999999999997</v>
      </c>
      <c r="Q130" s="87">
        <f t="shared" si="126"/>
        <v>0.60829999999999995</v>
      </c>
      <c r="R130" s="87">
        <f t="shared" si="126"/>
        <v>0.27939999999999998</v>
      </c>
      <c r="S130" s="87">
        <f t="shared" si="126"/>
        <v>0.41510000000000002</v>
      </c>
      <c r="T130" s="87">
        <f t="shared" si="126"/>
        <v>0.45669999999999999</v>
      </c>
      <c r="U130" s="87">
        <f t="shared" si="126"/>
        <v>0.69889999999999997</v>
      </c>
      <c r="V130" s="87">
        <f t="shared" si="126"/>
        <v>0.47889999999999999</v>
      </c>
      <c r="W130" s="87">
        <f t="shared" si="126"/>
        <v>0.27589999999999998</v>
      </c>
      <c r="X130" s="87">
        <f t="shared" si="126"/>
        <v>0.38890000000000002</v>
      </c>
      <c r="Y130" s="87">
        <f t="shared" si="126"/>
        <v>0.59899999999999998</v>
      </c>
      <c r="Z130" s="87">
        <f t="shared" si="126"/>
        <v>0.35210000000000002</v>
      </c>
      <c r="AA130" s="87">
        <f t="shared" si="126"/>
        <v>0.23699999999999999</v>
      </c>
      <c r="AB130" s="87">
        <f t="shared" si="126"/>
        <v>0.1759</v>
      </c>
      <c r="AC130" s="87">
        <f t="shared" si="126"/>
        <v>0.1711</v>
      </c>
      <c r="AD130" s="87">
        <f t="shared" si="126"/>
        <v>0.28010000000000002</v>
      </c>
      <c r="AE130" s="87">
        <f t="shared" si="126"/>
        <v>0.29759999999999998</v>
      </c>
      <c r="AF130" s="87">
        <f t="shared" si="126"/>
        <v>0.24010000000000001</v>
      </c>
      <c r="AG130" s="87">
        <f t="shared" si="126"/>
        <v>0.1782</v>
      </c>
      <c r="AH130" s="87">
        <f t="shared" si="126"/>
        <v>0.50109999999999999</v>
      </c>
      <c r="AI130" s="87">
        <f t="shared" si="126"/>
        <v>0.4909</v>
      </c>
      <c r="AJ130" s="87">
        <f t="shared" si="126"/>
        <v>0.65739999999999998</v>
      </c>
      <c r="AK130" s="87">
        <f t="shared" si="126"/>
        <v>0.76149999999999995</v>
      </c>
      <c r="AL130" s="87">
        <f t="shared" si="126"/>
        <v>0.64419999999999999</v>
      </c>
      <c r="AM130" s="87">
        <f t="shared" si="126"/>
        <v>0.59279999999999999</v>
      </c>
      <c r="AN130" s="87">
        <f t="shared" si="126"/>
        <v>0.39450000000000002</v>
      </c>
      <c r="AO130" s="87">
        <f t="shared" si="126"/>
        <v>0.36830000000000002</v>
      </c>
      <c r="AP130" s="87">
        <f t="shared" si="126"/>
        <v>0.50449999999999995</v>
      </c>
      <c r="AQ130" s="87">
        <f t="shared" si="126"/>
        <v>0.43120000000000003</v>
      </c>
      <c r="AR130" s="87">
        <f t="shared" si="126"/>
        <v>8.4400000000000003E-2</v>
      </c>
      <c r="AS130" s="87">
        <f t="shared" si="126"/>
        <v>0.23499999999999999</v>
      </c>
      <c r="AT130" s="87">
        <f t="shared" si="126"/>
        <v>0.1298</v>
      </c>
      <c r="AU130" s="87">
        <f t="shared" si="126"/>
        <v>0.27029999999999998</v>
      </c>
      <c r="AV130" s="87">
        <f t="shared" si="126"/>
        <v>0.46439999999999998</v>
      </c>
      <c r="AW130" s="87">
        <f t="shared" si="126"/>
        <v>0.2349</v>
      </c>
      <c r="AX130" s="87">
        <f t="shared" si="126"/>
        <v>0</v>
      </c>
      <c r="AY130" s="87">
        <f t="shared" si="126"/>
        <v>0.41670000000000001</v>
      </c>
      <c r="AZ130" s="87">
        <f t="shared" si="126"/>
        <v>0.51119999999999999</v>
      </c>
      <c r="BA130" s="87">
        <f t="shared" si="126"/>
        <v>0.33660000000000001</v>
      </c>
      <c r="BB130" s="87">
        <f t="shared" si="126"/>
        <v>0.36230000000000001</v>
      </c>
      <c r="BC130" s="87">
        <f t="shared" si="126"/>
        <v>0.44340000000000002</v>
      </c>
      <c r="BD130" s="87">
        <f t="shared" si="126"/>
        <v>7.0099999999999996E-2</v>
      </c>
      <c r="BE130" s="87">
        <f t="shared" si="126"/>
        <v>0.22850000000000001</v>
      </c>
      <c r="BF130" s="87">
        <f t="shared" si="126"/>
        <v>8.1500000000000003E-2</v>
      </c>
      <c r="BG130" s="87">
        <f t="shared" si="126"/>
        <v>0.34129999999999999</v>
      </c>
      <c r="BH130" s="87">
        <f t="shared" si="126"/>
        <v>0.1812</v>
      </c>
      <c r="BI130" s="87">
        <f t="shared" si="126"/>
        <v>0.56869999999999998</v>
      </c>
      <c r="BJ130" s="87">
        <f t="shared" si="126"/>
        <v>8.9700000000000002E-2</v>
      </c>
      <c r="BK130" s="87">
        <f t="shared" si="126"/>
        <v>0.26190000000000002</v>
      </c>
      <c r="BL130" s="87">
        <f t="shared" si="126"/>
        <v>0.41670000000000001</v>
      </c>
      <c r="BM130" s="87">
        <f t="shared" si="126"/>
        <v>0.44319999999999998</v>
      </c>
      <c r="BN130" s="87">
        <f t="shared" si="126"/>
        <v>0.44359999999999999</v>
      </c>
      <c r="BO130" s="87">
        <f t="shared" ref="BO130:DZ130" si="127">ROUND(BO128/BO129,4)</f>
        <v>0.35970000000000002</v>
      </c>
      <c r="BP130" s="87">
        <f t="shared" si="127"/>
        <v>0.53390000000000004</v>
      </c>
      <c r="BQ130" s="87">
        <f t="shared" si="127"/>
        <v>0.312</v>
      </c>
      <c r="BR130" s="87">
        <f t="shared" si="127"/>
        <v>0.33210000000000001</v>
      </c>
      <c r="BS130" s="87">
        <f t="shared" si="127"/>
        <v>0.54500000000000004</v>
      </c>
      <c r="BT130" s="87">
        <f t="shared" si="127"/>
        <v>0.2092</v>
      </c>
      <c r="BU130" s="87">
        <f t="shared" si="127"/>
        <v>0.26860000000000001</v>
      </c>
      <c r="BV130" s="87">
        <f t="shared" si="127"/>
        <v>0.23139999999999999</v>
      </c>
      <c r="BW130" s="87">
        <f t="shared" si="127"/>
        <v>0.1439</v>
      </c>
      <c r="BX130" s="87">
        <f t="shared" si="127"/>
        <v>0.307</v>
      </c>
      <c r="BY130" s="87">
        <f t="shared" si="127"/>
        <v>0.68820000000000003</v>
      </c>
      <c r="BZ130" s="87">
        <f t="shared" si="127"/>
        <v>0.42830000000000001</v>
      </c>
      <c r="CA130" s="87">
        <f t="shared" si="127"/>
        <v>0.309</v>
      </c>
      <c r="CB130" s="87">
        <f t="shared" si="127"/>
        <v>0.24479999999999999</v>
      </c>
      <c r="CC130" s="87">
        <f t="shared" si="127"/>
        <v>0.35199999999999998</v>
      </c>
      <c r="CD130" s="87">
        <f t="shared" si="127"/>
        <v>5.7200000000000001E-2</v>
      </c>
      <c r="CE130" s="87">
        <f t="shared" si="127"/>
        <v>0.26040000000000002</v>
      </c>
      <c r="CF130" s="87">
        <f t="shared" si="127"/>
        <v>0.41160000000000002</v>
      </c>
      <c r="CG130" s="87">
        <f t="shared" si="127"/>
        <v>0.4234</v>
      </c>
      <c r="CH130" s="87">
        <f t="shared" si="127"/>
        <v>0.54549999999999998</v>
      </c>
      <c r="CI130" s="87">
        <f t="shared" si="127"/>
        <v>0.54969999999999997</v>
      </c>
      <c r="CJ130" s="87">
        <f t="shared" si="127"/>
        <v>0.43530000000000002</v>
      </c>
      <c r="CK130" s="87">
        <f t="shared" si="127"/>
        <v>0.1925</v>
      </c>
      <c r="CL130" s="87">
        <f t="shared" si="127"/>
        <v>0.25380000000000003</v>
      </c>
      <c r="CM130" s="87">
        <f t="shared" si="127"/>
        <v>0.3947</v>
      </c>
      <c r="CN130" s="87">
        <f t="shared" si="127"/>
        <v>0.20610000000000001</v>
      </c>
      <c r="CO130" s="87">
        <f t="shared" si="127"/>
        <v>0.22550000000000001</v>
      </c>
      <c r="CP130" s="87">
        <f t="shared" si="127"/>
        <v>0.29149999999999998</v>
      </c>
      <c r="CQ130" s="87">
        <f t="shared" si="127"/>
        <v>0.60980000000000001</v>
      </c>
      <c r="CR130" s="87">
        <f t="shared" si="127"/>
        <v>0.38850000000000001</v>
      </c>
      <c r="CS130" s="87">
        <f t="shared" si="127"/>
        <v>0.33329999999999999</v>
      </c>
      <c r="CT130" s="87">
        <f t="shared" si="127"/>
        <v>0.67159999999999997</v>
      </c>
      <c r="CU130" s="87">
        <f t="shared" si="127"/>
        <v>0.19950000000000001</v>
      </c>
      <c r="CV130" s="87">
        <f t="shared" si="127"/>
        <v>0.20830000000000001</v>
      </c>
      <c r="CW130" s="87">
        <f t="shared" si="127"/>
        <v>0.3533</v>
      </c>
      <c r="CX130" s="87">
        <f t="shared" si="127"/>
        <v>0.37069999999999997</v>
      </c>
      <c r="CY130" s="87">
        <f t="shared" si="127"/>
        <v>0.53029999999999999</v>
      </c>
      <c r="CZ130" s="87">
        <f t="shared" si="127"/>
        <v>0.47210000000000002</v>
      </c>
      <c r="DA130" s="87">
        <f t="shared" si="127"/>
        <v>0.2326</v>
      </c>
      <c r="DB130" s="87">
        <f t="shared" si="127"/>
        <v>0.25879999999999997</v>
      </c>
      <c r="DC130" s="87">
        <f t="shared" si="127"/>
        <v>0.24310000000000001</v>
      </c>
      <c r="DD130" s="87">
        <f t="shared" si="127"/>
        <v>0.32540000000000002</v>
      </c>
      <c r="DE130" s="87">
        <f t="shared" si="127"/>
        <v>0.19139999999999999</v>
      </c>
      <c r="DF130" s="87">
        <f t="shared" si="127"/>
        <v>0.3861</v>
      </c>
      <c r="DG130" s="87">
        <f t="shared" si="127"/>
        <v>0.35460000000000003</v>
      </c>
      <c r="DH130" s="87">
        <f t="shared" si="127"/>
        <v>0.36890000000000001</v>
      </c>
      <c r="DI130" s="87">
        <f t="shared" si="127"/>
        <v>0.52959999999999996</v>
      </c>
      <c r="DJ130" s="87">
        <f t="shared" si="127"/>
        <v>0.23180000000000001</v>
      </c>
      <c r="DK130" s="87">
        <f t="shared" si="127"/>
        <v>0.50829999999999997</v>
      </c>
      <c r="DL130" s="87">
        <f t="shared" si="127"/>
        <v>0.4405</v>
      </c>
      <c r="DM130" s="87">
        <f t="shared" si="127"/>
        <v>0.46550000000000002</v>
      </c>
      <c r="DN130" s="87">
        <f t="shared" si="127"/>
        <v>0.42430000000000001</v>
      </c>
      <c r="DO130" s="87">
        <f t="shared" si="127"/>
        <v>0.38640000000000002</v>
      </c>
      <c r="DP130" s="87">
        <f t="shared" si="127"/>
        <v>0.28799999999999998</v>
      </c>
      <c r="DQ130" s="87">
        <f t="shared" si="127"/>
        <v>0.28420000000000001</v>
      </c>
      <c r="DR130" s="87">
        <f t="shared" si="127"/>
        <v>0.63870000000000005</v>
      </c>
      <c r="DS130" s="87">
        <f t="shared" si="127"/>
        <v>0.69010000000000005</v>
      </c>
      <c r="DT130" s="87">
        <f t="shared" si="127"/>
        <v>0.67420000000000002</v>
      </c>
      <c r="DU130" s="87">
        <f t="shared" si="127"/>
        <v>0.48049999999999998</v>
      </c>
      <c r="DV130" s="87">
        <f t="shared" si="127"/>
        <v>0.3483</v>
      </c>
      <c r="DW130" s="87">
        <f t="shared" si="127"/>
        <v>0.38690000000000002</v>
      </c>
      <c r="DX130" s="87">
        <f t="shared" si="127"/>
        <v>0.1754</v>
      </c>
      <c r="DY130" s="87">
        <f t="shared" si="127"/>
        <v>0.121</v>
      </c>
      <c r="DZ130" s="87">
        <f t="shared" si="127"/>
        <v>0.13800000000000001</v>
      </c>
      <c r="EA130" s="87">
        <f t="shared" ref="EA130:FX130" si="128">ROUND(EA128/EA129,4)</f>
        <v>0.30180000000000001</v>
      </c>
      <c r="EB130" s="87">
        <f t="shared" si="128"/>
        <v>0.43569999999999998</v>
      </c>
      <c r="EC130" s="87">
        <f t="shared" si="128"/>
        <v>0.30630000000000002</v>
      </c>
      <c r="ED130" s="87">
        <f t="shared" si="128"/>
        <v>2.07E-2</v>
      </c>
      <c r="EE130" s="87">
        <f t="shared" si="128"/>
        <v>0.56369999999999998</v>
      </c>
      <c r="EF130" s="87">
        <f t="shared" si="128"/>
        <v>0.58360000000000001</v>
      </c>
      <c r="EG130" s="87">
        <f t="shared" si="128"/>
        <v>0.53759999999999997</v>
      </c>
      <c r="EH130" s="87">
        <f t="shared" si="128"/>
        <v>0.34339999999999998</v>
      </c>
      <c r="EI130" s="87">
        <f t="shared" si="128"/>
        <v>0.64370000000000005</v>
      </c>
      <c r="EJ130" s="87">
        <f t="shared" si="128"/>
        <v>0.40150000000000002</v>
      </c>
      <c r="EK130" s="87">
        <f t="shared" si="128"/>
        <v>0.29949999999999999</v>
      </c>
      <c r="EL130" s="87">
        <f t="shared" si="128"/>
        <v>0.34399999999999997</v>
      </c>
      <c r="EM130" s="87">
        <f t="shared" si="128"/>
        <v>0.35709999999999997</v>
      </c>
      <c r="EN130" s="87">
        <f t="shared" si="128"/>
        <v>0.57320000000000004</v>
      </c>
      <c r="EO130" s="87">
        <f t="shared" si="128"/>
        <v>0.27779999999999999</v>
      </c>
      <c r="EP130" s="87">
        <f t="shared" si="128"/>
        <v>0.1673</v>
      </c>
      <c r="EQ130" s="87">
        <f t="shared" si="128"/>
        <v>2.75E-2</v>
      </c>
      <c r="ER130" s="87">
        <f t="shared" si="128"/>
        <v>0.22600000000000001</v>
      </c>
      <c r="ES130" s="87">
        <f t="shared" si="128"/>
        <v>0.33479999999999999</v>
      </c>
      <c r="ET130" s="87">
        <f t="shared" si="128"/>
        <v>0.66290000000000004</v>
      </c>
      <c r="EU130" s="87">
        <f t="shared" si="128"/>
        <v>0.75490000000000002</v>
      </c>
      <c r="EV130" s="87">
        <f t="shared" si="128"/>
        <v>0.5333</v>
      </c>
      <c r="EW130" s="87">
        <f t="shared" si="128"/>
        <v>0.1835</v>
      </c>
      <c r="EX130" s="87">
        <f t="shared" si="128"/>
        <v>0.28489999999999999</v>
      </c>
      <c r="EY130" s="87">
        <f t="shared" si="128"/>
        <v>0.41410000000000002</v>
      </c>
      <c r="EZ130" s="87">
        <f t="shared" si="128"/>
        <v>0.3916</v>
      </c>
      <c r="FA130" s="87">
        <f t="shared" si="128"/>
        <v>0.24610000000000001</v>
      </c>
      <c r="FB130" s="87">
        <f t="shared" si="128"/>
        <v>0.39400000000000002</v>
      </c>
      <c r="FC130" s="87">
        <f t="shared" si="128"/>
        <v>0.2283</v>
      </c>
      <c r="FD130" s="87">
        <f t="shared" si="128"/>
        <v>0.41499999999999998</v>
      </c>
      <c r="FE130" s="87">
        <f t="shared" si="128"/>
        <v>0.44330000000000003</v>
      </c>
      <c r="FF130" s="87">
        <f t="shared" si="128"/>
        <v>0.43030000000000002</v>
      </c>
      <c r="FG130" s="87">
        <f t="shared" si="128"/>
        <v>0.17319999999999999</v>
      </c>
      <c r="FH130" s="87">
        <f t="shared" si="128"/>
        <v>0.3125</v>
      </c>
      <c r="FI130" s="87">
        <f t="shared" si="128"/>
        <v>0.35310000000000002</v>
      </c>
      <c r="FJ130" s="87">
        <f t="shared" si="128"/>
        <v>0.2442</v>
      </c>
      <c r="FK130" s="87">
        <f t="shared" si="128"/>
        <v>0.2626</v>
      </c>
      <c r="FL130" s="87">
        <f t="shared" si="128"/>
        <v>0.1101</v>
      </c>
      <c r="FM130" s="87">
        <f t="shared" si="128"/>
        <v>9.9299999999999999E-2</v>
      </c>
      <c r="FN130" s="87">
        <f t="shared" si="128"/>
        <v>0.5554</v>
      </c>
      <c r="FO130" s="87">
        <f t="shared" si="128"/>
        <v>0.39240000000000003</v>
      </c>
      <c r="FP130" s="87">
        <f t="shared" si="128"/>
        <v>0.45150000000000001</v>
      </c>
      <c r="FQ130" s="87">
        <f t="shared" si="128"/>
        <v>0.24890000000000001</v>
      </c>
      <c r="FR130" s="87">
        <f t="shared" si="128"/>
        <v>0.26629999999999998</v>
      </c>
      <c r="FS130" s="87">
        <f t="shared" si="128"/>
        <v>0.12709999999999999</v>
      </c>
      <c r="FT130" s="87">
        <f t="shared" si="128"/>
        <v>0.33329999999999999</v>
      </c>
      <c r="FU130" s="87">
        <f t="shared" si="128"/>
        <v>0.5544</v>
      </c>
      <c r="FV130" s="87">
        <f t="shared" si="128"/>
        <v>0.4647</v>
      </c>
      <c r="FW130" s="87">
        <f t="shared" si="128"/>
        <v>0.41670000000000001</v>
      </c>
      <c r="FX130" s="87">
        <f t="shared" si="128"/>
        <v>0.3175</v>
      </c>
      <c r="FY130" s="28"/>
      <c r="FZ130" s="20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</row>
    <row r="131" spans="1:256" x14ac:dyDescent="0.35">
      <c r="A131" s="6" t="s">
        <v>624</v>
      </c>
      <c r="B131" s="7" t="s">
        <v>625</v>
      </c>
      <c r="C131" s="18">
        <f>ROUND((C130*C20),1)</f>
        <v>2550</v>
      </c>
      <c r="D131" s="18">
        <f t="shared" ref="D131:BO131" si="129">ROUND((D130*D20),1)</f>
        <v>12696.4</v>
      </c>
      <c r="E131" s="18">
        <f t="shared" si="129"/>
        <v>3431.8</v>
      </c>
      <c r="F131" s="18">
        <f t="shared" si="129"/>
        <v>6117</v>
      </c>
      <c r="G131" s="18">
        <f t="shared" si="129"/>
        <v>338.3</v>
      </c>
      <c r="H131" s="18">
        <f t="shared" si="129"/>
        <v>236.1</v>
      </c>
      <c r="I131" s="18">
        <f t="shared" si="129"/>
        <v>4686.7</v>
      </c>
      <c r="J131" s="18">
        <f t="shared" si="129"/>
        <v>1008.1</v>
      </c>
      <c r="K131" s="18">
        <f t="shared" si="129"/>
        <v>120.5</v>
      </c>
      <c r="L131" s="18">
        <f t="shared" si="129"/>
        <v>1022.8</v>
      </c>
      <c r="M131" s="18">
        <f t="shared" si="129"/>
        <v>690.5</v>
      </c>
      <c r="N131" s="18">
        <f t="shared" si="129"/>
        <v>11678.5</v>
      </c>
      <c r="O131" s="18">
        <f t="shared" si="129"/>
        <v>1446</v>
      </c>
      <c r="P131" s="18">
        <f t="shared" si="129"/>
        <v>119.3</v>
      </c>
      <c r="Q131" s="18">
        <f t="shared" si="129"/>
        <v>23364</v>
      </c>
      <c r="R131" s="18">
        <f t="shared" si="129"/>
        <v>1778.8</v>
      </c>
      <c r="S131" s="18">
        <f t="shared" si="129"/>
        <v>643</v>
      </c>
      <c r="T131" s="18">
        <f t="shared" si="129"/>
        <v>74</v>
      </c>
      <c r="U131" s="18">
        <f t="shared" si="129"/>
        <v>34.9</v>
      </c>
      <c r="V131" s="18">
        <f t="shared" si="129"/>
        <v>122.1</v>
      </c>
      <c r="W131" s="18">
        <f t="shared" si="129"/>
        <v>97.7</v>
      </c>
      <c r="X131" s="18">
        <f t="shared" si="129"/>
        <v>11.7</v>
      </c>
      <c r="Y131" s="18">
        <f t="shared" si="129"/>
        <v>562.29999999999995</v>
      </c>
      <c r="Z131" s="18">
        <f t="shared" si="129"/>
        <v>79.900000000000006</v>
      </c>
      <c r="AA131" s="18">
        <f t="shared" si="129"/>
        <v>7359.1</v>
      </c>
      <c r="AB131" s="18">
        <f t="shared" si="129"/>
        <v>4764.6000000000004</v>
      </c>
      <c r="AC131" s="18">
        <f t="shared" si="129"/>
        <v>155.69999999999999</v>
      </c>
      <c r="AD131" s="18">
        <f t="shared" si="129"/>
        <v>396.2</v>
      </c>
      <c r="AE131" s="18">
        <f t="shared" si="129"/>
        <v>28</v>
      </c>
      <c r="AF131" s="18">
        <f t="shared" si="129"/>
        <v>41.4</v>
      </c>
      <c r="AG131" s="18">
        <f t="shared" si="129"/>
        <v>104.2</v>
      </c>
      <c r="AH131" s="18">
        <f t="shared" si="129"/>
        <v>470.5</v>
      </c>
      <c r="AI131" s="18">
        <f t="shared" si="129"/>
        <v>195.1</v>
      </c>
      <c r="AJ131" s="18">
        <f t="shared" si="129"/>
        <v>109.1</v>
      </c>
      <c r="AK131" s="18">
        <f t="shared" si="129"/>
        <v>120.3</v>
      </c>
      <c r="AL131" s="18">
        <f t="shared" si="129"/>
        <v>179.7</v>
      </c>
      <c r="AM131" s="18">
        <f t="shared" si="129"/>
        <v>203.3</v>
      </c>
      <c r="AN131" s="18">
        <f t="shared" si="129"/>
        <v>117.5</v>
      </c>
      <c r="AO131" s="18">
        <f t="shared" si="129"/>
        <v>1550.8</v>
      </c>
      <c r="AP131" s="18">
        <f t="shared" si="129"/>
        <v>41483.300000000003</v>
      </c>
      <c r="AQ131" s="18">
        <f t="shared" si="129"/>
        <v>99.8</v>
      </c>
      <c r="AR131" s="18">
        <f t="shared" si="129"/>
        <v>5257.8</v>
      </c>
      <c r="AS131" s="18">
        <f t="shared" si="129"/>
        <v>1505.5</v>
      </c>
      <c r="AT131" s="18">
        <f t="shared" si="129"/>
        <v>397.7</v>
      </c>
      <c r="AU131" s="18">
        <f t="shared" si="129"/>
        <v>81.7</v>
      </c>
      <c r="AV131" s="18">
        <f t="shared" si="129"/>
        <v>137.5</v>
      </c>
      <c r="AW131" s="18">
        <f t="shared" si="129"/>
        <v>59.8</v>
      </c>
      <c r="AX131" s="18">
        <f t="shared" si="129"/>
        <v>0</v>
      </c>
      <c r="AY131" s="18">
        <f t="shared" si="129"/>
        <v>175.8</v>
      </c>
      <c r="AZ131" s="18">
        <f t="shared" si="129"/>
        <v>6228.6</v>
      </c>
      <c r="BA131" s="18">
        <f t="shared" si="129"/>
        <v>3026.2</v>
      </c>
      <c r="BB131" s="18">
        <f t="shared" si="129"/>
        <v>2560.1</v>
      </c>
      <c r="BC131" s="18">
        <f t="shared" si="129"/>
        <v>11423.6</v>
      </c>
      <c r="BD131" s="18">
        <f t="shared" si="129"/>
        <v>254.8</v>
      </c>
      <c r="BE131" s="18">
        <f t="shared" si="129"/>
        <v>272.39999999999998</v>
      </c>
      <c r="BF131" s="18">
        <f t="shared" si="129"/>
        <v>2143.6</v>
      </c>
      <c r="BG131" s="18">
        <f t="shared" si="129"/>
        <v>303.2</v>
      </c>
      <c r="BH131" s="18">
        <f t="shared" si="129"/>
        <v>105.9</v>
      </c>
      <c r="BI131" s="18">
        <f t="shared" si="129"/>
        <v>140.80000000000001</v>
      </c>
      <c r="BJ131" s="18">
        <f t="shared" si="129"/>
        <v>570.29999999999995</v>
      </c>
      <c r="BK131" s="18">
        <f t="shared" si="129"/>
        <v>6712.2</v>
      </c>
      <c r="BL131" s="18">
        <f t="shared" si="129"/>
        <v>32.4</v>
      </c>
      <c r="BM131" s="18">
        <f t="shared" si="129"/>
        <v>190.5</v>
      </c>
      <c r="BN131" s="18">
        <f t="shared" si="129"/>
        <v>1355.6</v>
      </c>
      <c r="BO131" s="18">
        <f t="shared" si="129"/>
        <v>446.7</v>
      </c>
      <c r="BP131" s="18">
        <f t="shared" ref="BP131:EA131" si="130">ROUND((BP130*BP20),1)</f>
        <v>80.099999999999994</v>
      </c>
      <c r="BQ131" s="18">
        <f t="shared" si="130"/>
        <v>1825.6</v>
      </c>
      <c r="BR131" s="18">
        <f t="shared" si="130"/>
        <v>1492.6</v>
      </c>
      <c r="BS131" s="18">
        <f t="shared" si="130"/>
        <v>591.1</v>
      </c>
      <c r="BT131" s="18">
        <f t="shared" si="130"/>
        <v>76.599999999999994</v>
      </c>
      <c r="BU131" s="18">
        <f t="shared" si="130"/>
        <v>112.3</v>
      </c>
      <c r="BV131" s="18">
        <f t="shared" si="130"/>
        <v>283.89999999999998</v>
      </c>
      <c r="BW131" s="18">
        <f t="shared" si="130"/>
        <v>285.39999999999998</v>
      </c>
      <c r="BX131" s="18">
        <f t="shared" si="130"/>
        <v>20.9</v>
      </c>
      <c r="BY131" s="18">
        <f t="shared" si="130"/>
        <v>303.2</v>
      </c>
      <c r="BZ131" s="18">
        <f t="shared" si="130"/>
        <v>85.2</v>
      </c>
      <c r="CA131" s="18">
        <f t="shared" si="130"/>
        <v>44.2</v>
      </c>
      <c r="CB131" s="18">
        <f t="shared" si="130"/>
        <v>17846.900000000001</v>
      </c>
      <c r="CC131" s="18">
        <f t="shared" si="130"/>
        <v>64.8</v>
      </c>
      <c r="CD131" s="18">
        <f t="shared" si="130"/>
        <v>21.8</v>
      </c>
      <c r="CE131" s="18">
        <f t="shared" si="130"/>
        <v>39.1</v>
      </c>
      <c r="CF131" s="18">
        <f t="shared" si="130"/>
        <v>27.6</v>
      </c>
      <c r="CG131" s="18">
        <f t="shared" si="130"/>
        <v>81.900000000000006</v>
      </c>
      <c r="CH131" s="18">
        <f t="shared" si="130"/>
        <v>53.7</v>
      </c>
      <c r="CI131" s="18">
        <f t="shared" si="130"/>
        <v>377.1</v>
      </c>
      <c r="CJ131" s="18">
        <f t="shared" si="130"/>
        <v>367.8</v>
      </c>
      <c r="CK131" s="18">
        <f t="shared" si="130"/>
        <v>1096.8</v>
      </c>
      <c r="CL131" s="18">
        <f t="shared" si="130"/>
        <v>311.8</v>
      </c>
      <c r="CM131" s="18">
        <f t="shared" si="130"/>
        <v>256.3</v>
      </c>
      <c r="CN131" s="18">
        <f t="shared" si="130"/>
        <v>6935.5</v>
      </c>
      <c r="CO131" s="18">
        <f t="shared" si="130"/>
        <v>3239.3</v>
      </c>
      <c r="CP131" s="18">
        <f t="shared" si="130"/>
        <v>275.7</v>
      </c>
      <c r="CQ131" s="18">
        <f t="shared" si="130"/>
        <v>450</v>
      </c>
      <c r="CR131" s="18">
        <f t="shared" si="130"/>
        <v>89.9</v>
      </c>
      <c r="CS131" s="18">
        <f t="shared" si="130"/>
        <v>92.3</v>
      </c>
      <c r="CT131" s="18">
        <f t="shared" si="130"/>
        <v>69.2</v>
      </c>
      <c r="CU131" s="18">
        <f t="shared" si="130"/>
        <v>80.7</v>
      </c>
      <c r="CV131" s="18">
        <f t="shared" si="130"/>
        <v>5.0999999999999996</v>
      </c>
      <c r="CW131" s="18">
        <f t="shared" si="130"/>
        <v>72.8</v>
      </c>
      <c r="CX131" s="18">
        <f t="shared" si="130"/>
        <v>166.1</v>
      </c>
      <c r="CY131" s="18">
        <f t="shared" si="130"/>
        <v>17.600000000000001</v>
      </c>
      <c r="CZ131" s="18">
        <f t="shared" si="130"/>
        <v>827.1</v>
      </c>
      <c r="DA131" s="18">
        <f t="shared" si="130"/>
        <v>44.7</v>
      </c>
      <c r="DB131" s="18">
        <f t="shared" si="130"/>
        <v>82.6</v>
      </c>
      <c r="DC131" s="18">
        <f t="shared" si="130"/>
        <v>44.5</v>
      </c>
      <c r="DD131" s="18">
        <f t="shared" si="130"/>
        <v>49.8</v>
      </c>
      <c r="DE131" s="18">
        <f t="shared" si="130"/>
        <v>55.1</v>
      </c>
      <c r="DF131" s="18">
        <f t="shared" si="130"/>
        <v>7793.4</v>
      </c>
      <c r="DG131" s="18">
        <f t="shared" si="130"/>
        <v>36.9</v>
      </c>
      <c r="DH131" s="18">
        <f t="shared" si="130"/>
        <v>650.4</v>
      </c>
      <c r="DI131" s="18">
        <f t="shared" si="130"/>
        <v>1293</v>
      </c>
      <c r="DJ131" s="18">
        <f t="shared" si="130"/>
        <v>147.4</v>
      </c>
      <c r="DK131" s="18">
        <f t="shared" si="130"/>
        <v>254.4</v>
      </c>
      <c r="DL131" s="18">
        <f t="shared" si="130"/>
        <v>2519.6999999999998</v>
      </c>
      <c r="DM131" s="18">
        <f t="shared" si="130"/>
        <v>105.7</v>
      </c>
      <c r="DN131" s="18">
        <f t="shared" si="130"/>
        <v>555</v>
      </c>
      <c r="DO131" s="18">
        <f t="shared" si="130"/>
        <v>1252.7</v>
      </c>
      <c r="DP131" s="18">
        <f t="shared" si="130"/>
        <v>54.7</v>
      </c>
      <c r="DQ131" s="18">
        <f t="shared" si="130"/>
        <v>234.4</v>
      </c>
      <c r="DR131" s="18">
        <f t="shared" si="130"/>
        <v>834.1</v>
      </c>
      <c r="DS131" s="18">
        <f t="shared" si="130"/>
        <v>399.6</v>
      </c>
      <c r="DT131" s="18">
        <f t="shared" si="130"/>
        <v>114.6</v>
      </c>
      <c r="DU131" s="18">
        <f t="shared" si="130"/>
        <v>173.5</v>
      </c>
      <c r="DV131" s="18">
        <f t="shared" si="130"/>
        <v>74.7</v>
      </c>
      <c r="DW131" s="18">
        <f t="shared" si="130"/>
        <v>116.5</v>
      </c>
      <c r="DX131" s="18">
        <f t="shared" si="130"/>
        <v>27</v>
      </c>
      <c r="DY131" s="18">
        <f t="shared" si="130"/>
        <v>35.799999999999997</v>
      </c>
      <c r="DZ131" s="18">
        <f t="shared" si="130"/>
        <v>94.5</v>
      </c>
      <c r="EA131" s="18">
        <f t="shared" si="130"/>
        <v>157.1</v>
      </c>
      <c r="EB131" s="18">
        <f t="shared" ref="EB131:FX131" si="131">ROUND((EB130*EB20),1)</f>
        <v>234</v>
      </c>
      <c r="EC131" s="18">
        <f t="shared" si="131"/>
        <v>85.5</v>
      </c>
      <c r="ED131" s="18">
        <f t="shared" si="131"/>
        <v>31.4</v>
      </c>
      <c r="EE131" s="18">
        <f t="shared" si="131"/>
        <v>103.4</v>
      </c>
      <c r="EF131" s="18">
        <f t="shared" si="131"/>
        <v>780.3</v>
      </c>
      <c r="EG131" s="18">
        <f t="shared" si="131"/>
        <v>130.6</v>
      </c>
      <c r="EH131" s="18">
        <f t="shared" si="131"/>
        <v>83.6</v>
      </c>
      <c r="EI131" s="18">
        <f t="shared" si="131"/>
        <v>8788.4</v>
      </c>
      <c r="EJ131" s="18">
        <f t="shared" si="131"/>
        <v>4118.2</v>
      </c>
      <c r="EK131" s="18">
        <f t="shared" si="131"/>
        <v>204.7</v>
      </c>
      <c r="EL131" s="18">
        <f t="shared" si="131"/>
        <v>163.4</v>
      </c>
      <c r="EM131" s="18">
        <f t="shared" si="131"/>
        <v>129.69999999999999</v>
      </c>
      <c r="EN131" s="18">
        <f t="shared" si="131"/>
        <v>542</v>
      </c>
      <c r="EO131" s="18">
        <f t="shared" si="131"/>
        <v>81.099999999999994</v>
      </c>
      <c r="EP131" s="18">
        <f t="shared" si="131"/>
        <v>69.8</v>
      </c>
      <c r="EQ131" s="18">
        <f t="shared" si="131"/>
        <v>70.3</v>
      </c>
      <c r="ER131" s="18">
        <f t="shared" si="131"/>
        <v>71.8</v>
      </c>
      <c r="ES131" s="18">
        <f t="shared" si="131"/>
        <v>74.8</v>
      </c>
      <c r="ET131" s="18">
        <f t="shared" si="131"/>
        <v>125.3</v>
      </c>
      <c r="EU131" s="18">
        <f t="shared" si="131"/>
        <v>422</v>
      </c>
      <c r="EV131" s="18">
        <f t="shared" si="131"/>
        <v>40</v>
      </c>
      <c r="EW131" s="18">
        <f t="shared" si="131"/>
        <v>141.5</v>
      </c>
      <c r="EX131" s="18">
        <f t="shared" si="131"/>
        <v>47.6</v>
      </c>
      <c r="EY131" s="18">
        <f t="shared" si="131"/>
        <v>322</v>
      </c>
      <c r="EZ131" s="18">
        <f t="shared" si="131"/>
        <v>49.3</v>
      </c>
      <c r="FA131" s="18">
        <f t="shared" si="131"/>
        <v>839</v>
      </c>
      <c r="FB131" s="18">
        <f t="shared" si="131"/>
        <v>106.1</v>
      </c>
      <c r="FC131" s="18">
        <f t="shared" si="131"/>
        <v>405.8</v>
      </c>
      <c r="FD131" s="18">
        <f t="shared" si="131"/>
        <v>166</v>
      </c>
      <c r="FE131" s="18">
        <f t="shared" si="131"/>
        <v>35.5</v>
      </c>
      <c r="FF131" s="18">
        <f t="shared" si="131"/>
        <v>83.7</v>
      </c>
      <c r="FG131" s="18">
        <f t="shared" si="131"/>
        <v>21.1</v>
      </c>
      <c r="FH131" s="18">
        <f t="shared" si="131"/>
        <v>21.6</v>
      </c>
      <c r="FI131" s="18">
        <f t="shared" si="131"/>
        <v>584.5</v>
      </c>
      <c r="FJ131" s="18">
        <f t="shared" si="131"/>
        <v>494</v>
      </c>
      <c r="FK131" s="18">
        <f t="shared" si="131"/>
        <v>673.8</v>
      </c>
      <c r="FL131" s="18">
        <f t="shared" si="131"/>
        <v>917.5</v>
      </c>
      <c r="FM131" s="18">
        <f t="shared" si="131"/>
        <v>383.9</v>
      </c>
      <c r="FN131" s="18">
        <f t="shared" si="131"/>
        <v>12375.2</v>
      </c>
      <c r="FO131" s="18">
        <f t="shared" si="131"/>
        <v>423</v>
      </c>
      <c r="FP131" s="18">
        <f t="shared" si="131"/>
        <v>1028.9000000000001</v>
      </c>
      <c r="FQ131" s="18">
        <f t="shared" si="131"/>
        <v>244.6</v>
      </c>
      <c r="FR131" s="18">
        <f t="shared" si="131"/>
        <v>42.3</v>
      </c>
      <c r="FS131" s="18">
        <f t="shared" si="131"/>
        <v>20.7</v>
      </c>
      <c r="FT131" s="18">
        <f t="shared" si="131"/>
        <v>19.7</v>
      </c>
      <c r="FU131" s="18">
        <f t="shared" si="131"/>
        <v>434.9</v>
      </c>
      <c r="FV131" s="18">
        <f t="shared" si="131"/>
        <v>366.7</v>
      </c>
      <c r="FW131" s="18">
        <f t="shared" si="131"/>
        <v>59.2</v>
      </c>
      <c r="FX131" s="18">
        <f t="shared" si="131"/>
        <v>18.100000000000001</v>
      </c>
      <c r="FY131" s="28"/>
      <c r="FZ131" s="20">
        <f>SUM(C131:FX131)</f>
        <v>265618.00000000006</v>
      </c>
      <c r="GA131" s="48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</row>
    <row r="132" spans="1:256" x14ac:dyDescent="0.35">
      <c r="A132" s="6" t="s">
        <v>626</v>
      </c>
      <c r="B132" s="7" t="s">
        <v>627</v>
      </c>
      <c r="C132" s="18">
        <f t="shared" ref="C132:BN132" si="132">C17</f>
        <v>5129.3999999999996</v>
      </c>
      <c r="D132" s="18">
        <f t="shared" si="132"/>
        <v>19578.8</v>
      </c>
      <c r="E132" s="18">
        <f t="shared" si="132"/>
        <v>4800</v>
      </c>
      <c r="F132" s="18">
        <f t="shared" si="132"/>
        <v>11977.3</v>
      </c>
      <c r="G132" s="18">
        <f t="shared" si="132"/>
        <v>621.79999999999995</v>
      </c>
      <c r="H132" s="18">
        <f t="shared" si="132"/>
        <v>464.6</v>
      </c>
      <c r="I132" s="18">
        <f t="shared" si="132"/>
        <v>6298.3</v>
      </c>
      <c r="J132" s="18">
        <f t="shared" si="132"/>
        <v>1529.6</v>
      </c>
      <c r="K132" s="18">
        <f t="shared" si="132"/>
        <v>187.3</v>
      </c>
      <c r="L132" s="18">
        <f t="shared" si="132"/>
        <v>1452</v>
      </c>
      <c r="M132" s="18">
        <f t="shared" si="132"/>
        <v>823.3</v>
      </c>
      <c r="N132" s="18">
        <f t="shared" si="132"/>
        <v>19147.7</v>
      </c>
      <c r="O132" s="18">
        <f t="shared" si="132"/>
        <v>2888.2</v>
      </c>
      <c r="P132" s="18">
        <f t="shared" si="132"/>
        <v>207.5</v>
      </c>
      <c r="Q132" s="18">
        <f t="shared" si="132"/>
        <v>31176.3</v>
      </c>
      <c r="R132" s="18">
        <f t="shared" si="132"/>
        <v>3514.2</v>
      </c>
      <c r="S132" s="18">
        <f t="shared" si="132"/>
        <v>967.7</v>
      </c>
      <c r="T132" s="18">
        <f t="shared" si="132"/>
        <v>124.6</v>
      </c>
      <c r="U132" s="18">
        <f t="shared" si="132"/>
        <v>37.9</v>
      </c>
      <c r="V132" s="18">
        <f t="shared" si="132"/>
        <v>184</v>
      </c>
      <c r="W132" s="18">
        <f t="shared" si="132"/>
        <v>107.9</v>
      </c>
      <c r="X132" s="18">
        <f t="shared" si="132"/>
        <v>15.9</v>
      </c>
      <c r="Y132" s="18">
        <f t="shared" si="132"/>
        <v>778.9</v>
      </c>
      <c r="Z132" s="18">
        <f t="shared" si="132"/>
        <v>105.8</v>
      </c>
      <c r="AA132" s="18">
        <f t="shared" si="132"/>
        <v>10312</v>
      </c>
      <c r="AB132" s="18">
        <f t="shared" si="132"/>
        <v>7010.1</v>
      </c>
      <c r="AC132" s="18">
        <f t="shared" si="132"/>
        <v>333.4</v>
      </c>
      <c r="AD132" s="18">
        <f t="shared" si="132"/>
        <v>523.9</v>
      </c>
      <c r="AE132" s="18">
        <f t="shared" si="132"/>
        <v>50.4</v>
      </c>
      <c r="AF132" s="18">
        <f t="shared" si="132"/>
        <v>93.9</v>
      </c>
      <c r="AG132" s="18">
        <f t="shared" si="132"/>
        <v>185.1</v>
      </c>
      <c r="AH132" s="18">
        <f t="shared" si="132"/>
        <v>640.29999999999995</v>
      </c>
      <c r="AI132" s="18">
        <f t="shared" si="132"/>
        <v>262.2</v>
      </c>
      <c r="AJ132" s="18">
        <f t="shared" si="132"/>
        <v>136.6</v>
      </c>
      <c r="AK132" s="18">
        <f t="shared" si="132"/>
        <v>148.80000000000001</v>
      </c>
      <c r="AL132" s="18">
        <f t="shared" si="132"/>
        <v>234.9</v>
      </c>
      <c r="AM132" s="18">
        <f t="shared" si="132"/>
        <v>240.9</v>
      </c>
      <c r="AN132" s="18">
        <f t="shared" si="132"/>
        <v>164.8</v>
      </c>
      <c r="AO132" s="18">
        <f t="shared" si="132"/>
        <v>2677.2</v>
      </c>
      <c r="AP132" s="18">
        <f t="shared" si="132"/>
        <v>52550.9</v>
      </c>
      <c r="AQ132" s="18">
        <f t="shared" si="132"/>
        <v>135.1</v>
      </c>
      <c r="AR132" s="18">
        <f t="shared" si="132"/>
        <v>10577.7</v>
      </c>
      <c r="AS132" s="18">
        <f t="shared" si="132"/>
        <v>2622.2</v>
      </c>
      <c r="AT132" s="18">
        <f t="shared" si="132"/>
        <v>743.8</v>
      </c>
      <c r="AU132" s="18">
        <f t="shared" si="132"/>
        <v>125</v>
      </c>
      <c r="AV132" s="18">
        <f t="shared" si="132"/>
        <v>173.3</v>
      </c>
      <c r="AW132" s="18">
        <f t="shared" si="132"/>
        <v>98.1</v>
      </c>
      <c r="AX132" s="18">
        <f t="shared" si="132"/>
        <v>32</v>
      </c>
      <c r="AY132" s="18">
        <f t="shared" si="132"/>
        <v>260.8</v>
      </c>
      <c r="AZ132" s="18">
        <f t="shared" si="132"/>
        <v>8656.7999999999993</v>
      </c>
      <c r="BA132" s="18">
        <f t="shared" si="132"/>
        <v>4798.3</v>
      </c>
      <c r="BB132" s="18">
        <f t="shared" si="132"/>
        <v>3902</v>
      </c>
      <c r="BC132" s="18">
        <f t="shared" si="132"/>
        <v>15605</v>
      </c>
      <c r="BD132" s="18">
        <f t="shared" si="132"/>
        <v>665.7</v>
      </c>
      <c r="BE132" s="18">
        <f t="shared" si="132"/>
        <v>508.9</v>
      </c>
      <c r="BF132" s="18">
        <f t="shared" si="132"/>
        <v>5460.3</v>
      </c>
      <c r="BG132" s="18">
        <f t="shared" si="132"/>
        <v>575.20000000000005</v>
      </c>
      <c r="BH132" s="18">
        <f t="shared" si="132"/>
        <v>233.5</v>
      </c>
      <c r="BI132" s="18">
        <f t="shared" si="132"/>
        <v>181.1</v>
      </c>
      <c r="BJ132" s="18">
        <f t="shared" si="132"/>
        <v>982.2</v>
      </c>
      <c r="BK132" s="18">
        <f t="shared" si="132"/>
        <v>12833.3</v>
      </c>
      <c r="BL132" s="18">
        <f t="shared" si="132"/>
        <v>55.1</v>
      </c>
      <c r="BM132" s="18">
        <f t="shared" si="132"/>
        <v>289.3</v>
      </c>
      <c r="BN132" s="18">
        <f t="shared" si="132"/>
        <v>1967.5</v>
      </c>
      <c r="BO132" s="18">
        <f t="shared" ref="BO132:DZ132" si="133">BO17</f>
        <v>722.5</v>
      </c>
      <c r="BP132" s="18">
        <f t="shared" si="133"/>
        <v>108.2</v>
      </c>
      <c r="BQ132" s="18">
        <f t="shared" si="133"/>
        <v>3053.2</v>
      </c>
      <c r="BR132" s="18">
        <f t="shared" si="133"/>
        <v>1579.8</v>
      </c>
      <c r="BS132" s="18">
        <f t="shared" si="133"/>
        <v>774.5</v>
      </c>
      <c r="BT132" s="18">
        <f t="shared" si="133"/>
        <v>155</v>
      </c>
      <c r="BU132" s="18">
        <f t="shared" si="133"/>
        <v>168.8</v>
      </c>
      <c r="BV132" s="18">
        <f t="shared" si="133"/>
        <v>426.9</v>
      </c>
      <c r="BW132" s="18">
        <f t="shared" si="133"/>
        <v>667.8</v>
      </c>
      <c r="BX132" s="18">
        <f t="shared" si="133"/>
        <v>32.5</v>
      </c>
      <c r="BY132" s="18">
        <f t="shared" si="133"/>
        <v>376.4</v>
      </c>
      <c r="BZ132" s="18">
        <f t="shared" si="133"/>
        <v>129.9</v>
      </c>
      <c r="CA132" s="18">
        <f t="shared" si="133"/>
        <v>54.2</v>
      </c>
      <c r="CB132" s="18">
        <f t="shared" si="133"/>
        <v>23737.599999999999</v>
      </c>
      <c r="CC132" s="18">
        <f t="shared" si="133"/>
        <v>123.1</v>
      </c>
      <c r="CD132" s="18">
        <f t="shared" si="133"/>
        <v>23.7</v>
      </c>
      <c r="CE132" s="18">
        <f t="shared" si="133"/>
        <v>80.400000000000006</v>
      </c>
      <c r="CF132" s="18">
        <f t="shared" si="133"/>
        <v>33</v>
      </c>
      <c r="CG132" s="18">
        <f t="shared" si="133"/>
        <v>111.9</v>
      </c>
      <c r="CH132" s="18">
        <f t="shared" si="133"/>
        <v>85.1</v>
      </c>
      <c r="CI132" s="18">
        <f t="shared" si="133"/>
        <v>464.6</v>
      </c>
      <c r="CJ132" s="18">
        <f t="shared" si="133"/>
        <v>466.2</v>
      </c>
      <c r="CK132" s="18">
        <f t="shared" si="133"/>
        <v>2222.6999999999998</v>
      </c>
      <c r="CL132" s="18">
        <f t="shared" si="133"/>
        <v>532.1</v>
      </c>
      <c r="CM132" s="18">
        <f t="shared" si="133"/>
        <v>419</v>
      </c>
      <c r="CN132" s="18">
        <f t="shared" si="133"/>
        <v>10630.4</v>
      </c>
      <c r="CO132" s="18">
        <f t="shared" si="133"/>
        <v>6039</v>
      </c>
      <c r="CP132" s="18">
        <f t="shared" si="133"/>
        <v>477.9</v>
      </c>
      <c r="CQ132" s="18">
        <f t="shared" si="133"/>
        <v>628.20000000000005</v>
      </c>
      <c r="CR132" s="18">
        <f t="shared" si="133"/>
        <v>134.5</v>
      </c>
      <c r="CS132" s="18">
        <f t="shared" si="133"/>
        <v>127.8</v>
      </c>
      <c r="CT132" s="18">
        <f t="shared" si="133"/>
        <v>81.3</v>
      </c>
      <c r="CU132" s="18">
        <f t="shared" si="133"/>
        <v>177.7</v>
      </c>
      <c r="CV132" s="18">
        <f t="shared" si="133"/>
        <v>7.4</v>
      </c>
      <c r="CW132" s="18">
        <f t="shared" si="133"/>
        <v>111</v>
      </c>
      <c r="CX132" s="18">
        <f t="shared" si="133"/>
        <v>243.6</v>
      </c>
      <c r="CY132" s="18">
        <f t="shared" si="133"/>
        <v>19.899999999999999</v>
      </c>
      <c r="CZ132" s="18">
        <f t="shared" si="133"/>
        <v>1091.3</v>
      </c>
      <c r="DA132" s="18">
        <f t="shared" si="133"/>
        <v>51</v>
      </c>
      <c r="DB132" s="18">
        <f t="shared" si="133"/>
        <v>106.4</v>
      </c>
      <c r="DC132" s="18">
        <f t="shared" si="133"/>
        <v>46.3</v>
      </c>
      <c r="DD132" s="18">
        <f t="shared" si="133"/>
        <v>109.4</v>
      </c>
      <c r="DE132" s="18">
        <f t="shared" si="133"/>
        <v>118</v>
      </c>
      <c r="DF132" s="18">
        <f t="shared" si="133"/>
        <v>10976.6</v>
      </c>
      <c r="DG132" s="18">
        <f t="shared" si="133"/>
        <v>59</v>
      </c>
      <c r="DH132" s="18">
        <f t="shared" si="133"/>
        <v>1091.3</v>
      </c>
      <c r="DI132" s="18">
        <f t="shared" si="133"/>
        <v>1583.9</v>
      </c>
      <c r="DJ132" s="18">
        <f t="shared" si="133"/>
        <v>320.39999999999998</v>
      </c>
      <c r="DK132" s="18">
        <f t="shared" si="133"/>
        <v>282.89999999999998</v>
      </c>
      <c r="DL132" s="18">
        <f t="shared" si="133"/>
        <v>3498.4</v>
      </c>
      <c r="DM132" s="18">
        <f t="shared" si="133"/>
        <v>139</v>
      </c>
      <c r="DN132" s="18">
        <f t="shared" si="133"/>
        <v>895.8</v>
      </c>
      <c r="DO132" s="18">
        <f t="shared" si="133"/>
        <v>2222.8000000000002</v>
      </c>
      <c r="DP132" s="18">
        <f t="shared" si="133"/>
        <v>86.9</v>
      </c>
      <c r="DQ132" s="18">
        <f t="shared" si="133"/>
        <v>328.7</v>
      </c>
      <c r="DR132" s="18">
        <f t="shared" si="133"/>
        <v>1067</v>
      </c>
      <c r="DS132" s="18">
        <f t="shared" si="133"/>
        <v>483.5</v>
      </c>
      <c r="DT132" s="18">
        <f t="shared" si="133"/>
        <v>151.30000000000001</v>
      </c>
      <c r="DU132" s="18">
        <f t="shared" si="133"/>
        <v>213.8</v>
      </c>
      <c r="DV132" s="18">
        <f t="shared" si="133"/>
        <v>110.3</v>
      </c>
      <c r="DW132" s="18">
        <f t="shared" si="133"/>
        <v>166.8</v>
      </c>
      <c r="DX132" s="18">
        <f t="shared" si="133"/>
        <v>53.3</v>
      </c>
      <c r="DY132" s="18">
        <f t="shared" si="133"/>
        <v>78.2</v>
      </c>
      <c r="DZ132" s="18">
        <f t="shared" si="133"/>
        <v>249.4</v>
      </c>
      <c r="EA132" s="18">
        <f t="shared" ref="EA132:FX132" si="134">EA17</f>
        <v>219.1</v>
      </c>
      <c r="EB132" s="18">
        <f t="shared" si="134"/>
        <v>364.6</v>
      </c>
      <c r="EC132" s="18">
        <f t="shared" si="134"/>
        <v>96.4</v>
      </c>
      <c r="ED132" s="18">
        <f t="shared" si="134"/>
        <v>103.1</v>
      </c>
      <c r="EE132" s="18">
        <f t="shared" si="134"/>
        <v>135.69999999999999</v>
      </c>
      <c r="EF132" s="18">
        <f t="shared" si="134"/>
        <v>1043.8</v>
      </c>
      <c r="EG132" s="18">
        <f t="shared" si="134"/>
        <v>158</v>
      </c>
      <c r="EH132" s="18">
        <f t="shared" si="134"/>
        <v>139.5</v>
      </c>
      <c r="EI132" s="18">
        <f t="shared" si="134"/>
        <v>11759.2</v>
      </c>
      <c r="EJ132" s="18">
        <f t="shared" si="134"/>
        <v>5631.1</v>
      </c>
      <c r="EK132" s="18">
        <f t="shared" si="134"/>
        <v>274.39999999999998</v>
      </c>
      <c r="EL132" s="18">
        <f t="shared" si="134"/>
        <v>244.2</v>
      </c>
      <c r="EM132" s="18">
        <f t="shared" si="134"/>
        <v>213.4</v>
      </c>
      <c r="EN132" s="18">
        <f t="shared" si="134"/>
        <v>700.4</v>
      </c>
      <c r="EO132" s="18">
        <f t="shared" si="134"/>
        <v>151.30000000000001</v>
      </c>
      <c r="EP132" s="18">
        <f t="shared" si="134"/>
        <v>114.9</v>
      </c>
      <c r="EQ132" s="18">
        <f t="shared" si="134"/>
        <v>531</v>
      </c>
      <c r="ER132" s="18">
        <f t="shared" si="134"/>
        <v>78.400000000000006</v>
      </c>
      <c r="ES132" s="18">
        <f t="shared" si="134"/>
        <v>135.5</v>
      </c>
      <c r="ET132" s="18">
        <f t="shared" si="134"/>
        <v>139.19999999999999</v>
      </c>
      <c r="EU132" s="18">
        <f t="shared" si="134"/>
        <v>527.20000000000005</v>
      </c>
      <c r="EV132" s="18">
        <f t="shared" si="134"/>
        <v>44.8</v>
      </c>
      <c r="EW132" s="18">
        <f t="shared" si="134"/>
        <v>209.4</v>
      </c>
      <c r="EX132" s="18">
        <f t="shared" si="134"/>
        <v>82.7</v>
      </c>
      <c r="EY132" s="18">
        <f t="shared" si="134"/>
        <v>558.5</v>
      </c>
      <c r="EZ132" s="18">
        <f t="shared" si="134"/>
        <v>71.8</v>
      </c>
      <c r="FA132" s="18">
        <f t="shared" si="134"/>
        <v>1478.8</v>
      </c>
      <c r="FB132" s="18">
        <f t="shared" si="134"/>
        <v>200.1</v>
      </c>
      <c r="FC132" s="18">
        <f t="shared" si="134"/>
        <v>660.2</v>
      </c>
      <c r="FD132" s="18">
        <f t="shared" si="134"/>
        <v>237.2</v>
      </c>
      <c r="FE132" s="18">
        <f t="shared" si="134"/>
        <v>48</v>
      </c>
      <c r="FF132" s="18">
        <f t="shared" si="134"/>
        <v>113.4</v>
      </c>
      <c r="FG132" s="18">
        <f t="shared" si="134"/>
        <v>63</v>
      </c>
      <c r="FH132" s="18">
        <f t="shared" si="134"/>
        <v>36.5</v>
      </c>
      <c r="FI132" s="18">
        <f t="shared" si="134"/>
        <v>923.9</v>
      </c>
      <c r="FJ132" s="18">
        <f t="shared" si="134"/>
        <v>761.8</v>
      </c>
      <c r="FK132" s="18">
        <f t="shared" si="134"/>
        <v>1461.5</v>
      </c>
      <c r="FL132" s="18">
        <f t="shared" si="134"/>
        <v>1926.6</v>
      </c>
      <c r="FM132" s="18">
        <f t="shared" si="134"/>
        <v>1382.6</v>
      </c>
      <c r="FN132" s="18">
        <f t="shared" si="134"/>
        <v>16548.599999999999</v>
      </c>
      <c r="FO132" s="18">
        <f t="shared" si="134"/>
        <v>592.9</v>
      </c>
      <c r="FP132" s="18">
        <f t="shared" si="134"/>
        <v>1306.9000000000001</v>
      </c>
      <c r="FQ132" s="18">
        <f t="shared" si="134"/>
        <v>466.9</v>
      </c>
      <c r="FR132" s="18">
        <f t="shared" si="134"/>
        <v>65.400000000000006</v>
      </c>
      <c r="FS132" s="18">
        <f t="shared" si="134"/>
        <v>46.6</v>
      </c>
      <c r="FT132" s="18">
        <f t="shared" si="134"/>
        <v>40.4</v>
      </c>
      <c r="FU132" s="18">
        <f t="shared" si="134"/>
        <v>556.79999999999995</v>
      </c>
      <c r="FV132" s="18">
        <f t="shared" si="134"/>
        <v>479</v>
      </c>
      <c r="FW132" s="18">
        <f t="shared" si="134"/>
        <v>84.8</v>
      </c>
      <c r="FX132" s="18">
        <f t="shared" si="134"/>
        <v>26.3</v>
      </c>
      <c r="FY132" s="18"/>
      <c r="FZ132" s="79"/>
      <c r="GA132" s="7"/>
      <c r="GB132" s="28"/>
      <c r="GC132" s="28"/>
      <c r="GD132" s="28"/>
      <c r="GE132" s="28"/>
      <c r="GF132" s="28"/>
      <c r="GG132" s="7"/>
      <c r="GH132" s="28"/>
      <c r="GI132" s="28"/>
      <c r="GJ132" s="28"/>
      <c r="GK132" s="7"/>
      <c r="GL132" s="7"/>
      <c r="GM132" s="7"/>
    </row>
    <row r="133" spans="1:256" x14ac:dyDescent="0.35">
      <c r="A133" s="6" t="s">
        <v>628</v>
      </c>
      <c r="B133" s="20" t="s">
        <v>629</v>
      </c>
      <c r="C133" s="142">
        <f>MAX(C131,C132)</f>
        <v>5129.3999999999996</v>
      </c>
      <c r="D133" s="142">
        <f t="shared" ref="D133:BO133" si="135">MAX(D131,D132)</f>
        <v>19578.8</v>
      </c>
      <c r="E133" s="142">
        <f t="shared" si="135"/>
        <v>4800</v>
      </c>
      <c r="F133" s="142">
        <f t="shared" si="135"/>
        <v>11977.3</v>
      </c>
      <c r="G133" s="142">
        <f t="shared" si="135"/>
        <v>621.79999999999995</v>
      </c>
      <c r="H133" s="142">
        <f t="shared" si="135"/>
        <v>464.6</v>
      </c>
      <c r="I133" s="142">
        <f t="shared" si="135"/>
        <v>6298.3</v>
      </c>
      <c r="J133" s="142">
        <f t="shared" si="135"/>
        <v>1529.6</v>
      </c>
      <c r="K133" s="142">
        <f t="shared" si="135"/>
        <v>187.3</v>
      </c>
      <c r="L133" s="142">
        <f t="shared" si="135"/>
        <v>1452</v>
      </c>
      <c r="M133" s="142">
        <f t="shared" si="135"/>
        <v>823.3</v>
      </c>
      <c r="N133" s="142">
        <f t="shared" si="135"/>
        <v>19147.7</v>
      </c>
      <c r="O133" s="142">
        <f t="shared" si="135"/>
        <v>2888.2</v>
      </c>
      <c r="P133" s="142">
        <f t="shared" si="135"/>
        <v>207.5</v>
      </c>
      <c r="Q133" s="142">
        <f t="shared" si="135"/>
        <v>31176.3</v>
      </c>
      <c r="R133" s="142">
        <f t="shared" si="135"/>
        <v>3514.2</v>
      </c>
      <c r="S133" s="142">
        <f t="shared" si="135"/>
        <v>967.7</v>
      </c>
      <c r="T133" s="142">
        <f t="shared" si="135"/>
        <v>124.6</v>
      </c>
      <c r="U133" s="142">
        <f t="shared" si="135"/>
        <v>37.9</v>
      </c>
      <c r="V133" s="142">
        <f t="shared" si="135"/>
        <v>184</v>
      </c>
      <c r="W133" s="142">
        <f t="shared" si="135"/>
        <v>107.9</v>
      </c>
      <c r="X133" s="142">
        <f t="shared" si="135"/>
        <v>15.9</v>
      </c>
      <c r="Y133" s="142">
        <f t="shared" si="135"/>
        <v>778.9</v>
      </c>
      <c r="Z133" s="142">
        <f t="shared" si="135"/>
        <v>105.8</v>
      </c>
      <c r="AA133" s="142">
        <f t="shared" si="135"/>
        <v>10312</v>
      </c>
      <c r="AB133" s="142">
        <f t="shared" si="135"/>
        <v>7010.1</v>
      </c>
      <c r="AC133" s="142">
        <f t="shared" si="135"/>
        <v>333.4</v>
      </c>
      <c r="AD133" s="142">
        <f t="shared" si="135"/>
        <v>523.9</v>
      </c>
      <c r="AE133" s="142">
        <f t="shared" si="135"/>
        <v>50.4</v>
      </c>
      <c r="AF133" s="142">
        <f t="shared" si="135"/>
        <v>93.9</v>
      </c>
      <c r="AG133" s="142">
        <f t="shared" si="135"/>
        <v>185.1</v>
      </c>
      <c r="AH133" s="142">
        <f t="shared" si="135"/>
        <v>640.29999999999995</v>
      </c>
      <c r="AI133" s="142">
        <f t="shared" si="135"/>
        <v>262.2</v>
      </c>
      <c r="AJ133" s="142">
        <f t="shared" si="135"/>
        <v>136.6</v>
      </c>
      <c r="AK133" s="142">
        <f t="shared" si="135"/>
        <v>148.80000000000001</v>
      </c>
      <c r="AL133" s="142">
        <f t="shared" si="135"/>
        <v>234.9</v>
      </c>
      <c r="AM133" s="142">
        <f t="shared" si="135"/>
        <v>240.9</v>
      </c>
      <c r="AN133" s="142">
        <f t="shared" si="135"/>
        <v>164.8</v>
      </c>
      <c r="AO133" s="142">
        <f t="shared" si="135"/>
        <v>2677.2</v>
      </c>
      <c r="AP133" s="142">
        <f t="shared" si="135"/>
        <v>52550.9</v>
      </c>
      <c r="AQ133" s="142">
        <f t="shared" si="135"/>
        <v>135.1</v>
      </c>
      <c r="AR133" s="142">
        <f t="shared" si="135"/>
        <v>10577.7</v>
      </c>
      <c r="AS133" s="142">
        <f t="shared" si="135"/>
        <v>2622.2</v>
      </c>
      <c r="AT133" s="142">
        <f t="shared" si="135"/>
        <v>743.8</v>
      </c>
      <c r="AU133" s="142">
        <f t="shared" si="135"/>
        <v>125</v>
      </c>
      <c r="AV133" s="142">
        <f t="shared" si="135"/>
        <v>173.3</v>
      </c>
      <c r="AW133" s="142">
        <f t="shared" si="135"/>
        <v>98.1</v>
      </c>
      <c r="AX133" s="142">
        <f t="shared" si="135"/>
        <v>32</v>
      </c>
      <c r="AY133" s="142">
        <f t="shared" si="135"/>
        <v>260.8</v>
      </c>
      <c r="AZ133" s="142">
        <f t="shared" si="135"/>
        <v>8656.7999999999993</v>
      </c>
      <c r="BA133" s="142">
        <f t="shared" si="135"/>
        <v>4798.3</v>
      </c>
      <c r="BB133" s="142">
        <f t="shared" si="135"/>
        <v>3902</v>
      </c>
      <c r="BC133" s="142">
        <f t="shared" si="135"/>
        <v>15605</v>
      </c>
      <c r="BD133" s="142">
        <f t="shared" si="135"/>
        <v>665.7</v>
      </c>
      <c r="BE133" s="142">
        <f t="shared" si="135"/>
        <v>508.9</v>
      </c>
      <c r="BF133" s="142">
        <f t="shared" si="135"/>
        <v>5460.3</v>
      </c>
      <c r="BG133" s="142">
        <f t="shared" si="135"/>
        <v>575.20000000000005</v>
      </c>
      <c r="BH133" s="142">
        <f t="shared" si="135"/>
        <v>233.5</v>
      </c>
      <c r="BI133" s="142">
        <f t="shared" si="135"/>
        <v>181.1</v>
      </c>
      <c r="BJ133" s="142">
        <f t="shared" si="135"/>
        <v>982.2</v>
      </c>
      <c r="BK133" s="142">
        <f t="shared" si="135"/>
        <v>12833.3</v>
      </c>
      <c r="BL133" s="142">
        <f t="shared" si="135"/>
        <v>55.1</v>
      </c>
      <c r="BM133" s="142">
        <f t="shared" si="135"/>
        <v>289.3</v>
      </c>
      <c r="BN133" s="142">
        <f t="shared" si="135"/>
        <v>1967.5</v>
      </c>
      <c r="BO133" s="142">
        <f t="shared" si="135"/>
        <v>722.5</v>
      </c>
      <c r="BP133" s="142">
        <f t="shared" ref="BP133:EA133" si="136">MAX(BP131,BP132)</f>
        <v>108.2</v>
      </c>
      <c r="BQ133" s="142">
        <f t="shared" si="136"/>
        <v>3053.2</v>
      </c>
      <c r="BR133" s="142">
        <f t="shared" si="136"/>
        <v>1579.8</v>
      </c>
      <c r="BS133" s="142">
        <f t="shared" si="136"/>
        <v>774.5</v>
      </c>
      <c r="BT133" s="142">
        <f t="shared" si="136"/>
        <v>155</v>
      </c>
      <c r="BU133" s="142">
        <f t="shared" si="136"/>
        <v>168.8</v>
      </c>
      <c r="BV133" s="142">
        <f t="shared" si="136"/>
        <v>426.9</v>
      </c>
      <c r="BW133" s="142">
        <f t="shared" si="136"/>
        <v>667.8</v>
      </c>
      <c r="BX133" s="142">
        <f t="shared" si="136"/>
        <v>32.5</v>
      </c>
      <c r="BY133" s="142">
        <f t="shared" si="136"/>
        <v>376.4</v>
      </c>
      <c r="BZ133" s="142">
        <f t="shared" si="136"/>
        <v>129.9</v>
      </c>
      <c r="CA133" s="142">
        <f t="shared" si="136"/>
        <v>54.2</v>
      </c>
      <c r="CB133" s="142">
        <f t="shared" si="136"/>
        <v>23737.599999999999</v>
      </c>
      <c r="CC133" s="142">
        <f t="shared" si="136"/>
        <v>123.1</v>
      </c>
      <c r="CD133" s="142">
        <f t="shared" si="136"/>
        <v>23.7</v>
      </c>
      <c r="CE133" s="142">
        <f t="shared" si="136"/>
        <v>80.400000000000006</v>
      </c>
      <c r="CF133" s="142">
        <f t="shared" si="136"/>
        <v>33</v>
      </c>
      <c r="CG133" s="142">
        <f t="shared" si="136"/>
        <v>111.9</v>
      </c>
      <c r="CH133" s="142">
        <f t="shared" si="136"/>
        <v>85.1</v>
      </c>
      <c r="CI133" s="142">
        <f t="shared" si="136"/>
        <v>464.6</v>
      </c>
      <c r="CJ133" s="142">
        <f t="shared" si="136"/>
        <v>466.2</v>
      </c>
      <c r="CK133" s="142">
        <f t="shared" si="136"/>
        <v>2222.6999999999998</v>
      </c>
      <c r="CL133" s="142">
        <f t="shared" si="136"/>
        <v>532.1</v>
      </c>
      <c r="CM133" s="142">
        <f t="shared" si="136"/>
        <v>419</v>
      </c>
      <c r="CN133" s="142">
        <f t="shared" si="136"/>
        <v>10630.4</v>
      </c>
      <c r="CO133" s="142">
        <f t="shared" si="136"/>
        <v>6039</v>
      </c>
      <c r="CP133" s="142">
        <f t="shared" si="136"/>
        <v>477.9</v>
      </c>
      <c r="CQ133" s="142">
        <f t="shared" si="136"/>
        <v>628.20000000000005</v>
      </c>
      <c r="CR133" s="142">
        <f t="shared" si="136"/>
        <v>134.5</v>
      </c>
      <c r="CS133" s="142">
        <f t="shared" si="136"/>
        <v>127.8</v>
      </c>
      <c r="CT133" s="142">
        <f t="shared" si="136"/>
        <v>81.3</v>
      </c>
      <c r="CU133" s="142">
        <f t="shared" si="136"/>
        <v>177.7</v>
      </c>
      <c r="CV133" s="142">
        <f t="shared" si="136"/>
        <v>7.4</v>
      </c>
      <c r="CW133" s="142">
        <f t="shared" si="136"/>
        <v>111</v>
      </c>
      <c r="CX133" s="142">
        <f t="shared" si="136"/>
        <v>243.6</v>
      </c>
      <c r="CY133" s="142">
        <f t="shared" si="136"/>
        <v>19.899999999999999</v>
      </c>
      <c r="CZ133" s="142">
        <f t="shared" si="136"/>
        <v>1091.3</v>
      </c>
      <c r="DA133" s="142">
        <f t="shared" si="136"/>
        <v>51</v>
      </c>
      <c r="DB133" s="142">
        <f t="shared" si="136"/>
        <v>106.4</v>
      </c>
      <c r="DC133" s="142">
        <f t="shared" si="136"/>
        <v>46.3</v>
      </c>
      <c r="DD133" s="142">
        <f t="shared" si="136"/>
        <v>109.4</v>
      </c>
      <c r="DE133" s="142">
        <f t="shared" si="136"/>
        <v>118</v>
      </c>
      <c r="DF133" s="142">
        <f t="shared" si="136"/>
        <v>10976.6</v>
      </c>
      <c r="DG133" s="142">
        <f t="shared" si="136"/>
        <v>59</v>
      </c>
      <c r="DH133" s="142">
        <f t="shared" si="136"/>
        <v>1091.3</v>
      </c>
      <c r="DI133" s="142">
        <f t="shared" si="136"/>
        <v>1583.9</v>
      </c>
      <c r="DJ133" s="142">
        <f t="shared" si="136"/>
        <v>320.39999999999998</v>
      </c>
      <c r="DK133" s="142">
        <f t="shared" si="136"/>
        <v>282.89999999999998</v>
      </c>
      <c r="DL133" s="142">
        <f t="shared" si="136"/>
        <v>3498.4</v>
      </c>
      <c r="DM133" s="142">
        <f t="shared" si="136"/>
        <v>139</v>
      </c>
      <c r="DN133" s="142">
        <f t="shared" si="136"/>
        <v>895.8</v>
      </c>
      <c r="DO133" s="142">
        <f t="shared" si="136"/>
        <v>2222.8000000000002</v>
      </c>
      <c r="DP133" s="142">
        <f t="shared" si="136"/>
        <v>86.9</v>
      </c>
      <c r="DQ133" s="142">
        <f t="shared" si="136"/>
        <v>328.7</v>
      </c>
      <c r="DR133" s="142">
        <f t="shared" si="136"/>
        <v>1067</v>
      </c>
      <c r="DS133" s="142">
        <f t="shared" si="136"/>
        <v>483.5</v>
      </c>
      <c r="DT133" s="142">
        <f t="shared" si="136"/>
        <v>151.30000000000001</v>
      </c>
      <c r="DU133" s="142">
        <f t="shared" si="136"/>
        <v>213.8</v>
      </c>
      <c r="DV133" s="142">
        <f t="shared" si="136"/>
        <v>110.3</v>
      </c>
      <c r="DW133" s="142">
        <f t="shared" si="136"/>
        <v>166.8</v>
      </c>
      <c r="DX133" s="142">
        <f t="shared" si="136"/>
        <v>53.3</v>
      </c>
      <c r="DY133" s="142">
        <f t="shared" si="136"/>
        <v>78.2</v>
      </c>
      <c r="DZ133" s="142">
        <f t="shared" si="136"/>
        <v>249.4</v>
      </c>
      <c r="EA133" s="142">
        <f t="shared" si="136"/>
        <v>219.1</v>
      </c>
      <c r="EB133" s="142">
        <f t="shared" ref="EB133:FX133" si="137">MAX(EB131,EB132)</f>
        <v>364.6</v>
      </c>
      <c r="EC133" s="142">
        <f t="shared" si="137"/>
        <v>96.4</v>
      </c>
      <c r="ED133" s="142">
        <f t="shared" si="137"/>
        <v>103.1</v>
      </c>
      <c r="EE133" s="142">
        <f t="shared" si="137"/>
        <v>135.69999999999999</v>
      </c>
      <c r="EF133" s="142">
        <f t="shared" si="137"/>
        <v>1043.8</v>
      </c>
      <c r="EG133" s="142">
        <f t="shared" si="137"/>
        <v>158</v>
      </c>
      <c r="EH133" s="142">
        <f t="shared" si="137"/>
        <v>139.5</v>
      </c>
      <c r="EI133" s="142">
        <f t="shared" si="137"/>
        <v>11759.2</v>
      </c>
      <c r="EJ133" s="142">
        <f t="shared" si="137"/>
        <v>5631.1</v>
      </c>
      <c r="EK133" s="142">
        <f t="shared" si="137"/>
        <v>274.39999999999998</v>
      </c>
      <c r="EL133" s="142">
        <f t="shared" si="137"/>
        <v>244.2</v>
      </c>
      <c r="EM133" s="142">
        <f t="shared" si="137"/>
        <v>213.4</v>
      </c>
      <c r="EN133" s="142">
        <f t="shared" si="137"/>
        <v>700.4</v>
      </c>
      <c r="EO133" s="142">
        <f t="shared" si="137"/>
        <v>151.30000000000001</v>
      </c>
      <c r="EP133" s="142">
        <f t="shared" si="137"/>
        <v>114.9</v>
      </c>
      <c r="EQ133" s="142">
        <f t="shared" si="137"/>
        <v>531</v>
      </c>
      <c r="ER133" s="142">
        <f t="shared" si="137"/>
        <v>78.400000000000006</v>
      </c>
      <c r="ES133" s="142">
        <f t="shared" si="137"/>
        <v>135.5</v>
      </c>
      <c r="ET133" s="142">
        <f t="shared" si="137"/>
        <v>139.19999999999999</v>
      </c>
      <c r="EU133" s="142">
        <f t="shared" si="137"/>
        <v>527.20000000000005</v>
      </c>
      <c r="EV133" s="142">
        <f t="shared" si="137"/>
        <v>44.8</v>
      </c>
      <c r="EW133" s="142">
        <f t="shared" si="137"/>
        <v>209.4</v>
      </c>
      <c r="EX133" s="142">
        <f t="shared" si="137"/>
        <v>82.7</v>
      </c>
      <c r="EY133" s="142">
        <f t="shared" si="137"/>
        <v>558.5</v>
      </c>
      <c r="EZ133" s="142">
        <f t="shared" si="137"/>
        <v>71.8</v>
      </c>
      <c r="FA133" s="142">
        <f t="shared" si="137"/>
        <v>1478.8</v>
      </c>
      <c r="FB133" s="142">
        <f t="shared" si="137"/>
        <v>200.1</v>
      </c>
      <c r="FC133" s="142">
        <f t="shared" si="137"/>
        <v>660.2</v>
      </c>
      <c r="FD133" s="142">
        <f t="shared" si="137"/>
        <v>237.2</v>
      </c>
      <c r="FE133" s="142">
        <f t="shared" si="137"/>
        <v>48</v>
      </c>
      <c r="FF133" s="142">
        <f t="shared" si="137"/>
        <v>113.4</v>
      </c>
      <c r="FG133" s="142">
        <f t="shared" si="137"/>
        <v>63</v>
      </c>
      <c r="FH133" s="142">
        <f t="shared" si="137"/>
        <v>36.5</v>
      </c>
      <c r="FI133" s="142">
        <f t="shared" si="137"/>
        <v>923.9</v>
      </c>
      <c r="FJ133" s="142">
        <f t="shared" si="137"/>
        <v>761.8</v>
      </c>
      <c r="FK133" s="142">
        <f t="shared" si="137"/>
        <v>1461.5</v>
      </c>
      <c r="FL133" s="142">
        <f t="shared" si="137"/>
        <v>1926.6</v>
      </c>
      <c r="FM133" s="142">
        <f t="shared" si="137"/>
        <v>1382.6</v>
      </c>
      <c r="FN133" s="142">
        <f t="shared" si="137"/>
        <v>16548.599999999999</v>
      </c>
      <c r="FO133" s="142">
        <f t="shared" si="137"/>
        <v>592.9</v>
      </c>
      <c r="FP133" s="142">
        <f t="shared" si="137"/>
        <v>1306.9000000000001</v>
      </c>
      <c r="FQ133" s="142">
        <f t="shared" si="137"/>
        <v>466.9</v>
      </c>
      <c r="FR133" s="142">
        <f t="shared" si="137"/>
        <v>65.400000000000006</v>
      </c>
      <c r="FS133" s="142">
        <f t="shared" si="137"/>
        <v>46.6</v>
      </c>
      <c r="FT133" s="142">
        <f t="shared" si="137"/>
        <v>40.4</v>
      </c>
      <c r="FU133" s="142">
        <f t="shared" si="137"/>
        <v>556.79999999999995</v>
      </c>
      <c r="FV133" s="142">
        <f t="shared" si="137"/>
        <v>479</v>
      </c>
      <c r="FW133" s="142">
        <f t="shared" si="137"/>
        <v>84.8</v>
      </c>
      <c r="FX133" s="142">
        <f t="shared" si="137"/>
        <v>26.3</v>
      </c>
      <c r="FY133" s="7"/>
      <c r="FZ133" s="20">
        <f>SUM(C133:FX133)</f>
        <v>393211.9000000002</v>
      </c>
      <c r="GA133" s="78">
        <v>393211.9</v>
      </c>
      <c r="GB133" s="11">
        <f>FZ133-GA133</f>
        <v>0</v>
      </c>
      <c r="GC133" s="20"/>
      <c r="GD133" s="20"/>
      <c r="GE133" s="20"/>
      <c r="GF133" s="20"/>
      <c r="GG133" s="7"/>
      <c r="GH133" s="33"/>
      <c r="GI133" s="33"/>
      <c r="GJ133" s="33"/>
      <c r="GK133" s="33"/>
      <c r="GL133" s="33"/>
      <c r="GM133" s="33"/>
    </row>
    <row r="134" spans="1:256" x14ac:dyDescent="0.35">
      <c r="A134" s="6"/>
      <c r="B134" s="7" t="s">
        <v>630</v>
      </c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87"/>
      <c r="BJ134" s="87"/>
      <c r="BK134" s="87"/>
      <c r="BL134" s="87"/>
      <c r="BM134" s="87"/>
      <c r="BN134" s="87"/>
      <c r="BO134" s="87"/>
      <c r="BP134" s="87"/>
      <c r="BQ134" s="87"/>
      <c r="BR134" s="87"/>
      <c r="BS134" s="87"/>
      <c r="BT134" s="87"/>
      <c r="BU134" s="87"/>
      <c r="BV134" s="87"/>
      <c r="BW134" s="87"/>
      <c r="BX134" s="87"/>
      <c r="BY134" s="87"/>
      <c r="BZ134" s="87"/>
      <c r="CA134" s="87"/>
      <c r="CB134" s="87"/>
      <c r="CC134" s="87"/>
      <c r="CD134" s="87"/>
      <c r="CE134" s="87"/>
      <c r="CF134" s="87"/>
      <c r="CG134" s="87"/>
      <c r="CH134" s="87"/>
      <c r="CI134" s="87"/>
      <c r="CJ134" s="87"/>
      <c r="CK134" s="87"/>
      <c r="CL134" s="87"/>
      <c r="CM134" s="87"/>
      <c r="CN134" s="87"/>
      <c r="CO134" s="87"/>
      <c r="CP134" s="87"/>
      <c r="CQ134" s="87"/>
      <c r="CR134" s="87"/>
      <c r="CS134" s="87"/>
      <c r="CT134" s="87"/>
      <c r="CU134" s="87"/>
      <c r="CV134" s="87"/>
      <c r="CW134" s="87"/>
      <c r="CX134" s="87"/>
      <c r="CY134" s="87"/>
      <c r="CZ134" s="87"/>
      <c r="DA134" s="87"/>
      <c r="DB134" s="87"/>
      <c r="DC134" s="87"/>
      <c r="DD134" s="87"/>
      <c r="DE134" s="87"/>
      <c r="DF134" s="87"/>
      <c r="DG134" s="87"/>
      <c r="DH134" s="87"/>
      <c r="DI134" s="87"/>
      <c r="DJ134" s="87"/>
      <c r="DK134" s="87"/>
      <c r="DL134" s="87"/>
      <c r="DM134" s="87"/>
      <c r="DN134" s="87"/>
      <c r="DO134" s="87"/>
      <c r="DP134" s="87"/>
      <c r="DQ134" s="87"/>
      <c r="DR134" s="87"/>
      <c r="DS134" s="87"/>
      <c r="DT134" s="87"/>
      <c r="DU134" s="87"/>
      <c r="DV134" s="87"/>
      <c r="DW134" s="87"/>
      <c r="DX134" s="87"/>
      <c r="DY134" s="87"/>
      <c r="DZ134" s="87"/>
      <c r="EA134" s="87"/>
      <c r="EB134" s="87"/>
      <c r="EC134" s="87"/>
      <c r="ED134" s="87"/>
      <c r="EE134" s="87"/>
      <c r="EF134" s="87"/>
      <c r="EG134" s="87"/>
      <c r="EH134" s="87"/>
      <c r="EI134" s="87"/>
      <c r="EJ134" s="87"/>
      <c r="EK134" s="87"/>
      <c r="EL134" s="87"/>
      <c r="EM134" s="87"/>
      <c r="EN134" s="87"/>
      <c r="EO134" s="87"/>
      <c r="EP134" s="87"/>
      <c r="EQ134" s="87"/>
      <c r="ER134" s="87"/>
      <c r="ES134" s="87"/>
      <c r="ET134" s="87"/>
      <c r="EU134" s="87"/>
      <c r="EV134" s="87"/>
      <c r="EW134" s="87"/>
      <c r="EX134" s="87"/>
      <c r="EY134" s="87"/>
      <c r="EZ134" s="87"/>
      <c r="FA134" s="87"/>
      <c r="FB134" s="87"/>
      <c r="FC134" s="87"/>
      <c r="FD134" s="87"/>
      <c r="FE134" s="87"/>
      <c r="FF134" s="87"/>
      <c r="FG134" s="87"/>
      <c r="FH134" s="87"/>
      <c r="FI134" s="87"/>
      <c r="FJ134" s="87"/>
      <c r="FK134" s="87"/>
      <c r="FL134" s="87"/>
      <c r="FM134" s="87"/>
      <c r="FN134" s="87"/>
      <c r="FO134" s="87"/>
      <c r="FP134" s="87"/>
      <c r="FQ134" s="87"/>
      <c r="FR134" s="87"/>
      <c r="FS134" s="87"/>
      <c r="FT134" s="87"/>
      <c r="FU134" s="87"/>
      <c r="FV134" s="87"/>
      <c r="FW134" s="87"/>
      <c r="FX134" s="87"/>
      <c r="FY134" s="18"/>
      <c r="FZ134" s="20"/>
      <c r="GA134" s="7"/>
      <c r="GB134" s="20"/>
      <c r="GC134" s="20"/>
      <c r="GD134" s="20"/>
      <c r="GE134" s="20"/>
      <c r="GF134" s="20"/>
      <c r="GG134" s="7"/>
      <c r="GH134" s="18"/>
      <c r="GI134" s="18"/>
      <c r="GJ134" s="18"/>
      <c r="GK134" s="7"/>
      <c r="GL134" s="7"/>
      <c r="GM134" s="7"/>
      <c r="GN134" s="88"/>
      <c r="GO134" s="88"/>
      <c r="GP134" s="88"/>
      <c r="GQ134" s="88"/>
      <c r="GR134" s="88"/>
      <c r="GS134" s="88"/>
      <c r="GT134" s="88"/>
      <c r="GU134" s="88"/>
      <c r="GV134" s="88"/>
      <c r="GW134" s="88"/>
      <c r="GX134" s="88"/>
      <c r="GY134" s="88"/>
      <c r="GZ134" s="88"/>
      <c r="HA134" s="88"/>
      <c r="HB134" s="88"/>
      <c r="HC134" s="88"/>
      <c r="HD134" s="88"/>
      <c r="HE134" s="88"/>
      <c r="HF134" s="88"/>
      <c r="HG134" s="88"/>
      <c r="HH134" s="88"/>
      <c r="HI134" s="88"/>
      <c r="HJ134" s="88"/>
      <c r="HK134" s="88"/>
      <c r="HL134" s="88"/>
      <c r="HM134" s="88"/>
      <c r="HN134" s="88"/>
      <c r="HO134" s="88"/>
      <c r="HP134" s="88"/>
      <c r="HQ134" s="88"/>
      <c r="HR134" s="88"/>
      <c r="HS134" s="88"/>
      <c r="HT134" s="88"/>
      <c r="HU134" s="88"/>
      <c r="HV134" s="88"/>
      <c r="HW134" s="88"/>
      <c r="HX134" s="88"/>
      <c r="HY134" s="88"/>
      <c r="HZ134" s="88"/>
      <c r="IA134" s="88"/>
      <c r="IB134" s="88"/>
      <c r="IC134" s="88"/>
      <c r="ID134" s="88"/>
      <c r="IE134" s="88"/>
      <c r="IF134" s="88"/>
      <c r="IG134" s="88"/>
      <c r="IH134" s="88"/>
      <c r="II134" s="88"/>
      <c r="IJ134" s="88"/>
      <c r="IK134" s="88"/>
      <c r="IL134" s="88"/>
      <c r="IM134" s="88"/>
      <c r="IN134" s="88"/>
      <c r="IO134" s="88"/>
      <c r="IP134" s="88"/>
      <c r="IQ134" s="88"/>
      <c r="IR134" s="88"/>
      <c r="IS134" s="88"/>
      <c r="IT134" s="88"/>
      <c r="IU134" s="88"/>
      <c r="IV134" s="88"/>
    </row>
    <row r="135" spans="1:256" x14ac:dyDescent="0.35">
      <c r="A135" s="6" t="s">
        <v>631</v>
      </c>
      <c r="B135" s="7" t="s">
        <v>632</v>
      </c>
      <c r="C135" s="33">
        <f t="shared" ref="C135:BN135" si="138">ROUND((C133/C20),4)</f>
        <v>0.78310000000000002</v>
      </c>
      <c r="D135" s="33">
        <f t="shared" si="138"/>
        <v>0.52229999999999999</v>
      </c>
      <c r="E135" s="33">
        <f t="shared" si="138"/>
        <v>0.87919999999999998</v>
      </c>
      <c r="F135" s="33">
        <f t="shared" si="138"/>
        <v>0.50870000000000004</v>
      </c>
      <c r="G135" s="33">
        <f t="shared" si="138"/>
        <v>0.40820000000000001</v>
      </c>
      <c r="H135" s="33">
        <f t="shared" si="138"/>
        <v>0.41860000000000003</v>
      </c>
      <c r="I135" s="33">
        <f t="shared" si="138"/>
        <v>0.83819999999999995</v>
      </c>
      <c r="J135" s="33">
        <f t="shared" si="138"/>
        <v>0.75800000000000001</v>
      </c>
      <c r="K135" s="33">
        <f t="shared" si="138"/>
        <v>0.69369999999999998</v>
      </c>
      <c r="L135" s="33">
        <f t="shared" si="138"/>
        <v>0.69110000000000005</v>
      </c>
      <c r="M135" s="33">
        <f t="shared" si="138"/>
        <v>0.90659999999999996</v>
      </c>
      <c r="N135" s="33">
        <f t="shared" si="138"/>
        <v>0.38529999999999998</v>
      </c>
      <c r="O135" s="33">
        <f t="shared" si="138"/>
        <v>0.2263</v>
      </c>
      <c r="P135" s="33">
        <f t="shared" si="138"/>
        <v>0.59989999999999999</v>
      </c>
      <c r="Q135" s="33">
        <f t="shared" si="138"/>
        <v>0.81169999999999998</v>
      </c>
      <c r="R135" s="33">
        <f t="shared" si="138"/>
        <v>0.55200000000000005</v>
      </c>
      <c r="S135" s="33">
        <f t="shared" si="138"/>
        <v>0.62470000000000003</v>
      </c>
      <c r="T135" s="33">
        <f t="shared" si="138"/>
        <v>0.76910000000000001</v>
      </c>
      <c r="U135" s="33">
        <f t="shared" si="138"/>
        <v>0.75800000000000001</v>
      </c>
      <c r="V135" s="33">
        <f t="shared" si="138"/>
        <v>0.72160000000000002</v>
      </c>
      <c r="W135" s="33">
        <f t="shared" si="138"/>
        <v>0.30470000000000003</v>
      </c>
      <c r="X135" s="33">
        <f t="shared" si="138"/>
        <v>0.53</v>
      </c>
      <c r="Y135" s="33">
        <f t="shared" si="138"/>
        <v>0.82979999999999998</v>
      </c>
      <c r="Z135" s="33">
        <f t="shared" si="138"/>
        <v>0.46610000000000001</v>
      </c>
      <c r="AA135" s="33">
        <f t="shared" si="138"/>
        <v>0.33210000000000001</v>
      </c>
      <c r="AB135" s="33">
        <f t="shared" si="138"/>
        <v>0.25879999999999997</v>
      </c>
      <c r="AC135" s="33">
        <f t="shared" si="138"/>
        <v>0.3664</v>
      </c>
      <c r="AD135" s="33">
        <f t="shared" si="138"/>
        <v>0.37040000000000001</v>
      </c>
      <c r="AE135" s="33">
        <f t="shared" si="138"/>
        <v>0.53620000000000001</v>
      </c>
      <c r="AF135" s="33">
        <f t="shared" si="138"/>
        <v>0.54430000000000001</v>
      </c>
      <c r="AG135" s="33">
        <f t="shared" si="138"/>
        <v>0.31640000000000001</v>
      </c>
      <c r="AH135" s="33">
        <f t="shared" si="138"/>
        <v>0.68189999999999995</v>
      </c>
      <c r="AI135" s="33">
        <f t="shared" si="138"/>
        <v>0.65980000000000005</v>
      </c>
      <c r="AJ135" s="33">
        <f t="shared" si="138"/>
        <v>0.82289999999999996</v>
      </c>
      <c r="AK135" s="33">
        <f t="shared" si="138"/>
        <v>0.94179999999999997</v>
      </c>
      <c r="AL135" s="33">
        <f t="shared" si="138"/>
        <v>0.84219999999999995</v>
      </c>
      <c r="AM135" s="33">
        <f t="shared" si="138"/>
        <v>0.70230000000000004</v>
      </c>
      <c r="AN135" s="33">
        <f t="shared" si="138"/>
        <v>0.55320000000000003</v>
      </c>
      <c r="AO135" s="33">
        <f t="shared" si="138"/>
        <v>0.63580000000000003</v>
      </c>
      <c r="AP135" s="33">
        <f t="shared" si="138"/>
        <v>0.6391</v>
      </c>
      <c r="AQ135" s="33">
        <f t="shared" si="138"/>
        <v>0.58360000000000001</v>
      </c>
      <c r="AR135" s="33">
        <f t="shared" si="138"/>
        <v>0.16980000000000001</v>
      </c>
      <c r="AS135" s="33">
        <f t="shared" si="138"/>
        <v>0.4093</v>
      </c>
      <c r="AT135" s="33">
        <f t="shared" si="138"/>
        <v>0.24279999999999999</v>
      </c>
      <c r="AU135" s="33">
        <f t="shared" si="138"/>
        <v>0.41339999999999999</v>
      </c>
      <c r="AV135" s="33">
        <f t="shared" si="138"/>
        <v>0.58550000000000002</v>
      </c>
      <c r="AW135" s="33">
        <f t="shared" si="138"/>
        <v>0.38550000000000001</v>
      </c>
      <c r="AX135" s="33">
        <f t="shared" si="138"/>
        <v>0.52459999999999996</v>
      </c>
      <c r="AY135" s="33">
        <f t="shared" si="138"/>
        <v>0.61799999999999999</v>
      </c>
      <c r="AZ135" s="33">
        <f t="shared" si="138"/>
        <v>0.71050000000000002</v>
      </c>
      <c r="BA135" s="33">
        <f t="shared" si="138"/>
        <v>0.53369999999999995</v>
      </c>
      <c r="BB135" s="33">
        <f t="shared" si="138"/>
        <v>0.55220000000000002</v>
      </c>
      <c r="BC135" s="33">
        <f t="shared" si="138"/>
        <v>0.60570000000000002</v>
      </c>
      <c r="BD135" s="33">
        <f t="shared" si="138"/>
        <v>0.18310000000000001</v>
      </c>
      <c r="BE135" s="33">
        <f t="shared" si="138"/>
        <v>0.4269</v>
      </c>
      <c r="BF135" s="33">
        <f t="shared" si="138"/>
        <v>0.20760000000000001</v>
      </c>
      <c r="BG135" s="33">
        <f t="shared" si="138"/>
        <v>0.64739999999999998</v>
      </c>
      <c r="BH135" s="33">
        <f t="shared" si="138"/>
        <v>0.39960000000000001</v>
      </c>
      <c r="BI135" s="33">
        <f t="shared" si="138"/>
        <v>0.73170000000000002</v>
      </c>
      <c r="BJ135" s="33">
        <f t="shared" si="138"/>
        <v>0.1545</v>
      </c>
      <c r="BK135" s="33">
        <f t="shared" si="138"/>
        <v>0.50070000000000003</v>
      </c>
      <c r="BL135" s="33">
        <f t="shared" si="138"/>
        <v>0.70909999999999995</v>
      </c>
      <c r="BM135" s="33">
        <f t="shared" si="138"/>
        <v>0.67310000000000003</v>
      </c>
      <c r="BN135" s="33">
        <f t="shared" si="138"/>
        <v>0.64380000000000004</v>
      </c>
      <c r="BO135" s="33">
        <f t="shared" ref="BO135:DZ135" si="139">ROUND((BO133/BO20),4)</f>
        <v>0.58169999999999999</v>
      </c>
      <c r="BP135" s="33">
        <f t="shared" si="139"/>
        <v>0.72130000000000005</v>
      </c>
      <c r="BQ135" s="33">
        <f t="shared" si="139"/>
        <v>0.52180000000000004</v>
      </c>
      <c r="BR135" s="33">
        <f t="shared" si="139"/>
        <v>0.35149999999999998</v>
      </c>
      <c r="BS135" s="33">
        <f t="shared" si="139"/>
        <v>0.71409999999999996</v>
      </c>
      <c r="BT135" s="33">
        <f t="shared" si="139"/>
        <v>0.42349999999999999</v>
      </c>
      <c r="BU135" s="33">
        <f t="shared" si="139"/>
        <v>0.40379999999999999</v>
      </c>
      <c r="BV135" s="33">
        <f t="shared" si="139"/>
        <v>0.34789999999999999</v>
      </c>
      <c r="BW135" s="33">
        <f t="shared" si="139"/>
        <v>0.3367</v>
      </c>
      <c r="BX135" s="33">
        <f t="shared" si="139"/>
        <v>0.47789999999999999</v>
      </c>
      <c r="BY135" s="33">
        <f t="shared" si="139"/>
        <v>0.85450000000000004</v>
      </c>
      <c r="BZ135" s="33">
        <f t="shared" si="139"/>
        <v>0.65280000000000005</v>
      </c>
      <c r="CA135" s="33">
        <f t="shared" si="139"/>
        <v>0.379</v>
      </c>
      <c r="CB135" s="33">
        <f t="shared" si="139"/>
        <v>0.3256</v>
      </c>
      <c r="CC135" s="33">
        <f t="shared" si="139"/>
        <v>0.66900000000000004</v>
      </c>
      <c r="CD135" s="33">
        <f t="shared" si="139"/>
        <v>6.2300000000000001E-2</v>
      </c>
      <c r="CE135" s="33">
        <f t="shared" si="139"/>
        <v>0.53600000000000003</v>
      </c>
      <c r="CF135" s="33">
        <f t="shared" si="139"/>
        <v>0.49249999999999999</v>
      </c>
      <c r="CG135" s="33">
        <f t="shared" si="139"/>
        <v>0.57830000000000004</v>
      </c>
      <c r="CH135" s="33">
        <f t="shared" si="139"/>
        <v>0.86399999999999999</v>
      </c>
      <c r="CI135" s="33">
        <f t="shared" si="139"/>
        <v>0.67730000000000001</v>
      </c>
      <c r="CJ135" s="33">
        <f t="shared" si="139"/>
        <v>0.55169999999999997</v>
      </c>
      <c r="CK135" s="33">
        <f t="shared" si="139"/>
        <v>0.3901</v>
      </c>
      <c r="CL135" s="33">
        <f t="shared" si="139"/>
        <v>0.43309999999999998</v>
      </c>
      <c r="CM135" s="33">
        <f t="shared" si="139"/>
        <v>0.6452</v>
      </c>
      <c r="CN135" s="33">
        <f t="shared" si="139"/>
        <v>0.31590000000000001</v>
      </c>
      <c r="CO135" s="33">
        <f t="shared" si="139"/>
        <v>0.4204</v>
      </c>
      <c r="CP135" s="33">
        <f t="shared" si="139"/>
        <v>0.50529999999999997</v>
      </c>
      <c r="CQ135" s="33">
        <f t="shared" si="139"/>
        <v>0.85119999999999996</v>
      </c>
      <c r="CR135" s="33">
        <f t="shared" si="139"/>
        <v>0.58099999999999996</v>
      </c>
      <c r="CS135" s="33">
        <f t="shared" si="139"/>
        <v>0.46139999999999998</v>
      </c>
      <c r="CT135" s="33">
        <f t="shared" si="139"/>
        <v>0.7893</v>
      </c>
      <c r="CU135" s="33">
        <f t="shared" si="139"/>
        <v>0.4395</v>
      </c>
      <c r="CV135" s="33">
        <f t="shared" si="139"/>
        <v>0.30199999999999999</v>
      </c>
      <c r="CW135" s="33">
        <f t="shared" si="139"/>
        <v>0.53879999999999995</v>
      </c>
      <c r="CX135" s="33">
        <f t="shared" si="139"/>
        <v>0.54359999999999997</v>
      </c>
      <c r="CY135" s="33">
        <f t="shared" si="139"/>
        <v>0.60119999999999996</v>
      </c>
      <c r="CZ135" s="33">
        <f t="shared" si="139"/>
        <v>0.62290000000000001</v>
      </c>
      <c r="DA135" s="33">
        <f t="shared" si="139"/>
        <v>0.2656</v>
      </c>
      <c r="DB135" s="33">
        <f t="shared" si="139"/>
        <v>0.33350000000000002</v>
      </c>
      <c r="DC135" s="33">
        <f t="shared" si="139"/>
        <v>0.253</v>
      </c>
      <c r="DD135" s="33">
        <f t="shared" si="139"/>
        <v>0.71499999999999997</v>
      </c>
      <c r="DE135" s="33">
        <f t="shared" si="139"/>
        <v>0.40970000000000001</v>
      </c>
      <c r="DF135" s="33">
        <f t="shared" si="139"/>
        <v>0.54379999999999995</v>
      </c>
      <c r="DG135" s="33">
        <f t="shared" si="139"/>
        <v>0.56730000000000003</v>
      </c>
      <c r="DH135" s="33">
        <f t="shared" si="139"/>
        <v>0.61899999999999999</v>
      </c>
      <c r="DI135" s="33">
        <f t="shared" si="139"/>
        <v>0.64880000000000004</v>
      </c>
      <c r="DJ135" s="33">
        <f t="shared" si="139"/>
        <v>0.50390000000000001</v>
      </c>
      <c r="DK135" s="33">
        <f t="shared" si="139"/>
        <v>0.56520000000000004</v>
      </c>
      <c r="DL135" s="33">
        <f t="shared" si="139"/>
        <v>0.61160000000000003</v>
      </c>
      <c r="DM135" s="33">
        <f t="shared" si="139"/>
        <v>0.61229999999999996</v>
      </c>
      <c r="DN135" s="33">
        <f t="shared" si="139"/>
        <v>0.68489999999999995</v>
      </c>
      <c r="DO135" s="33">
        <f t="shared" si="139"/>
        <v>0.68559999999999999</v>
      </c>
      <c r="DP135" s="33">
        <f t="shared" si="139"/>
        <v>0.45739999999999997</v>
      </c>
      <c r="DQ135" s="33">
        <f t="shared" si="139"/>
        <v>0.39850000000000002</v>
      </c>
      <c r="DR135" s="33">
        <f t="shared" si="139"/>
        <v>0.81699999999999995</v>
      </c>
      <c r="DS135" s="33">
        <f t="shared" si="139"/>
        <v>0.83509999999999995</v>
      </c>
      <c r="DT135" s="33">
        <f t="shared" si="139"/>
        <v>0.89</v>
      </c>
      <c r="DU135" s="33">
        <f t="shared" si="139"/>
        <v>0.59219999999999995</v>
      </c>
      <c r="DV135" s="33">
        <f t="shared" si="139"/>
        <v>0.51419999999999999</v>
      </c>
      <c r="DW135" s="33">
        <f t="shared" si="139"/>
        <v>0.55420000000000003</v>
      </c>
      <c r="DX135" s="33">
        <f t="shared" si="139"/>
        <v>0.34610000000000002</v>
      </c>
      <c r="DY135" s="33">
        <f t="shared" si="139"/>
        <v>0.2646</v>
      </c>
      <c r="DZ135" s="33">
        <f t="shared" si="139"/>
        <v>0.36409999999999998</v>
      </c>
      <c r="EA135" s="33">
        <f t="shared" ref="EA135:FX135" si="140">ROUND((EA133/EA20),4)</f>
        <v>0.4209</v>
      </c>
      <c r="EB135" s="33">
        <f t="shared" si="140"/>
        <v>0.67900000000000005</v>
      </c>
      <c r="EC135" s="33">
        <f t="shared" si="140"/>
        <v>0.34549999999999997</v>
      </c>
      <c r="ED135" s="33">
        <f t="shared" si="140"/>
        <v>6.7900000000000002E-2</v>
      </c>
      <c r="EE135" s="33">
        <f t="shared" si="140"/>
        <v>0.73950000000000005</v>
      </c>
      <c r="EF135" s="33">
        <f t="shared" si="140"/>
        <v>0.78069999999999995</v>
      </c>
      <c r="EG135" s="33">
        <f t="shared" si="140"/>
        <v>0.6502</v>
      </c>
      <c r="EH135" s="33">
        <f t="shared" si="140"/>
        <v>0.57289999999999996</v>
      </c>
      <c r="EI135" s="33">
        <f t="shared" si="140"/>
        <v>0.86129999999999995</v>
      </c>
      <c r="EJ135" s="33">
        <f t="shared" si="140"/>
        <v>0.54900000000000004</v>
      </c>
      <c r="EK135" s="33">
        <f t="shared" si="140"/>
        <v>0.40150000000000002</v>
      </c>
      <c r="EL135" s="33">
        <f t="shared" si="140"/>
        <v>0.5141</v>
      </c>
      <c r="EM135" s="33">
        <f t="shared" si="140"/>
        <v>0.5877</v>
      </c>
      <c r="EN135" s="33">
        <f t="shared" si="140"/>
        <v>0.74080000000000001</v>
      </c>
      <c r="EO135" s="33">
        <f t="shared" si="140"/>
        <v>0.51819999999999999</v>
      </c>
      <c r="EP135" s="33">
        <f t="shared" si="140"/>
        <v>0.2752</v>
      </c>
      <c r="EQ135" s="33">
        <f t="shared" si="140"/>
        <v>0.2077</v>
      </c>
      <c r="ER135" s="33">
        <f t="shared" si="140"/>
        <v>0.24690000000000001</v>
      </c>
      <c r="ES135" s="33">
        <f t="shared" si="140"/>
        <v>0.60650000000000004</v>
      </c>
      <c r="ET135" s="33">
        <f t="shared" si="140"/>
        <v>0.73650000000000004</v>
      </c>
      <c r="EU135" s="33">
        <f t="shared" si="140"/>
        <v>0.94310000000000005</v>
      </c>
      <c r="EV135" s="33">
        <f t="shared" si="140"/>
        <v>0.59730000000000005</v>
      </c>
      <c r="EW135" s="33">
        <f t="shared" si="140"/>
        <v>0.27160000000000001</v>
      </c>
      <c r="EX135" s="33">
        <f t="shared" si="140"/>
        <v>0.49519999999999997</v>
      </c>
      <c r="EY135" s="33">
        <f t="shared" si="140"/>
        <v>0.71830000000000005</v>
      </c>
      <c r="EZ135" s="33">
        <f t="shared" si="140"/>
        <v>0.56979999999999997</v>
      </c>
      <c r="FA135" s="33">
        <f t="shared" si="140"/>
        <v>0.43380000000000002</v>
      </c>
      <c r="FB135" s="33">
        <f t="shared" si="140"/>
        <v>0.74299999999999999</v>
      </c>
      <c r="FC135" s="33">
        <f t="shared" si="140"/>
        <v>0.37140000000000001</v>
      </c>
      <c r="FD135" s="33">
        <f t="shared" si="140"/>
        <v>0.59299999999999997</v>
      </c>
      <c r="FE135" s="33">
        <f t="shared" si="140"/>
        <v>0.6</v>
      </c>
      <c r="FF135" s="33">
        <f t="shared" si="140"/>
        <v>0.58299999999999996</v>
      </c>
      <c r="FG135" s="33">
        <f t="shared" si="140"/>
        <v>0.51639999999999997</v>
      </c>
      <c r="FH135" s="33">
        <f t="shared" si="140"/>
        <v>0.52900000000000003</v>
      </c>
      <c r="FI135" s="33">
        <f t="shared" si="140"/>
        <v>0.55820000000000003</v>
      </c>
      <c r="FJ135" s="33">
        <f t="shared" si="140"/>
        <v>0.37659999999999999</v>
      </c>
      <c r="FK135" s="33">
        <f t="shared" si="140"/>
        <v>0.5696</v>
      </c>
      <c r="FL135" s="33">
        <f t="shared" si="140"/>
        <v>0.23119999999999999</v>
      </c>
      <c r="FM135" s="33">
        <f t="shared" si="140"/>
        <v>0.35759999999999997</v>
      </c>
      <c r="FN135" s="33">
        <f t="shared" si="140"/>
        <v>0.74270000000000003</v>
      </c>
      <c r="FO135" s="33">
        <f t="shared" si="140"/>
        <v>0.55000000000000004</v>
      </c>
      <c r="FP135" s="33">
        <f t="shared" si="140"/>
        <v>0.57350000000000001</v>
      </c>
      <c r="FQ135" s="33">
        <f t="shared" si="140"/>
        <v>0.47520000000000001</v>
      </c>
      <c r="FR135" s="33">
        <f t="shared" si="140"/>
        <v>0.4113</v>
      </c>
      <c r="FS135" s="33">
        <f t="shared" si="140"/>
        <v>0.28589999999999999</v>
      </c>
      <c r="FT135" s="33">
        <f t="shared" si="140"/>
        <v>0.68469999999999998</v>
      </c>
      <c r="FU135" s="33">
        <f t="shared" si="140"/>
        <v>0.70979999999999999</v>
      </c>
      <c r="FV135" s="33">
        <f t="shared" si="140"/>
        <v>0.60699999999999998</v>
      </c>
      <c r="FW135" s="33">
        <f t="shared" si="140"/>
        <v>0.59719999999999995</v>
      </c>
      <c r="FX135" s="33">
        <f t="shared" si="140"/>
        <v>0.46139999999999998</v>
      </c>
      <c r="FY135" s="21"/>
      <c r="FZ135" s="33">
        <f>ROUND((FZ133/FZ20),4)</f>
        <v>0.47189999999999999</v>
      </c>
      <c r="GA135" s="7"/>
      <c r="GB135" s="20"/>
      <c r="GC135" s="20"/>
      <c r="GD135" s="20"/>
      <c r="GE135" s="20"/>
      <c r="GF135" s="20"/>
      <c r="GG135" s="7"/>
      <c r="GH135" s="7"/>
      <c r="GI135" s="7"/>
      <c r="GJ135" s="7"/>
      <c r="GK135" s="7"/>
      <c r="GL135" s="7"/>
      <c r="GM135" s="7"/>
    </row>
    <row r="136" spans="1:256" x14ac:dyDescent="0.35">
      <c r="A136" s="7"/>
      <c r="B136" s="7" t="s">
        <v>633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18"/>
      <c r="FZ136" s="7"/>
      <c r="GA136" s="7"/>
      <c r="GB136" s="20"/>
      <c r="GC136" s="20"/>
      <c r="GD136" s="20"/>
      <c r="GE136" s="20"/>
      <c r="GF136" s="20"/>
      <c r="GG136" s="7"/>
      <c r="GH136" s="18"/>
      <c r="GI136" s="18"/>
      <c r="GJ136" s="18"/>
      <c r="GK136" s="7"/>
      <c r="GL136" s="7"/>
      <c r="GM136" s="7"/>
    </row>
    <row r="137" spans="1:256" x14ac:dyDescent="0.35">
      <c r="A137" s="89" t="s">
        <v>634</v>
      </c>
      <c r="B137" s="48" t="s">
        <v>635</v>
      </c>
      <c r="C137" s="48">
        <f t="shared" ref="C137:BN137" si="141">C41</f>
        <v>0.12</v>
      </c>
      <c r="D137" s="48">
        <f t="shared" si="141"/>
        <v>0.12</v>
      </c>
      <c r="E137" s="48">
        <f t="shared" si="141"/>
        <v>0.12</v>
      </c>
      <c r="F137" s="48">
        <f t="shared" si="141"/>
        <v>0.12</v>
      </c>
      <c r="G137" s="48">
        <f t="shared" si="141"/>
        <v>0.12</v>
      </c>
      <c r="H137" s="48">
        <f t="shared" si="141"/>
        <v>0.12</v>
      </c>
      <c r="I137" s="48">
        <f t="shared" si="141"/>
        <v>0.12</v>
      </c>
      <c r="J137" s="48">
        <f t="shared" si="141"/>
        <v>0.12</v>
      </c>
      <c r="K137" s="48">
        <f t="shared" si="141"/>
        <v>0.12</v>
      </c>
      <c r="L137" s="48">
        <f t="shared" si="141"/>
        <v>0.12</v>
      </c>
      <c r="M137" s="48">
        <f t="shared" si="141"/>
        <v>0.12</v>
      </c>
      <c r="N137" s="48">
        <f t="shared" si="141"/>
        <v>0.12</v>
      </c>
      <c r="O137" s="48">
        <f t="shared" si="141"/>
        <v>0.12</v>
      </c>
      <c r="P137" s="48">
        <f t="shared" si="141"/>
        <v>0.12</v>
      </c>
      <c r="Q137" s="48">
        <f t="shared" si="141"/>
        <v>0.12</v>
      </c>
      <c r="R137" s="48">
        <f t="shared" si="141"/>
        <v>0.12</v>
      </c>
      <c r="S137" s="48">
        <f t="shared" si="141"/>
        <v>0.12</v>
      </c>
      <c r="T137" s="48">
        <f t="shared" si="141"/>
        <v>0.12</v>
      </c>
      <c r="U137" s="48">
        <f t="shared" si="141"/>
        <v>0.12</v>
      </c>
      <c r="V137" s="48">
        <f t="shared" si="141"/>
        <v>0.12</v>
      </c>
      <c r="W137" s="48">
        <f t="shared" si="141"/>
        <v>0.12</v>
      </c>
      <c r="X137" s="48">
        <f t="shared" si="141"/>
        <v>0.12</v>
      </c>
      <c r="Y137" s="48">
        <f t="shared" si="141"/>
        <v>0.12</v>
      </c>
      <c r="Z137" s="48">
        <f t="shared" si="141"/>
        <v>0.12</v>
      </c>
      <c r="AA137" s="48">
        <f t="shared" si="141"/>
        <v>0.12</v>
      </c>
      <c r="AB137" s="48">
        <f t="shared" si="141"/>
        <v>0.12</v>
      </c>
      <c r="AC137" s="48">
        <f t="shared" si="141"/>
        <v>0.12</v>
      </c>
      <c r="AD137" s="48">
        <f t="shared" si="141"/>
        <v>0.12</v>
      </c>
      <c r="AE137" s="48">
        <f t="shared" si="141"/>
        <v>0.12</v>
      </c>
      <c r="AF137" s="48">
        <f t="shared" si="141"/>
        <v>0.12</v>
      </c>
      <c r="AG137" s="48">
        <f t="shared" si="141"/>
        <v>0.12</v>
      </c>
      <c r="AH137" s="48">
        <f t="shared" si="141"/>
        <v>0.12</v>
      </c>
      <c r="AI137" s="48">
        <f t="shared" si="141"/>
        <v>0.12</v>
      </c>
      <c r="AJ137" s="48">
        <f t="shared" si="141"/>
        <v>0.12</v>
      </c>
      <c r="AK137" s="48">
        <f t="shared" si="141"/>
        <v>0.12</v>
      </c>
      <c r="AL137" s="48">
        <f t="shared" si="141"/>
        <v>0.12</v>
      </c>
      <c r="AM137" s="48">
        <f t="shared" si="141"/>
        <v>0.12</v>
      </c>
      <c r="AN137" s="48">
        <f t="shared" si="141"/>
        <v>0.12</v>
      </c>
      <c r="AO137" s="48">
        <f t="shared" si="141"/>
        <v>0.12</v>
      </c>
      <c r="AP137" s="48">
        <f t="shared" si="141"/>
        <v>0.12</v>
      </c>
      <c r="AQ137" s="48">
        <f t="shared" si="141"/>
        <v>0.12</v>
      </c>
      <c r="AR137" s="48">
        <f t="shared" si="141"/>
        <v>0.12</v>
      </c>
      <c r="AS137" s="48">
        <f t="shared" si="141"/>
        <v>0.12</v>
      </c>
      <c r="AT137" s="48">
        <f t="shared" si="141"/>
        <v>0.12</v>
      </c>
      <c r="AU137" s="48">
        <f t="shared" si="141"/>
        <v>0.12</v>
      </c>
      <c r="AV137" s="48">
        <f t="shared" si="141"/>
        <v>0.12</v>
      </c>
      <c r="AW137" s="48">
        <f t="shared" si="141"/>
        <v>0.12</v>
      </c>
      <c r="AX137" s="48">
        <f t="shared" si="141"/>
        <v>0.12</v>
      </c>
      <c r="AY137" s="48">
        <f t="shared" si="141"/>
        <v>0.12</v>
      </c>
      <c r="AZ137" s="48">
        <f t="shared" si="141"/>
        <v>0.12</v>
      </c>
      <c r="BA137" s="48">
        <f t="shared" si="141"/>
        <v>0.12</v>
      </c>
      <c r="BB137" s="48">
        <f t="shared" si="141"/>
        <v>0.12</v>
      </c>
      <c r="BC137" s="48">
        <f t="shared" si="141"/>
        <v>0.12</v>
      </c>
      <c r="BD137" s="48">
        <f t="shared" si="141"/>
        <v>0.12</v>
      </c>
      <c r="BE137" s="48">
        <f t="shared" si="141"/>
        <v>0.12</v>
      </c>
      <c r="BF137" s="48">
        <f t="shared" si="141"/>
        <v>0.12</v>
      </c>
      <c r="BG137" s="48">
        <f t="shared" si="141"/>
        <v>0.12</v>
      </c>
      <c r="BH137" s="48">
        <f t="shared" si="141"/>
        <v>0.12</v>
      </c>
      <c r="BI137" s="48">
        <f t="shared" si="141"/>
        <v>0.12</v>
      </c>
      <c r="BJ137" s="48">
        <f t="shared" si="141"/>
        <v>0.12</v>
      </c>
      <c r="BK137" s="48">
        <f t="shared" si="141"/>
        <v>0.12</v>
      </c>
      <c r="BL137" s="48">
        <f t="shared" si="141"/>
        <v>0.12</v>
      </c>
      <c r="BM137" s="48">
        <f t="shared" si="141"/>
        <v>0.12</v>
      </c>
      <c r="BN137" s="48">
        <f t="shared" si="141"/>
        <v>0.12</v>
      </c>
      <c r="BO137" s="48">
        <f t="shared" ref="BO137:DZ137" si="142">BO41</f>
        <v>0.12</v>
      </c>
      <c r="BP137" s="48">
        <f t="shared" si="142"/>
        <v>0.12</v>
      </c>
      <c r="BQ137" s="48">
        <f t="shared" si="142"/>
        <v>0.12</v>
      </c>
      <c r="BR137" s="48">
        <f t="shared" si="142"/>
        <v>0.12</v>
      </c>
      <c r="BS137" s="48">
        <f t="shared" si="142"/>
        <v>0.12</v>
      </c>
      <c r="BT137" s="48">
        <f t="shared" si="142"/>
        <v>0.12</v>
      </c>
      <c r="BU137" s="48">
        <f t="shared" si="142"/>
        <v>0.12</v>
      </c>
      <c r="BV137" s="48">
        <f t="shared" si="142"/>
        <v>0.12</v>
      </c>
      <c r="BW137" s="48">
        <f t="shared" si="142"/>
        <v>0.12</v>
      </c>
      <c r="BX137" s="48">
        <f t="shared" si="142"/>
        <v>0.12</v>
      </c>
      <c r="BY137" s="48">
        <f t="shared" si="142"/>
        <v>0.12</v>
      </c>
      <c r="BZ137" s="48">
        <f t="shared" si="142"/>
        <v>0.12</v>
      </c>
      <c r="CA137" s="48">
        <f t="shared" si="142"/>
        <v>0.12</v>
      </c>
      <c r="CB137" s="48">
        <f t="shared" si="142"/>
        <v>0.12</v>
      </c>
      <c r="CC137" s="48">
        <f t="shared" si="142"/>
        <v>0.12</v>
      </c>
      <c r="CD137" s="48">
        <f t="shared" si="142"/>
        <v>0.12</v>
      </c>
      <c r="CE137" s="48">
        <f t="shared" si="142"/>
        <v>0.12</v>
      </c>
      <c r="CF137" s="48">
        <f t="shared" si="142"/>
        <v>0.12</v>
      </c>
      <c r="CG137" s="48">
        <f t="shared" si="142"/>
        <v>0.12</v>
      </c>
      <c r="CH137" s="48">
        <f t="shared" si="142"/>
        <v>0.12</v>
      </c>
      <c r="CI137" s="48">
        <f t="shared" si="142"/>
        <v>0.12</v>
      </c>
      <c r="CJ137" s="48">
        <f t="shared" si="142"/>
        <v>0.12</v>
      </c>
      <c r="CK137" s="48">
        <f t="shared" si="142"/>
        <v>0.12</v>
      </c>
      <c r="CL137" s="48">
        <f t="shared" si="142"/>
        <v>0.12</v>
      </c>
      <c r="CM137" s="48">
        <f t="shared" si="142"/>
        <v>0.12</v>
      </c>
      <c r="CN137" s="48">
        <f t="shared" si="142"/>
        <v>0.12</v>
      </c>
      <c r="CO137" s="48">
        <f t="shared" si="142"/>
        <v>0.12</v>
      </c>
      <c r="CP137" s="48">
        <f t="shared" si="142"/>
        <v>0.12</v>
      </c>
      <c r="CQ137" s="48">
        <f t="shared" si="142"/>
        <v>0.12</v>
      </c>
      <c r="CR137" s="48">
        <f t="shared" si="142"/>
        <v>0.12</v>
      </c>
      <c r="CS137" s="48">
        <f t="shared" si="142"/>
        <v>0.12</v>
      </c>
      <c r="CT137" s="48">
        <f t="shared" si="142"/>
        <v>0.12</v>
      </c>
      <c r="CU137" s="48">
        <f t="shared" si="142"/>
        <v>0.12</v>
      </c>
      <c r="CV137" s="48">
        <f t="shared" si="142"/>
        <v>0.12</v>
      </c>
      <c r="CW137" s="48">
        <f t="shared" si="142"/>
        <v>0.12</v>
      </c>
      <c r="CX137" s="48">
        <f t="shared" si="142"/>
        <v>0.12</v>
      </c>
      <c r="CY137" s="48">
        <f t="shared" si="142"/>
        <v>0.12</v>
      </c>
      <c r="CZ137" s="48">
        <f t="shared" si="142"/>
        <v>0.12</v>
      </c>
      <c r="DA137" s="48">
        <f t="shared" si="142"/>
        <v>0.12</v>
      </c>
      <c r="DB137" s="48">
        <f t="shared" si="142"/>
        <v>0.12</v>
      </c>
      <c r="DC137" s="48">
        <f t="shared" si="142"/>
        <v>0.12</v>
      </c>
      <c r="DD137" s="48">
        <f t="shared" si="142"/>
        <v>0.12</v>
      </c>
      <c r="DE137" s="48">
        <f t="shared" si="142"/>
        <v>0.12</v>
      </c>
      <c r="DF137" s="48">
        <f t="shared" si="142"/>
        <v>0.12</v>
      </c>
      <c r="DG137" s="48">
        <f t="shared" si="142"/>
        <v>0.12</v>
      </c>
      <c r="DH137" s="48">
        <f t="shared" si="142"/>
        <v>0.12</v>
      </c>
      <c r="DI137" s="48">
        <f t="shared" si="142"/>
        <v>0.12</v>
      </c>
      <c r="DJ137" s="48">
        <f t="shared" si="142"/>
        <v>0.12</v>
      </c>
      <c r="DK137" s="48">
        <f t="shared" si="142"/>
        <v>0.12</v>
      </c>
      <c r="DL137" s="48">
        <f t="shared" si="142"/>
        <v>0.12</v>
      </c>
      <c r="DM137" s="48">
        <f t="shared" si="142"/>
        <v>0.12</v>
      </c>
      <c r="DN137" s="48">
        <f t="shared" si="142"/>
        <v>0.12</v>
      </c>
      <c r="DO137" s="48">
        <f t="shared" si="142"/>
        <v>0.12</v>
      </c>
      <c r="DP137" s="48">
        <f t="shared" si="142"/>
        <v>0.12</v>
      </c>
      <c r="DQ137" s="48">
        <f t="shared" si="142"/>
        <v>0.12</v>
      </c>
      <c r="DR137" s="48">
        <f t="shared" si="142"/>
        <v>0.12</v>
      </c>
      <c r="DS137" s="48">
        <f t="shared" si="142"/>
        <v>0.12</v>
      </c>
      <c r="DT137" s="48">
        <f t="shared" si="142"/>
        <v>0.12</v>
      </c>
      <c r="DU137" s="48">
        <f t="shared" si="142"/>
        <v>0.12</v>
      </c>
      <c r="DV137" s="48">
        <f t="shared" si="142"/>
        <v>0.12</v>
      </c>
      <c r="DW137" s="48">
        <f t="shared" si="142"/>
        <v>0.12</v>
      </c>
      <c r="DX137" s="48">
        <f t="shared" si="142"/>
        <v>0.12</v>
      </c>
      <c r="DY137" s="48">
        <f t="shared" si="142"/>
        <v>0.12</v>
      </c>
      <c r="DZ137" s="48">
        <f t="shared" si="142"/>
        <v>0.12</v>
      </c>
      <c r="EA137" s="48">
        <f t="shared" ref="EA137:FX137" si="143">EA41</f>
        <v>0.12</v>
      </c>
      <c r="EB137" s="48">
        <f t="shared" si="143"/>
        <v>0.12</v>
      </c>
      <c r="EC137" s="48">
        <f t="shared" si="143"/>
        <v>0.12</v>
      </c>
      <c r="ED137" s="48">
        <f t="shared" si="143"/>
        <v>0.12</v>
      </c>
      <c r="EE137" s="48">
        <f t="shared" si="143"/>
        <v>0.12</v>
      </c>
      <c r="EF137" s="48">
        <f t="shared" si="143"/>
        <v>0.12</v>
      </c>
      <c r="EG137" s="48">
        <f t="shared" si="143"/>
        <v>0.12</v>
      </c>
      <c r="EH137" s="48">
        <f t="shared" si="143"/>
        <v>0.12</v>
      </c>
      <c r="EI137" s="48">
        <f t="shared" si="143"/>
        <v>0.12</v>
      </c>
      <c r="EJ137" s="48">
        <f t="shared" si="143"/>
        <v>0.12</v>
      </c>
      <c r="EK137" s="48">
        <f t="shared" si="143"/>
        <v>0.12</v>
      </c>
      <c r="EL137" s="48">
        <f t="shared" si="143"/>
        <v>0.12</v>
      </c>
      <c r="EM137" s="48">
        <f t="shared" si="143"/>
        <v>0.12</v>
      </c>
      <c r="EN137" s="48">
        <f t="shared" si="143"/>
        <v>0.12</v>
      </c>
      <c r="EO137" s="48">
        <f t="shared" si="143"/>
        <v>0.12</v>
      </c>
      <c r="EP137" s="48">
        <f t="shared" si="143"/>
        <v>0.12</v>
      </c>
      <c r="EQ137" s="48">
        <f t="shared" si="143"/>
        <v>0.12</v>
      </c>
      <c r="ER137" s="48">
        <f t="shared" si="143"/>
        <v>0.12</v>
      </c>
      <c r="ES137" s="48">
        <f t="shared" si="143"/>
        <v>0.12</v>
      </c>
      <c r="ET137" s="48">
        <f t="shared" si="143"/>
        <v>0.12</v>
      </c>
      <c r="EU137" s="48">
        <f t="shared" si="143"/>
        <v>0.12</v>
      </c>
      <c r="EV137" s="48">
        <f t="shared" si="143"/>
        <v>0.12</v>
      </c>
      <c r="EW137" s="48">
        <f t="shared" si="143"/>
        <v>0.12</v>
      </c>
      <c r="EX137" s="48">
        <f t="shared" si="143"/>
        <v>0.12</v>
      </c>
      <c r="EY137" s="48">
        <f t="shared" si="143"/>
        <v>0.12</v>
      </c>
      <c r="EZ137" s="48">
        <f t="shared" si="143"/>
        <v>0.12</v>
      </c>
      <c r="FA137" s="48">
        <f t="shared" si="143"/>
        <v>0.12</v>
      </c>
      <c r="FB137" s="48">
        <f t="shared" si="143"/>
        <v>0.12</v>
      </c>
      <c r="FC137" s="48">
        <f t="shared" si="143"/>
        <v>0.12</v>
      </c>
      <c r="FD137" s="48">
        <f t="shared" si="143"/>
        <v>0.12</v>
      </c>
      <c r="FE137" s="48">
        <f t="shared" si="143"/>
        <v>0.12</v>
      </c>
      <c r="FF137" s="48">
        <f t="shared" si="143"/>
        <v>0.12</v>
      </c>
      <c r="FG137" s="48">
        <f t="shared" si="143"/>
        <v>0.12</v>
      </c>
      <c r="FH137" s="48">
        <f t="shared" si="143"/>
        <v>0.12</v>
      </c>
      <c r="FI137" s="48">
        <f t="shared" si="143"/>
        <v>0.12</v>
      </c>
      <c r="FJ137" s="48">
        <f t="shared" si="143"/>
        <v>0.12</v>
      </c>
      <c r="FK137" s="48">
        <f t="shared" si="143"/>
        <v>0.12</v>
      </c>
      <c r="FL137" s="48">
        <f t="shared" si="143"/>
        <v>0.12</v>
      </c>
      <c r="FM137" s="48">
        <f t="shared" si="143"/>
        <v>0.12</v>
      </c>
      <c r="FN137" s="48">
        <f t="shared" si="143"/>
        <v>0.12</v>
      </c>
      <c r="FO137" s="48">
        <f t="shared" si="143"/>
        <v>0.12</v>
      </c>
      <c r="FP137" s="48">
        <f t="shared" si="143"/>
        <v>0.12</v>
      </c>
      <c r="FQ137" s="48">
        <f t="shared" si="143"/>
        <v>0.12</v>
      </c>
      <c r="FR137" s="48">
        <f t="shared" si="143"/>
        <v>0.12</v>
      </c>
      <c r="FS137" s="48">
        <f t="shared" si="143"/>
        <v>0.12</v>
      </c>
      <c r="FT137" s="48">
        <f t="shared" si="143"/>
        <v>0.12</v>
      </c>
      <c r="FU137" s="48">
        <f t="shared" si="143"/>
        <v>0.12</v>
      </c>
      <c r="FV137" s="48">
        <f t="shared" si="143"/>
        <v>0.12</v>
      </c>
      <c r="FW137" s="48">
        <f t="shared" si="143"/>
        <v>0.12</v>
      </c>
      <c r="FX137" s="48">
        <f t="shared" si="143"/>
        <v>0.12</v>
      </c>
      <c r="FY137" s="33"/>
      <c r="FZ137" s="48"/>
      <c r="GA137" s="33"/>
      <c r="GB137" s="20"/>
      <c r="GC137" s="20"/>
      <c r="GD137" s="20"/>
      <c r="GE137" s="20"/>
      <c r="GF137" s="20"/>
      <c r="GG137" s="7"/>
      <c r="GH137" s="18"/>
      <c r="GI137" s="18"/>
      <c r="GJ137" s="18"/>
      <c r="GK137" s="7"/>
      <c r="GL137" s="7"/>
      <c r="GM137" s="7"/>
    </row>
    <row r="138" spans="1:256" x14ac:dyDescent="0.35">
      <c r="A138" s="6" t="s">
        <v>636</v>
      </c>
      <c r="B138" s="7" t="s">
        <v>637</v>
      </c>
      <c r="C138" s="33">
        <f t="shared" ref="C138:BN138" si="144">ROUND(IF((C135-C18)*0.3&lt;0=TRUE(),0,IF((C99&lt;=50000),ROUND((C135-C18)*0.3,6),0)),4)</f>
        <v>9.3399999999999997E-2</v>
      </c>
      <c r="D138" s="33">
        <f t="shared" si="144"/>
        <v>1.5100000000000001E-2</v>
      </c>
      <c r="E138" s="33">
        <f t="shared" si="144"/>
        <v>0.1222</v>
      </c>
      <c r="F138" s="33">
        <f t="shared" si="144"/>
        <v>1.0999999999999999E-2</v>
      </c>
      <c r="G138" s="33">
        <f t="shared" si="144"/>
        <v>0</v>
      </c>
      <c r="H138" s="33">
        <f t="shared" si="144"/>
        <v>0</v>
      </c>
      <c r="I138" s="33">
        <f t="shared" si="144"/>
        <v>0.1099</v>
      </c>
      <c r="J138" s="33">
        <f t="shared" si="144"/>
        <v>8.5800000000000001E-2</v>
      </c>
      <c r="K138" s="33">
        <f t="shared" si="144"/>
        <v>6.6500000000000004E-2</v>
      </c>
      <c r="L138" s="33">
        <f t="shared" si="144"/>
        <v>6.5799999999999997E-2</v>
      </c>
      <c r="M138" s="33">
        <f t="shared" si="144"/>
        <v>0.13039999999999999</v>
      </c>
      <c r="N138" s="33">
        <f t="shared" si="144"/>
        <v>0</v>
      </c>
      <c r="O138" s="33">
        <f t="shared" si="144"/>
        <v>0</v>
      </c>
      <c r="P138" s="33">
        <f t="shared" si="144"/>
        <v>3.8399999999999997E-2</v>
      </c>
      <c r="Q138" s="33">
        <f t="shared" si="144"/>
        <v>0.1019</v>
      </c>
      <c r="R138" s="33">
        <f t="shared" si="144"/>
        <v>2.4E-2</v>
      </c>
      <c r="S138" s="33">
        <f t="shared" si="144"/>
        <v>4.58E-2</v>
      </c>
      <c r="T138" s="33">
        <f t="shared" si="144"/>
        <v>8.9200000000000002E-2</v>
      </c>
      <c r="U138" s="33">
        <f t="shared" si="144"/>
        <v>8.5800000000000001E-2</v>
      </c>
      <c r="V138" s="33">
        <f t="shared" si="144"/>
        <v>7.4899999999999994E-2</v>
      </c>
      <c r="W138" s="33">
        <f t="shared" si="144"/>
        <v>0</v>
      </c>
      <c r="X138" s="33">
        <f t="shared" si="144"/>
        <v>1.7399999999999999E-2</v>
      </c>
      <c r="Y138" s="33">
        <f t="shared" si="144"/>
        <v>0.1074</v>
      </c>
      <c r="Z138" s="33">
        <f t="shared" si="144"/>
        <v>0</v>
      </c>
      <c r="AA138" s="33">
        <f t="shared" si="144"/>
        <v>0</v>
      </c>
      <c r="AB138" s="33">
        <f t="shared" si="144"/>
        <v>0</v>
      </c>
      <c r="AC138" s="33">
        <f t="shared" si="144"/>
        <v>0</v>
      </c>
      <c r="AD138" s="33">
        <f t="shared" si="144"/>
        <v>0</v>
      </c>
      <c r="AE138" s="33">
        <f t="shared" si="144"/>
        <v>1.9300000000000001E-2</v>
      </c>
      <c r="AF138" s="33">
        <f t="shared" si="144"/>
        <v>2.1700000000000001E-2</v>
      </c>
      <c r="AG138" s="33">
        <f t="shared" si="144"/>
        <v>0</v>
      </c>
      <c r="AH138" s="33">
        <f t="shared" si="144"/>
        <v>6.3E-2</v>
      </c>
      <c r="AI138" s="33">
        <f t="shared" si="144"/>
        <v>5.6399999999999999E-2</v>
      </c>
      <c r="AJ138" s="33">
        <f t="shared" si="144"/>
        <v>0.1053</v>
      </c>
      <c r="AK138" s="33">
        <f t="shared" si="144"/>
        <v>0.14099999999999999</v>
      </c>
      <c r="AL138" s="33">
        <f t="shared" si="144"/>
        <v>0.1111</v>
      </c>
      <c r="AM138" s="33">
        <f t="shared" si="144"/>
        <v>6.9099999999999995E-2</v>
      </c>
      <c r="AN138" s="33">
        <f t="shared" si="144"/>
        <v>2.4400000000000002E-2</v>
      </c>
      <c r="AO138" s="33">
        <f t="shared" si="144"/>
        <v>4.9200000000000001E-2</v>
      </c>
      <c r="AP138" s="33">
        <f t="shared" si="144"/>
        <v>0</v>
      </c>
      <c r="AQ138" s="33">
        <f t="shared" si="144"/>
        <v>3.3500000000000002E-2</v>
      </c>
      <c r="AR138" s="33">
        <f t="shared" si="144"/>
        <v>0</v>
      </c>
      <c r="AS138" s="33">
        <f t="shared" si="144"/>
        <v>0</v>
      </c>
      <c r="AT138" s="33">
        <f t="shared" si="144"/>
        <v>0</v>
      </c>
      <c r="AU138" s="33">
        <f t="shared" si="144"/>
        <v>0</v>
      </c>
      <c r="AV138" s="33">
        <f t="shared" si="144"/>
        <v>3.4099999999999998E-2</v>
      </c>
      <c r="AW138" s="33">
        <f t="shared" si="144"/>
        <v>0</v>
      </c>
      <c r="AX138" s="33">
        <f t="shared" si="144"/>
        <v>1.5800000000000002E-2</v>
      </c>
      <c r="AY138" s="33">
        <f t="shared" si="144"/>
        <v>4.3799999999999999E-2</v>
      </c>
      <c r="AZ138" s="33">
        <f t="shared" si="144"/>
        <v>7.1599999999999997E-2</v>
      </c>
      <c r="BA138" s="33">
        <f t="shared" si="144"/>
        <v>1.8499999999999999E-2</v>
      </c>
      <c r="BB138" s="33">
        <f t="shared" si="144"/>
        <v>2.41E-2</v>
      </c>
      <c r="BC138" s="33">
        <f t="shared" si="144"/>
        <v>4.0099999999999997E-2</v>
      </c>
      <c r="BD138" s="33">
        <f t="shared" si="144"/>
        <v>0</v>
      </c>
      <c r="BE138" s="33">
        <f t="shared" si="144"/>
        <v>0</v>
      </c>
      <c r="BF138" s="33">
        <f t="shared" si="144"/>
        <v>0</v>
      </c>
      <c r="BG138" s="33">
        <f t="shared" si="144"/>
        <v>5.2699999999999997E-2</v>
      </c>
      <c r="BH138" s="33">
        <f t="shared" si="144"/>
        <v>0</v>
      </c>
      <c r="BI138" s="33">
        <f t="shared" si="144"/>
        <v>7.7899999999999997E-2</v>
      </c>
      <c r="BJ138" s="33">
        <f t="shared" si="144"/>
        <v>0</v>
      </c>
      <c r="BK138" s="33">
        <f t="shared" si="144"/>
        <v>8.6E-3</v>
      </c>
      <c r="BL138" s="33">
        <f t="shared" si="144"/>
        <v>7.1199999999999999E-2</v>
      </c>
      <c r="BM138" s="33">
        <f t="shared" si="144"/>
        <v>6.0400000000000002E-2</v>
      </c>
      <c r="BN138" s="33">
        <f t="shared" si="144"/>
        <v>5.16E-2</v>
      </c>
      <c r="BO138" s="33">
        <f t="shared" ref="BO138:DZ138" si="145">ROUND(IF((BO135-BO18)*0.3&lt;0=TRUE(),0,IF((BO99&lt;=50000),ROUND((BO135-BO18)*0.3,6),0)),4)</f>
        <v>3.2899999999999999E-2</v>
      </c>
      <c r="BP138" s="33">
        <f t="shared" si="145"/>
        <v>7.4800000000000005E-2</v>
      </c>
      <c r="BQ138" s="33">
        <f t="shared" si="145"/>
        <v>1.4999999999999999E-2</v>
      </c>
      <c r="BR138" s="33">
        <f t="shared" si="145"/>
        <v>0</v>
      </c>
      <c r="BS138" s="33">
        <f t="shared" si="145"/>
        <v>7.2700000000000001E-2</v>
      </c>
      <c r="BT138" s="33">
        <f t="shared" si="145"/>
        <v>0</v>
      </c>
      <c r="BU138" s="33">
        <f t="shared" si="145"/>
        <v>0</v>
      </c>
      <c r="BV138" s="33">
        <f t="shared" si="145"/>
        <v>0</v>
      </c>
      <c r="BW138" s="33">
        <f t="shared" si="145"/>
        <v>0</v>
      </c>
      <c r="BX138" s="33">
        <f t="shared" si="145"/>
        <v>1.8E-3</v>
      </c>
      <c r="BY138" s="33">
        <f t="shared" si="145"/>
        <v>0.1148</v>
      </c>
      <c r="BZ138" s="33">
        <f t="shared" si="145"/>
        <v>5.4300000000000001E-2</v>
      </c>
      <c r="CA138" s="33">
        <f t="shared" si="145"/>
        <v>0</v>
      </c>
      <c r="CB138" s="33">
        <f t="shared" si="145"/>
        <v>0</v>
      </c>
      <c r="CC138" s="33">
        <f t="shared" si="145"/>
        <v>5.91E-2</v>
      </c>
      <c r="CD138" s="33">
        <f t="shared" si="145"/>
        <v>0</v>
      </c>
      <c r="CE138" s="33">
        <f t="shared" si="145"/>
        <v>1.9199999999999998E-2</v>
      </c>
      <c r="CF138" s="33">
        <f t="shared" si="145"/>
        <v>6.1999999999999998E-3</v>
      </c>
      <c r="CG138" s="33">
        <f t="shared" si="145"/>
        <v>3.1899999999999998E-2</v>
      </c>
      <c r="CH138" s="33">
        <f t="shared" si="145"/>
        <v>0.1176</v>
      </c>
      <c r="CI138" s="33">
        <f t="shared" si="145"/>
        <v>6.1600000000000002E-2</v>
      </c>
      <c r="CJ138" s="33">
        <f t="shared" si="145"/>
        <v>2.3900000000000001E-2</v>
      </c>
      <c r="CK138" s="33">
        <f t="shared" si="145"/>
        <v>0</v>
      </c>
      <c r="CL138" s="33">
        <f t="shared" si="145"/>
        <v>0</v>
      </c>
      <c r="CM138" s="33">
        <f t="shared" si="145"/>
        <v>5.1999999999999998E-2</v>
      </c>
      <c r="CN138" s="33">
        <f t="shared" si="145"/>
        <v>0</v>
      </c>
      <c r="CO138" s="33">
        <f t="shared" si="145"/>
        <v>0</v>
      </c>
      <c r="CP138" s="33">
        <f t="shared" si="145"/>
        <v>0.01</v>
      </c>
      <c r="CQ138" s="33">
        <f t="shared" si="145"/>
        <v>0.1138</v>
      </c>
      <c r="CR138" s="33">
        <f t="shared" si="145"/>
        <v>3.27E-2</v>
      </c>
      <c r="CS138" s="33">
        <f t="shared" si="145"/>
        <v>0</v>
      </c>
      <c r="CT138" s="33">
        <f t="shared" si="145"/>
        <v>9.5200000000000007E-2</v>
      </c>
      <c r="CU138" s="33">
        <f t="shared" si="145"/>
        <v>0</v>
      </c>
      <c r="CV138" s="33">
        <f t="shared" si="145"/>
        <v>0</v>
      </c>
      <c r="CW138" s="33">
        <f t="shared" si="145"/>
        <v>2.01E-2</v>
      </c>
      <c r="CX138" s="33">
        <f t="shared" si="145"/>
        <v>2.1499999999999998E-2</v>
      </c>
      <c r="CY138" s="33">
        <f t="shared" si="145"/>
        <v>3.8800000000000001E-2</v>
      </c>
      <c r="CZ138" s="33">
        <f t="shared" si="145"/>
        <v>4.53E-2</v>
      </c>
      <c r="DA138" s="33">
        <f t="shared" si="145"/>
        <v>0</v>
      </c>
      <c r="DB138" s="33">
        <f t="shared" si="145"/>
        <v>0</v>
      </c>
      <c r="DC138" s="33">
        <f t="shared" si="145"/>
        <v>0</v>
      </c>
      <c r="DD138" s="33">
        <f t="shared" si="145"/>
        <v>7.2900000000000006E-2</v>
      </c>
      <c r="DE138" s="33">
        <f t="shared" si="145"/>
        <v>0</v>
      </c>
      <c r="DF138" s="33">
        <f t="shared" si="145"/>
        <v>2.1600000000000001E-2</v>
      </c>
      <c r="DG138" s="33">
        <f t="shared" si="145"/>
        <v>2.86E-2</v>
      </c>
      <c r="DH138" s="33">
        <f t="shared" si="145"/>
        <v>4.41E-2</v>
      </c>
      <c r="DI138" s="33">
        <f t="shared" si="145"/>
        <v>5.3100000000000001E-2</v>
      </c>
      <c r="DJ138" s="33">
        <f t="shared" si="145"/>
        <v>9.5999999999999992E-3</v>
      </c>
      <c r="DK138" s="33">
        <f t="shared" si="145"/>
        <v>2.8000000000000001E-2</v>
      </c>
      <c r="DL138" s="33">
        <f t="shared" si="145"/>
        <v>4.19E-2</v>
      </c>
      <c r="DM138" s="33">
        <f t="shared" si="145"/>
        <v>4.2099999999999999E-2</v>
      </c>
      <c r="DN138" s="33">
        <f t="shared" si="145"/>
        <v>6.3899999999999998E-2</v>
      </c>
      <c r="DO138" s="33">
        <f t="shared" si="145"/>
        <v>6.4100000000000004E-2</v>
      </c>
      <c r="DP138" s="33">
        <f t="shared" si="145"/>
        <v>0</v>
      </c>
      <c r="DQ138" s="33">
        <f t="shared" si="145"/>
        <v>0</v>
      </c>
      <c r="DR138" s="33">
        <f t="shared" si="145"/>
        <v>0.10349999999999999</v>
      </c>
      <c r="DS138" s="33">
        <f t="shared" si="145"/>
        <v>0.109</v>
      </c>
      <c r="DT138" s="33">
        <f t="shared" si="145"/>
        <v>0.12540000000000001</v>
      </c>
      <c r="DU138" s="33">
        <f t="shared" si="145"/>
        <v>3.61E-2</v>
      </c>
      <c r="DV138" s="33">
        <f t="shared" si="145"/>
        <v>1.2699999999999999E-2</v>
      </c>
      <c r="DW138" s="33">
        <f t="shared" si="145"/>
        <v>2.47E-2</v>
      </c>
      <c r="DX138" s="33">
        <f t="shared" si="145"/>
        <v>0</v>
      </c>
      <c r="DY138" s="33">
        <f t="shared" si="145"/>
        <v>0</v>
      </c>
      <c r="DZ138" s="33">
        <f t="shared" si="145"/>
        <v>0</v>
      </c>
      <c r="EA138" s="33">
        <f t="shared" ref="EA138:FX138" si="146">ROUND(IF((EA135-EA18)*0.3&lt;0=TRUE(),0,IF((EA99&lt;=50000),ROUND((EA135-EA18)*0.3,6),0)),4)</f>
        <v>0</v>
      </c>
      <c r="EB138" s="33">
        <f t="shared" si="146"/>
        <v>6.2100000000000002E-2</v>
      </c>
      <c r="EC138" s="33">
        <f t="shared" si="146"/>
        <v>0</v>
      </c>
      <c r="ED138" s="33">
        <f t="shared" si="146"/>
        <v>0</v>
      </c>
      <c r="EE138" s="33">
        <f t="shared" si="146"/>
        <v>8.0299999999999996E-2</v>
      </c>
      <c r="EF138" s="33">
        <f t="shared" si="146"/>
        <v>9.2600000000000002E-2</v>
      </c>
      <c r="EG138" s="33">
        <f t="shared" si="146"/>
        <v>5.3499999999999999E-2</v>
      </c>
      <c r="EH138" s="33">
        <f t="shared" si="146"/>
        <v>3.0300000000000001E-2</v>
      </c>
      <c r="EI138" s="33">
        <f t="shared" si="146"/>
        <v>0.1168</v>
      </c>
      <c r="EJ138" s="33">
        <f t="shared" si="146"/>
        <v>2.3099999999999999E-2</v>
      </c>
      <c r="EK138" s="33">
        <f t="shared" si="146"/>
        <v>0</v>
      </c>
      <c r="EL138" s="33">
        <f t="shared" si="146"/>
        <v>1.2699999999999999E-2</v>
      </c>
      <c r="EM138" s="33">
        <f t="shared" si="146"/>
        <v>3.4700000000000002E-2</v>
      </c>
      <c r="EN138" s="33">
        <f t="shared" si="146"/>
        <v>8.0699999999999994E-2</v>
      </c>
      <c r="EO138" s="33">
        <f t="shared" si="146"/>
        <v>1.3899999999999999E-2</v>
      </c>
      <c r="EP138" s="33">
        <f t="shared" si="146"/>
        <v>0</v>
      </c>
      <c r="EQ138" s="33">
        <f t="shared" si="146"/>
        <v>0</v>
      </c>
      <c r="ER138" s="33">
        <f t="shared" si="146"/>
        <v>0</v>
      </c>
      <c r="ES138" s="33">
        <f t="shared" si="146"/>
        <v>4.0399999999999998E-2</v>
      </c>
      <c r="ET138" s="33">
        <f t="shared" si="146"/>
        <v>7.9399999999999998E-2</v>
      </c>
      <c r="EU138" s="33">
        <f t="shared" si="146"/>
        <v>0.1414</v>
      </c>
      <c r="EV138" s="33">
        <f t="shared" si="146"/>
        <v>3.7600000000000001E-2</v>
      </c>
      <c r="EW138" s="33">
        <f t="shared" si="146"/>
        <v>0</v>
      </c>
      <c r="EX138" s="33">
        <f t="shared" si="146"/>
        <v>7.0000000000000001E-3</v>
      </c>
      <c r="EY138" s="33">
        <f t="shared" si="146"/>
        <v>7.3899999999999993E-2</v>
      </c>
      <c r="EZ138" s="33">
        <f t="shared" si="146"/>
        <v>2.9399999999999999E-2</v>
      </c>
      <c r="FA138" s="33">
        <f t="shared" si="146"/>
        <v>0</v>
      </c>
      <c r="FB138" s="33">
        <f t="shared" si="146"/>
        <v>8.1299999999999997E-2</v>
      </c>
      <c r="FC138" s="33">
        <f t="shared" si="146"/>
        <v>0</v>
      </c>
      <c r="FD138" s="33">
        <f t="shared" si="146"/>
        <v>3.6299999999999999E-2</v>
      </c>
      <c r="FE138" s="33">
        <f t="shared" si="146"/>
        <v>3.8399999999999997E-2</v>
      </c>
      <c r="FF138" s="33">
        <f t="shared" si="146"/>
        <v>3.3300000000000003E-2</v>
      </c>
      <c r="FG138" s="33">
        <f t="shared" si="146"/>
        <v>1.34E-2</v>
      </c>
      <c r="FH138" s="33">
        <f t="shared" si="146"/>
        <v>1.7100000000000001E-2</v>
      </c>
      <c r="FI138" s="33">
        <f t="shared" si="146"/>
        <v>2.5899999999999999E-2</v>
      </c>
      <c r="FJ138" s="33">
        <f t="shared" si="146"/>
        <v>0</v>
      </c>
      <c r="FK138" s="33">
        <f t="shared" si="146"/>
        <v>2.93E-2</v>
      </c>
      <c r="FL138" s="33">
        <f t="shared" si="146"/>
        <v>0</v>
      </c>
      <c r="FM138" s="33">
        <f t="shared" si="146"/>
        <v>0</v>
      </c>
      <c r="FN138" s="33">
        <f t="shared" si="146"/>
        <v>8.1199999999999994E-2</v>
      </c>
      <c r="FO138" s="33">
        <f t="shared" si="146"/>
        <v>2.3400000000000001E-2</v>
      </c>
      <c r="FP138" s="33">
        <f t="shared" si="146"/>
        <v>3.0499999999999999E-2</v>
      </c>
      <c r="FQ138" s="33">
        <f t="shared" si="146"/>
        <v>1E-3</v>
      </c>
      <c r="FR138" s="33">
        <f t="shared" si="146"/>
        <v>0</v>
      </c>
      <c r="FS138" s="33">
        <f t="shared" si="146"/>
        <v>0</v>
      </c>
      <c r="FT138" s="33">
        <f t="shared" si="146"/>
        <v>6.3799999999999996E-2</v>
      </c>
      <c r="FU138" s="33">
        <f t="shared" si="146"/>
        <v>7.1400000000000005E-2</v>
      </c>
      <c r="FV138" s="33">
        <f t="shared" si="146"/>
        <v>4.0500000000000001E-2</v>
      </c>
      <c r="FW138" s="33">
        <f t="shared" si="146"/>
        <v>3.7600000000000001E-2</v>
      </c>
      <c r="FX138" s="33">
        <f t="shared" si="146"/>
        <v>0</v>
      </c>
      <c r="FY138" s="7"/>
      <c r="FZ138" s="33"/>
      <c r="GA138" s="7"/>
      <c r="GB138" s="20"/>
      <c r="GC138" s="20"/>
      <c r="GD138" s="20"/>
      <c r="GE138" s="20"/>
      <c r="GF138" s="20"/>
      <c r="GG138" s="7"/>
      <c r="GH138" s="18"/>
      <c r="GI138" s="18"/>
      <c r="GJ138" s="18"/>
      <c r="GK138" s="7"/>
      <c r="GL138" s="7"/>
      <c r="GM138" s="7"/>
    </row>
    <row r="139" spans="1:256" x14ac:dyDescent="0.35">
      <c r="A139" s="7"/>
      <c r="B139" s="7" t="s">
        <v>638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48"/>
      <c r="FZ139" s="7"/>
      <c r="GA139" s="7"/>
      <c r="GB139" s="33"/>
      <c r="GC139" s="33"/>
      <c r="GD139" s="33"/>
      <c r="GE139" s="33"/>
      <c r="GF139" s="33"/>
      <c r="GG139" s="7"/>
      <c r="GH139" s="7"/>
      <c r="GI139" s="7"/>
      <c r="GJ139" s="7"/>
      <c r="GK139" s="7"/>
      <c r="GL139" s="7"/>
      <c r="GM139" s="7"/>
    </row>
    <row r="140" spans="1:256" x14ac:dyDescent="0.35">
      <c r="A140" s="6" t="s">
        <v>639</v>
      </c>
      <c r="B140" s="7" t="s">
        <v>640</v>
      </c>
      <c r="C140" s="33">
        <f t="shared" ref="C140:BN140" si="147">ROUND(IF((C135-C18)*0.36&lt;0=TRUE(),0,IF((C99&gt;50000),(C135-C18)*0.36,0)),4)</f>
        <v>0</v>
      </c>
      <c r="D140" s="33">
        <f t="shared" si="147"/>
        <v>0</v>
      </c>
      <c r="E140" s="33">
        <f t="shared" si="147"/>
        <v>0</v>
      </c>
      <c r="F140" s="33">
        <f t="shared" si="147"/>
        <v>0</v>
      </c>
      <c r="G140" s="33">
        <f t="shared" si="147"/>
        <v>0</v>
      </c>
      <c r="H140" s="33">
        <f t="shared" si="147"/>
        <v>0</v>
      </c>
      <c r="I140" s="33">
        <f t="shared" si="147"/>
        <v>0</v>
      </c>
      <c r="J140" s="33">
        <f t="shared" si="147"/>
        <v>0</v>
      </c>
      <c r="K140" s="33">
        <f t="shared" si="147"/>
        <v>0</v>
      </c>
      <c r="L140" s="33">
        <f t="shared" si="147"/>
        <v>0</v>
      </c>
      <c r="M140" s="33">
        <f t="shared" si="147"/>
        <v>0</v>
      </c>
      <c r="N140" s="33">
        <f t="shared" si="147"/>
        <v>0</v>
      </c>
      <c r="O140" s="33">
        <f t="shared" si="147"/>
        <v>0</v>
      </c>
      <c r="P140" s="33">
        <f t="shared" si="147"/>
        <v>0</v>
      </c>
      <c r="Q140" s="33">
        <f t="shared" si="147"/>
        <v>0</v>
      </c>
      <c r="R140" s="33">
        <f t="shared" si="147"/>
        <v>0</v>
      </c>
      <c r="S140" s="33">
        <f t="shared" si="147"/>
        <v>0</v>
      </c>
      <c r="T140" s="33">
        <f t="shared" si="147"/>
        <v>0</v>
      </c>
      <c r="U140" s="33">
        <f t="shared" si="147"/>
        <v>0</v>
      </c>
      <c r="V140" s="33">
        <f t="shared" si="147"/>
        <v>0</v>
      </c>
      <c r="W140" s="33">
        <f t="shared" si="147"/>
        <v>0</v>
      </c>
      <c r="X140" s="33">
        <f t="shared" si="147"/>
        <v>0</v>
      </c>
      <c r="Y140" s="33">
        <f t="shared" si="147"/>
        <v>0</v>
      </c>
      <c r="Z140" s="33">
        <f t="shared" si="147"/>
        <v>0</v>
      </c>
      <c r="AA140" s="33">
        <f t="shared" si="147"/>
        <v>0</v>
      </c>
      <c r="AB140" s="33">
        <f t="shared" si="147"/>
        <v>0</v>
      </c>
      <c r="AC140" s="33">
        <f t="shared" si="147"/>
        <v>0</v>
      </c>
      <c r="AD140" s="33">
        <f t="shared" si="147"/>
        <v>0</v>
      </c>
      <c r="AE140" s="33">
        <f t="shared" si="147"/>
        <v>0</v>
      </c>
      <c r="AF140" s="33">
        <f t="shared" si="147"/>
        <v>0</v>
      </c>
      <c r="AG140" s="33">
        <f t="shared" si="147"/>
        <v>0</v>
      </c>
      <c r="AH140" s="33">
        <f t="shared" si="147"/>
        <v>0</v>
      </c>
      <c r="AI140" s="33">
        <f t="shared" si="147"/>
        <v>0</v>
      </c>
      <c r="AJ140" s="33">
        <f t="shared" si="147"/>
        <v>0</v>
      </c>
      <c r="AK140" s="33">
        <f t="shared" si="147"/>
        <v>0</v>
      </c>
      <c r="AL140" s="33">
        <f t="shared" si="147"/>
        <v>0</v>
      </c>
      <c r="AM140" s="33">
        <f t="shared" si="147"/>
        <v>0</v>
      </c>
      <c r="AN140" s="33">
        <f t="shared" si="147"/>
        <v>0</v>
      </c>
      <c r="AO140" s="33">
        <f t="shared" si="147"/>
        <v>0</v>
      </c>
      <c r="AP140" s="33">
        <f t="shared" si="147"/>
        <v>6.0199999999999997E-2</v>
      </c>
      <c r="AQ140" s="33">
        <f t="shared" si="147"/>
        <v>0</v>
      </c>
      <c r="AR140" s="33">
        <f t="shared" si="147"/>
        <v>0</v>
      </c>
      <c r="AS140" s="33">
        <f t="shared" si="147"/>
        <v>0</v>
      </c>
      <c r="AT140" s="33">
        <f t="shared" si="147"/>
        <v>0</v>
      </c>
      <c r="AU140" s="33">
        <f t="shared" si="147"/>
        <v>0</v>
      </c>
      <c r="AV140" s="33">
        <f t="shared" si="147"/>
        <v>0</v>
      </c>
      <c r="AW140" s="33">
        <f t="shared" si="147"/>
        <v>0</v>
      </c>
      <c r="AX140" s="33">
        <f t="shared" si="147"/>
        <v>0</v>
      </c>
      <c r="AY140" s="33">
        <f t="shared" si="147"/>
        <v>0</v>
      </c>
      <c r="AZ140" s="33">
        <f t="shared" si="147"/>
        <v>0</v>
      </c>
      <c r="BA140" s="33">
        <f t="shared" si="147"/>
        <v>0</v>
      </c>
      <c r="BB140" s="33">
        <f t="shared" si="147"/>
        <v>0</v>
      </c>
      <c r="BC140" s="33">
        <f t="shared" si="147"/>
        <v>0</v>
      </c>
      <c r="BD140" s="33">
        <f t="shared" si="147"/>
        <v>0</v>
      </c>
      <c r="BE140" s="33">
        <f t="shared" si="147"/>
        <v>0</v>
      </c>
      <c r="BF140" s="33">
        <f t="shared" si="147"/>
        <v>0</v>
      </c>
      <c r="BG140" s="33">
        <f t="shared" si="147"/>
        <v>0</v>
      </c>
      <c r="BH140" s="33">
        <f t="shared" si="147"/>
        <v>0</v>
      </c>
      <c r="BI140" s="33">
        <f t="shared" si="147"/>
        <v>0</v>
      </c>
      <c r="BJ140" s="33">
        <f t="shared" si="147"/>
        <v>0</v>
      </c>
      <c r="BK140" s="33">
        <f t="shared" si="147"/>
        <v>0</v>
      </c>
      <c r="BL140" s="33">
        <f t="shared" si="147"/>
        <v>0</v>
      </c>
      <c r="BM140" s="33">
        <f t="shared" si="147"/>
        <v>0</v>
      </c>
      <c r="BN140" s="33">
        <f t="shared" si="147"/>
        <v>0</v>
      </c>
      <c r="BO140" s="33">
        <f t="shared" ref="BO140:DZ140" si="148">ROUND(IF((BO135-BO18)*0.36&lt;0=TRUE(),0,IF((BO99&gt;50000),(BO135-BO18)*0.36,0)),4)</f>
        <v>0</v>
      </c>
      <c r="BP140" s="33">
        <f t="shared" si="148"/>
        <v>0</v>
      </c>
      <c r="BQ140" s="33">
        <f t="shared" si="148"/>
        <v>0</v>
      </c>
      <c r="BR140" s="33">
        <f t="shared" si="148"/>
        <v>0</v>
      </c>
      <c r="BS140" s="33">
        <f t="shared" si="148"/>
        <v>0</v>
      </c>
      <c r="BT140" s="33">
        <f t="shared" si="148"/>
        <v>0</v>
      </c>
      <c r="BU140" s="33">
        <f t="shared" si="148"/>
        <v>0</v>
      </c>
      <c r="BV140" s="33">
        <f t="shared" si="148"/>
        <v>0</v>
      </c>
      <c r="BW140" s="33">
        <f t="shared" si="148"/>
        <v>0</v>
      </c>
      <c r="BX140" s="33">
        <f t="shared" si="148"/>
        <v>0</v>
      </c>
      <c r="BY140" s="33">
        <f t="shared" si="148"/>
        <v>0</v>
      </c>
      <c r="BZ140" s="33">
        <f t="shared" si="148"/>
        <v>0</v>
      </c>
      <c r="CA140" s="33">
        <f t="shared" si="148"/>
        <v>0</v>
      </c>
      <c r="CB140" s="33">
        <f t="shared" si="148"/>
        <v>0</v>
      </c>
      <c r="CC140" s="33">
        <f t="shared" si="148"/>
        <v>0</v>
      </c>
      <c r="CD140" s="33">
        <f t="shared" si="148"/>
        <v>0</v>
      </c>
      <c r="CE140" s="33">
        <f t="shared" si="148"/>
        <v>0</v>
      </c>
      <c r="CF140" s="33">
        <f t="shared" si="148"/>
        <v>0</v>
      </c>
      <c r="CG140" s="33">
        <f t="shared" si="148"/>
        <v>0</v>
      </c>
      <c r="CH140" s="33">
        <f t="shared" si="148"/>
        <v>0</v>
      </c>
      <c r="CI140" s="33">
        <f t="shared" si="148"/>
        <v>0</v>
      </c>
      <c r="CJ140" s="33">
        <f t="shared" si="148"/>
        <v>0</v>
      </c>
      <c r="CK140" s="33">
        <f t="shared" si="148"/>
        <v>0</v>
      </c>
      <c r="CL140" s="33">
        <f t="shared" si="148"/>
        <v>0</v>
      </c>
      <c r="CM140" s="33">
        <f t="shared" si="148"/>
        <v>0</v>
      </c>
      <c r="CN140" s="33">
        <f t="shared" si="148"/>
        <v>0</v>
      </c>
      <c r="CO140" s="33">
        <f t="shared" si="148"/>
        <v>0</v>
      </c>
      <c r="CP140" s="33">
        <f t="shared" si="148"/>
        <v>0</v>
      </c>
      <c r="CQ140" s="33">
        <f t="shared" si="148"/>
        <v>0</v>
      </c>
      <c r="CR140" s="33">
        <f t="shared" si="148"/>
        <v>0</v>
      </c>
      <c r="CS140" s="33">
        <f t="shared" si="148"/>
        <v>0</v>
      </c>
      <c r="CT140" s="33">
        <f t="shared" si="148"/>
        <v>0</v>
      </c>
      <c r="CU140" s="33">
        <f t="shared" si="148"/>
        <v>0</v>
      </c>
      <c r="CV140" s="33">
        <f t="shared" si="148"/>
        <v>0</v>
      </c>
      <c r="CW140" s="33">
        <f t="shared" si="148"/>
        <v>0</v>
      </c>
      <c r="CX140" s="33">
        <f t="shared" si="148"/>
        <v>0</v>
      </c>
      <c r="CY140" s="33">
        <f t="shared" si="148"/>
        <v>0</v>
      </c>
      <c r="CZ140" s="33">
        <f t="shared" si="148"/>
        <v>0</v>
      </c>
      <c r="DA140" s="33">
        <f t="shared" si="148"/>
        <v>0</v>
      </c>
      <c r="DB140" s="33">
        <f t="shared" si="148"/>
        <v>0</v>
      </c>
      <c r="DC140" s="33">
        <f t="shared" si="148"/>
        <v>0</v>
      </c>
      <c r="DD140" s="33">
        <f t="shared" si="148"/>
        <v>0</v>
      </c>
      <c r="DE140" s="33">
        <f t="shared" si="148"/>
        <v>0</v>
      </c>
      <c r="DF140" s="33">
        <f t="shared" si="148"/>
        <v>0</v>
      </c>
      <c r="DG140" s="33">
        <f t="shared" si="148"/>
        <v>0</v>
      </c>
      <c r="DH140" s="33">
        <f t="shared" si="148"/>
        <v>0</v>
      </c>
      <c r="DI140" s="33">
        <f t="shared" si="148"/>
        <v>0</v>
      </c>
      <c r="DJ140" s="33">
        <f t="shared" si="148"/>
        <v>0</v>
      </c>
      <c r="DK140" s="33">
        <f t="shared" si="148"/>
        <v>0</v>
      </c>
      <c r="DL140" s="33">
        <f t="shared" si="148"/>
        <v>0</v>
      </c>
      <c r="DM140" s="33">
        <f t="shared" si="148"/>
        <v>0</v>
      </c>
      <c r="DN140" s="33">
        <f t="shared" si="148"/>
        <v>0</v>
      </c>
      <c r="DO140" s="33">
        <f t="shared" si="148"/>
        <v>0</v>
      </c>
      <c r="DP140" s="33">
        <f t="shared" si="148"/>
        <v>0</v>
      </c>
      <c r="DQ140" s="33">
        <f t="shared" si="148"/>
        <v>0</v>
      </c>
      <c r="DR140" s="33">
        <f t="shared" si="148"/>
        <v>0</v>
      </c>
      <c r="DS140" s="33">
        <f t="shared" si="148"/>
        <v>0</v>
      </c>
      <c r="DT140" s="33">
        <f t="shared" si="148"/>
        <v>0</v>
      </c>
      <c r="DU140" s="33">
        <f t="shared" si="148"/>
        <v>0</v>
      </c>
      <c r="DV140" s="33">
        <f t="shared" si="148"/>
        <v>0</v>
      </c>
      <c r="DW140" s="33">
        <f t="shared" si="148"/>
        <v>0</v>
      </c>
      <c r="DX140" s="33">
        <f t="shared" si="148"/>
        <v>0</v>
      </c>
      <c r="DY140" s="33">
        <f t="shared" si="148"/>
        <v>0</v>
      </c>
      <c r="DZ140" s="33">
        <f t="shared" si="148"/>
        <v>0</v>
      </c>
      <c r="EA140" s="33">
        <f t="shared" ref="EA140:FX140" si="149">ROUND(IF((EA135-EA18)*0.36&lt;0=TRUE(),0,IF((EA99&gt;50000),(EA135-EA18)*0.36,0)),4)</f>
        <v>0</v>
      </c>
      <c r="EB140" s="33">
        <f t="shared" si="149"/>
        <v>0</v>
      </c>
      <c r="EC140" s="33">
        <f t="shared" si="149"/>
        <v>0</v>
      </c>
      <c r="ED140" s="33">
        <f t="shared" si="149"/>
        <v>0</v>
      </c>
      <c r="EE140" s="33">
        <f t="shared" si="149"/>
        <v>0</v>
      </c>
      <c r="EF140" s="33">
        <f t="shared" si="149"/>
        <v>0</v>
      </c>
      <c r="EG140" s="33">
        <f t="shared" si="149"/>
        <v>0</v>
      </c>
      <c r="EH140" s="33">
        <f t="shared" si="149"/>
        <v>0</v>
      </c>
      <c r="EI140" s="33">
        <f t="shared" si="149"/>
        <v>0</v>
      </c>
      <c r="EJ140" s="33">
        <f t="shared" si="149"/>
        <v>0</v>
      </c>
      <c r="EK140" s="33">
        <f t="shared" si="149"/>
        <v>0</v>
      </c>
      <c r="EL140" s="33">
        <f t="shared" si="149"/>
        <v>0</v>
      </c>
      <c r="EM140" s="33">
        <f t="shared" si="149"/>
        <v>0</v>
      </c>
      <c r="EN140" s="33">
        <f t="shared" si="149"/>
        <v>0</v>
      </c>
      <c r="EO140" s="33">
        <f t="shared" si="149"/>
        <v>0</v>
      </c>
      <c r="EP140" s="33">
        <f t="shared" si="149"/>
        <v>0</v>
      </c>
      <c r="EQ140" s="33">
        <f t="shared" si="149"/>
        <v>0</v>
      </c>
      <c r="ER140" s="33">
        <f t="shared" si="149"/>
        <v>0</v>
      </c>
      <c r="ES140" s="33">
        <f t="shared" si="149"/>
        <v>0</v>
      </c>
      <c r="ET140" s="33">
        <f t="shared" si="149"/>
        <v>0</v>
      </c>
      <c r="EU140" s="33">
        <f t="shared" si="149"/>
        <v>0</v>
      </c>
      <c r="EV140" s="33">
        <f t="shared" si="149"/>
        <v>0</v>
      </c>
      <c r="EW140" s="33">
        <f t="shared" si="149"/>
        <v>0</v>
      </c>
      <c r="EX140" s="33">
        <f t="shared" si="149"/>
        <v>0</v>
      </c>
      <c r="EY140" s="33">
        <f t="shared" si="149"/>
        <v>0</v>
      </c>
      <c r="EZ140" s="33">
        <f t="shared" si="149"/>
        <v>0</v>
      </c>
      <c r="FA140" s="33">
        <f t="shared" si="149"/>
        <v>0</v>
      </c>
      <c r="FB140" s="33">
        <f t="shared" si="149"/>
        <v>0</v>
      </c>
      <c r="FC140" s="33">
        <f t="shared" si="149"/>
        <v>0</v>
      </c>
      <c r="FD140" s="33">
        <f t="shared" si="149"/>
        <v>0</v>
      </c>
      <c r="FE140" s="33">
        <f t="shared" si="149"/>
        <v>0</v>
      </c>
      <c r="FF140" s="33">
        <f t="shared" si="149"/>
        <v>0</v>
      </c>
      <c r="FG140" s="33">
        <f t="shared" si="149"/>
        <v>0</v>
      </c>
      <c r="FH140" s="33">
        <f t="shared" si="149"/>
        <v>0</v>
      </c>
      <c r="FI140" s="33">
        <f t="shared" si="149"/>
        <v>0</v>
      </c>
      <c r="FJ140" s="33">
        <f t="shared" si="149"/>
        <v>0</v>
      </c>
      <c r="FK140" s="33">
        <f t="shared" si="149"/>
        <v>0</v>
      </c>
      <c r="FL140" s="33">
        <f t="shared" si="149"/>
        <v>0</v>
      </c>
      <c r="FM140" s="33">
        <f t="shared" si="149"/>
        <v>0</v>
      </c>
      <c r="FN140" s="33">
        <f t="shared" si="149"/>
        <v>0</v>
      </c>
      <c r="FO140" s="33">
        <f t="shared" si="149"/>
        <v>0</v>
      </c>
      <c r="FP140" s="33">
        <f t="shared" si="149"/>
        <v>0</v>
      </c>
      <c r="FQ140" s="33">
        <f t="shared" si="149"/>
        <v>0</v>
      </c>
      <c r="FR140" s="33">
        <f t="shared" si="149"/>
        <v>0</v>
      </c>
      <c r="FS140" s="33">
        <f t="shared" si="149"/>
        <v>0</v>
      </c>
      <c r="FT140" s="33">
        <f t="shared" si="149"/>
        <v>0</v>
      </c>
      <c r="FU140" s="33">
        <f t="shared" si="149"/>
        <v>0</v>
      </c>
      <c r="FV140" s="33">
        <f t="shared" si="149"/>
        <v>0</v>
      </c>
      <c r="FW140" s="33">
        <f t="shared" si="149"/>
        <v>0</v>
      </c>
      <c r="FX140" s="33">
        <f t="shared" si="149"/>
        <v>0</v>
      </c>
      <c r="FY140" s="33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</row>
    <row r="141" spans="1:256" x14ac:dyDescent="0.35">
      <c r="A141" s="7"/>
      <c r="B141" s="7" t="s">
        <v>641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48"/>
      <c r="GC141" s="48"/>
      <c r="GD141" s="48"/>
      <c r="GE141" s="48"/>
      <c r="GF141" s="48"/>
      <c r="GG141" s="7"/>
      <c r="GH141" s="48"/>
      <c r="GI141" s="48"/>
      <c r="GJ141" s="48"/>
      <c r="GK141" s="48"/>
      <c r="GL141" s="48"/>
      <c r="GM141" s="48"/>
    </row>
    <row r="142" spans="1:256" x14ac:dyDescent="0.35">
      <c r="A142" s="6" t="s">
        <v>642</v>
      </c>
      <c r="B142" s="7" t="s">
        <v>643</v>
      </c>
      <c r="C142" s="90">
        <f t="shared" ref="C142:BN142" si="150">MAX(C138,C140)</f>
        <v>9.3399999999999997E-2</v>
      </c>
      <c r="D142" s="90">
        <f t="shared" si="150"/>
        <v>1.5100000000000001E-2</v>
      </c>
      <c r="E142" s="90">
        <f t="shared" si="150"/>
        <v>0.1222</v>
      </c>
      <c r="F142" s="90">
        <f t="shared" si="150"/>
        <v>1.0999999999999999E-2</v>
      </c>
      <c r="G142" s="90">
        <f t="shared" si="150"/>
        <v>0</v>
      </c>
      <c r="H142" s="90">
        <f t="shared" si="150"/>
        <v>0</v>
      </c>
      <c r="I142" s="90">
        <f t="shared" si="150"/>
        <v>0.1099</v>
      </c>
      <c r="J142" s="90">
        <f t="shared" si="150"/>
        <v>8.5800000000000001E-2</v>
      </c>
      <c r="K142" s="90">
        <f t="shared" si="150"/>
        <v>6.6500000000000004E-2</v>
      </c>
      <c r="L142" s="90">
        <f t="shared" si="150"/>
        <v>6.5799999999999997E-2</v>
      </c>
      <c r="M142" s="90">
        <f t="shared" si="150"/>
        <v>0.13039999999999999</v>
      </c>
      <c r="N142" s="90">
        <f t="shared" si="150"/>
        <v>0</v>
      </c>
      <c r="O142" s="90">
        <f t="shared" si="150"/>
        <v>0</v>
      </c>
      <c r="P142" s="90">
        <f t="shared" si="150"/>
        <v>3.8399999999999997E-2</v>
      </c>
      <c r="Q142" s="90">
        <f t="shared" si="150"/>
        <v>0.1019</v>
      </c>
      <c r="R142" s="90">
        <f t="shared" si="150"/>
        <v>2.4E-2</v>
      </c>
      <c r="S142" s="90">
        <f t="shared" si="150"/>
        <v>4.58E-2</v>
      </c>
      <c r="T142" s="90">
        <f t="shared" si="150"/>
        <v>8.9200000000000002E-2</v>
      </c>
      <c r="U142" s="90">
        <f t="shared" si="150"/>
        <v>8.5800000000000001E-2</v>
      </c>
      <c r="V142" s="90">
        <f t="shared" si="150"/>
        <v>7.4899999999999994E-2</v>
      </c>
      <c r="W142" s="90">
        <f t="shared" si="150"/>
        <v>0</v>
      </c>
      <c r="X142" s="90">
        <f t="shared" si="150"/>
        <v>1.7399999999999999E-2</v>
      </c>
      <c r="Y142" s="90">
        <f t="shared" si="150"/>
        <v>0.1074</v>
      </c>
      <c r="Z142" s="90">
        <f t="shared" si="150"/>
        <v>0</v>
      </c>
      <c r="AA142" s="90">
        <f t="shared" si="150"/>
        <v>0</v>
      </c>
      <c r="AB142" s="90">
        <f t="shared" si="150"/>
        <v>0</v>
      </c>
      <c r="AC142" s="90">
        <f t="shared" si="150"/>
        <v>0</v>
      </c>
      <c r="AD142" s="90">
        <f t="shared" si="150"/>
        <v>0</v>
      </c>
      <c r="AE142" s="90">
        <f t="shared" si="150"/>
        <v>1.9300000000000001E-2</v>
      </c>
      <c r="AF142" s="90">
        <f t="shared" si="150"/>
        <v>2.1700000000000001E-2</v>
      </c>
      <c r="AG142" s="90">
        <f t="shared" si="150"/>
        <v>0</v>
      </c>
      <c r="AH142" s="90">
        <f t="shared" si="150"/>
        <v>6.3E-2</v>
      </c>
      <c r="AI142" s="90">
        <f t="shared" si="150"/>
        <v>5.6399999999999999E-2</v>
      </c>
      <c r="AJ142" s="90">
        <f t="shared" si="150"/>
        <v>0.1053</v>
      </c>
      <c r="AK142" s="90">
        <f t="shared" si="150"/>
        <v>0.14099999999999999</v>
      </c>
      <c r="AL142" s="90">
        <f t="shared" si="150"/>
        <v>0.1111</v>
      </c>
      <c r="AM142" s="90">
        <f t="shared" si="150"/>
        <v>6.9099999999999995E-2</v>
      </c>
      <c r="AN142" s="90">
        <f t="shared" si="150"/>
        <v>2.4400000000000002E-2</v>
      </c>
      <c r="AO142" s="90">
        <f t="shared" si="150"/>
        <v>4.9200000000000001E-2</v>
      </c>
      <c r="AP142" s="90">
        <f t="shared" si="150"/>
        <v>6.0199999999999997E-2</v>
      </c>
      <c r="AQ142" s="90">
        <f t="shared" si="150"/>
        <v>3.3500000000000002E-2</v>
      </c>
      <c r="AR142" s="90">
        <f t="shared" si="150"/>
        <v>0</v>
      </c>
      <c r="AS142" s="90">
        <f t="shared" si="150"/>
        <v>0</v>
      </c>
      <c r="AT142" s="90">
        <f t="shared" si="150"/>
        <v>0</v>
      </c>
      <c r="AU142" s="90">
        <f t="shared" si="150"/>
        <v>0</v>
      </c>
      <c r="AV142" s="90">
        <f t="shared" si="150"/>
        <v>3.4099999999999998E-2</v>
      </c>
      <c r="AW142" s="90">
        <f t="shared" si="150"/>
        <v>0</v>
      </c>
      <c r="AX142" s="90">
        <f t="shared" si="150"/>
        <v>1.5800000000000002E-2</v>
      </c>
      <c r="AY142" s="90">
        <f t="shared" si="150"/>
        <v>4.3799999999999999E-2</v>
      </c>
      <c r="AZ142" s="90">
        <f t="shared" si="150"/>
        <v>7.1599999999999997E-2</v>
      </c>
      <c r="BA142" s="90">
        <f t="shared" si="150"/>
        <v>1.8499999999999999E-2</v>
      </c>
      <c r="BB142" s="90">
        <f t="shared" si="150"/>
        <v>2.41E-2</v>
      </c>
      <c r="BC142" s="90">
        <f t="shared" si="150"/>
        <v>4.0099999999999997E-2</v>
      </c>
      <c r="BD142" s="90">
        <f t="shared" si="150"/>
        <v>0</v>
      </c>
      <c r="BE142" s="90">
        <f t="shared" si="150"/>
        <v>0</v>
      </c>
      <c r="BF142" s="90">
        <f t="shared" si="150"/>
        <v>0</v>
      </c>
      <c r="BG142" s="90">
        <f t="shared" si="150"/>
        <v>5.2699999999999997E-2</v>
      </c>
      <c r="BH142" s="90">
        <f t="shared" si="150"/>
        <v>0</v>
      </c>
      <c r="BI142" s="90">
        <f t="shared" si="150"/>
        <v>7.7899999999999997E-2</v>
      </c>
      <c r="BJ142" s="90">
        <f t="shared" si="150"/>
        <v>0</v>
      </c>
      <c r="BK142" s="90">
        <f t="shared" si="150"/>
        <v>8.6E-3</v>
      </c>
      <c r="BL142" s="90">
        <f t="shared" si="150"/>
        <v>7.1199999999999999E-2</v>
      </c>
      <c r="BM142" s="90">
        <f t="shared" si="150"/>
        <v>6.0400000000000002E-2</v>
      </c>
      <c r="BN142" s="90">
        <f t="shared" si="150"/>
        <v>5.16E-2</v>
      </c>
      <c r="BO142" s="90">
        <f t="shared" ref="BO142:DZ142" si="151">MAX(BO138,BO140)</f>
        <v>3.2899999999999999E-2</v>
      </c>
      <c r="BP142" s="90">
        <f t="shared" si="151"/>
        <v>7.4800000000000005E-2</v>
      </c>
      <c r="BQ142" s="90">
        <f t="shared" si="151"/>
        <v>1.4999999999999999E-2</v>
      </c>
      <c r="BR142" s="90">
        <f t="shared" si="151"/>
        <v>0</v>
      </c>
      <c r="BS142" s="90">
        <f t="shared" si="151"/>
        <v>7.2700000000000001E-2</v>
      </c>
      <c r="BT142" s="90">
        <f t="shared" si="151"/>
        <v>0</v>
      </c>
      <c r="BU142" s="90">
        <f t="shared" si="151"/>
        <v>0</v>
      </c>
      <c r="BV142" s="90">
        <f t="shared" si="151"/>
        <v>0</v>
      </c>
      <c r="BW142" s="90">
        <f t="shared" si="151"/>
        <v>0</v>
      </c>
      <c r="BX142" s="90">
        <f t="shared" si="151"/>
        <v>1.8E-3</v>
      </c>
      <c r="BY142" s="90">
        <f t="shared" si="151"/>
        <v>0.1148</v>
      </c>
      <c r="BZ142" s="90">
        <f t="shared" si="151"/>
        <v>5.4300000000000001E-2</v>
      </c>
      <c r="CA142" s="90">
        <f t="shared" si="151"/>
        <v>0</v>
      </c>
      <c r="CB142" s="90">
        <f t="shared" si="151"/>
        <v>0</v>
      </c>
      <c r="CC142" s="90">
        <f t="shared" si="151"/>
        <v>5.91E-2</v>
      </c>
      <c r="CD142" s="90">
        <f t="shared" si="151"/>
        <v>0</v>
      </c>
      <c r="CE142" s="90">
        <f t="shared" si="151"/>
        <v>1.9199999999999998E-2</v>
      </c>
      <c r="CF142" s="90">
        <f t="shared" si="151"/>
        <v>6.1999999999999998E-3</v>
      </c>
      <c r="CG142" s="90">
        <f t="shared" si="151"/>
        <v>3.1899999999999998E-2</v>
      </c>
      <c r="CH142" s="90">
        <f t="shared" si="151"/>
        <v>0.1176</v>
      </c>
      <c r="CI142" s="90">
        <f t="shared" si="151"/>
        <v>6.1600000000000002E-2</v>
      </c>
      <c r="CJ142" s="90">
        <f t="shared" si="151"/>
        <v>2.3900000000000001E-2</v>
      </c>
      <c r="CK142" s="90">
        <f t="shared" si="151"/>
        <v>0</v>
      </c>
      <c r="CL142" s="90">
        <f t="shared" si="151"/>
        <v>0</v>
      </c>
      <c r="CM142" s="90">
        <f t="shared" si="151"/>
        <v>5.1999999999999998E-2</v>
      </c>
      <c r="CN142" s="90">
        <f t="shared" si="151"/>
        <v>0</v>
      </c>
      <c r="CO142" s="90">
        <f t="shared" si="151"/>
        <v>0</v>
      </c>
      <c r="CP142" s="90">
        <f t="shared" si="151"/>
        <v>0.01</v>
      </c>
      <c r="CQ142" s="90">
        <f t="shared" si="151"/>
        <v>0.1138</v>
      </c>
      <c r="CR142" s="90">
        <f t="shared" si="151"/>
        <v>3.27E-2</v>
      </c>
      <c r="CS142" s="90">
        <f t="shared" si="151"/>
        <v>0</v>
      </c>
      <c r="CT142" s="90">
        <f t="shared" si="151"/>
        <v>9.5200000000000007E-2</v>
      </c>
      <c r="CU142" s="90">
        <f t="shared" si="151"/>
        <v>0</v>
      </c>
      <c r="CV142" s="90">
        <f t="shared" si="151"/>
        <v>0</v>
      </c>
      <c r="CW142" s="90">
        <f t="shared" si="151"/>
        <v>2.01E-2</v>
      </c>
      <c r="CX142" s="90">
        <f t="shared" si="151"/>
        <v>2.1499999999999998E-2</v>
      </c>
      <c r="CY142" s="90">
        <f t="shared" si="151"/>
        <v>3.8800000000000001E-2</v>
      </c>
      <c r="CZ142" s="90">
        <f t="shared" si="151"/>
        <v>4.53E-2</v>
      </c>
      <c r="DA142" s="90">
        <f t="shared" si="151"/>
        <v>0</v>
      </c>
      <c r="DB142" s="90">
        <f t="shared" si="151"/>
        <v>0</v>
      </c>
      <c r="DC142" s="90">
        <f t="shared" si="151"/>
        <v>0</v>
      </c>
      <c r="DD142" s="90">
        <f t="shared" si="151"/>
        <v>7.2900000000000006E-2</v>
      </c>
      <c r="DE142" s="90">
        <f t="shared" si="151"/>
        <v>0</v>
      </c>
      <c r="DF142" s="90">
        <f t="shared" si="151"/>
        <v>2.1600000000000001E-2</v>
      </c>
      <c r="DG142" s="90">
        <f t="shared" si="151"/>
        <v>2.86E-2</v>
      </c>
      <c r="DH142" s="90">
        <f t="shared" si="151"/>
        <v>4.41E-2</v>
      </c>
      <c r="DI142" s="90">
        <f t="shared" si="151"/>
        <v>5.3100000000000001E-2</v>
      </c>
      <c r="DJ142" s="90">
        <f t="shared" si="151"/>
        <v>9.5999999999999992E-3</v>
      </c>
      <c r="DK142" s="90">
        <f t="shared" si="151"/>
        <v>2.8000000000000001E-2</v>
      </c>
      <c r="DL142" s="90">
        <f t="shared" si="151"/>
        <v>4.19E-2</v>
      </c>
      <c r="DM142" s="90">
        <f t="shared" si="151"/>
        <v>4.2099999999999999E-2</v>
      </c>
      <c r="DN142" s="90">
        <f t="shared" si="151"/>
        <v>6.3899999999999998E-2</v>
      </c>
      <c r="DO142" s="90">
        <f t="shared" si="151"/>
        <v>6.4100000000000004E-2</v>
      </c>
      <c r="DP142" s="90">
        <f t="shared" si="151"/>
        <v>0</v>
      </c>
      <c r="DQ142" s="90">
        <f t="shared" si="151"/>
        <v>0</v>
      </c>
      <c r="DR142" s="90">
        <f t="shared" si="151"/>
        <v>0.10349999999999999</v>
      </c>
      <c r="DS142" s="90">
        <f t="shared" si="151"/>
        <v>0.109</v>
      </c>
      <c r="DT142" s="90">
        <f t="shared" si="151"/>
        <v>0.12540000000000001</v>
      </c>
      <c r="DU142" s="90">
        <f t="shared" si="151"/>
        <v>3.61E-2</v>
      </c>
      <c r="DV142" s="90">
        <f t="shared" si="151"/>
        <v>1.2699999999999999E-2</v>
      </c>
      <c r="DW142" s="90">
        <f t="shared" si="151"/>
        <v>2.47E-2</v>
      </c>
      <c r="DX142" s="90">
        <f t="shared" si="151"/>
        <v>0</v>
      </c>
      <c r="DY142" s="90">
        <f t="shared" si="151"/>
        <v>0</v>
      </c>
      <c r="DZ142" s="90">
        <f t="shared" si="151"/>
        <v>0</v>
      </c>
      <c r="EA142" s="90">
        <f t="shared" ref="EA142:FX142" si="152">MAX(EA138,EA140)</f>
        <v>0</v>
      </c>
      <c r="EB142" s="90">
        <f t="shared" si="152"/>
        <v>6.2100000000000002E-2</v>
      </c>
      <c r="EC142" s="90">
        <f t="shared" si="152"/>
        <v>0</v>
      </c>
      <c r="ED142" s="90">
        <f t="shared" si="152"/>
        <v>0</v>
      </c>
      <c r="EE142" s="90">
        <f t="shared" si="152"/>
        <v>8.0299999999999996E-2</v>
      </c>
      <c r="EF142" s="90">
        <f t="shared" si="152"/>
        <v>9.2600000000000002E-2</v>
      </c>
      <c r="EG142" s="90">
        <f t="shared" si="152"/>
        <v>5.3499999999999999E-2</v>
      </c>
      <c r="EH142" s="90">
        <f t="shared" si="152"/>
        <v>3.0300000000000001E-2</v>
      </c>
      <c r="EI142" s="90">
        <f t="shared" si="152"/>
        <v>0.1168</v>
      </c>
      <c r="EJ142" s="90">
        <f t="shared" si="152"/>
        <v>2.3099999999999999E-2</v>
      </c>
      <c r="EK142" s="90">
        <f t="shared" si="152"/>
        <v>0</v>
      </c>
      <c r="EL142" s="90">
        <f t="shared" si="152"/>
        <v>1.2699999999999999E-2</v>
      </c>
      <c r="EM142" s="90">
        <f t="shared" si="152"/>
        <v>3.4700000000000002E-2</v>
      </c>
      <c r="EN142" s="90">
        <f t="shared" si="152"/>
        <v>8.0699999999999994E-2</v>
      </c>
      <c r="EO142" s="90">
        <f t="shared" si="152"/>
        <v>1.3899999999999999E-2</v>
      </c>
      <c r="EP142" s="90">
        <f t="shared" si="152"/>
        <v>0</v>
      </c>
      <c r="EQ142" s="90">
        <f t="shared" si="152"/>
        <v>0</v>
      </c>
      <c r="ER142" s="90">
        <f t="shared" si="152"/>
        <v>0</v>
      </c>
      <c r="ES142" s="90">
        <f t="shared" si="152"/>
        <v>4.0399999999999998E-2</v>
      </c>
      <c r="ET142" s="90">
        <f t="shared" si="152"/>
        <v>7.9399999999999998E-2</v>
      </c>
      <c r="EU142" s="90">
        <f t="shared" si="152"/>
        <v>0.1414</v>
      </c>
      <c r="EV142" s="90">
        <f t="shared" si="152"/>
        <v>3.7600000000000001E-2</v>
      </c>
      <c r="EW142" s="90">
        <f t="shared" si="152"/>
        <v>0</v>
      </c>
      <c r="EX142" s="90">
        <f t="shared" si="152"/>
        <v>7.0000000000000001E-3</v>
      </c>
      <c r="EY142" s="90">
        <f t="shared" si="152"/>
        <v>7.3899999999999993E-2</v>
      </c>
      <c r="EZ142" s="90">
        <f t="shared" si="152"/>
        <v>2.9399999999999999E-2</v>
      </c>
      <c r="FA142" s="90">
        <f t="shared" si="152"/>
        <v>0</v>
      </c>
      <c r="FB142" s="90">
        <f t="shared" si="152"/>
        <v>8.1299999999999997E-2</v>
      </c>
      <c r="FC142" s="90">
        <f t="shared" si="152"/>
        <v>0</v>
      </c>
      <c r="FD142" s="90">
        <f t="shared" si="152"/>
        <v>3.6299999999999999E-2</v>
      </c>
      <c r="FE142" s="90">
        <f t="shared" si="152"/>
        <v>3.8399999999999997E-2</v>
      </c>
      <c r="FF142" s="90">
        <f t="shared" si="152"/>
        <v>3.3300000000000003E-2</v>
      </c>
      <c r="FG142" s="90">
        <f t="shared" si="152"/>
        <v>1.34E-2</v>
      </c>
      <c r="FH142" s="90">
        <f t="shared" si="152"/>
        <v>1.7100000000000001E-2</v>
      </c>
      <c r="FI142" s="90">
        <f t="shared" si="152"/>
        <v>2.5899999999999999E-2</v>
      </c>
      <c r="FJ142" s="90">
        <f t="shared" si="152"/>
        <v>0</v>
      </c>
      <c r="FK142" s="90">
        <f t="shared" si="152"/>
        <v>2.93E-2</v>
      </c>
      <c r="FL142" s="90">
        <f t="shared" si="152"/>
        <v>0</v>
      </c>
      <c r="FM142" s="90">
        <f t="shared" si="152"/>
        <v>0</v>
      </c>
      <c r="FN142" s="90">
        <f t="shared" si="152"/>
        <v>8.1199999999999994E-2</v>
      </c>
      <c r="FO142" s="90">
        <f t="shared" si="152"/>
        <v>2.3400000000000001E-2</v>
      </c>
      <c r="FP142" s="90">
        <f t="shared" si="152"/>
        <v>3.0499999999999999E-2</v>
      </c>
      <c r="FQ142" s="90">
        <f t="shared" si="152"/>
        <v>1E-3</v>
      </c>
      <c r="FR142" s="90">
        <f t="shared" si="152"/>
        <v>0</v>
      </c>
      <c r="FS142" s="90">
        <f t="shared" si="152"/>
        <v>0</v>
      </c>
      <c r="FT142" s="90">
        <f t="shared" si="152"/>
        <v>6.3799999999999996E-2</v>
      </c>
      <c r="FU142" s="90">
        <f t="shared" si="152"/>
        <v>7.1400000000000005E-2</v>
      </c>
      <c r="FV142" s="90">
        <f t="shared" si="152"/>
        <v>4.0500000000000001E-2</v>
      </c>
      <c r="FW142" s="90">
        <f t="shared" si="152"/>
        <v>3.7600000000000001E-2</v>
      </c>
      <c r="FX142" s="90">
        <f t="shared" si="152"/>
        <v>0</v>
      </c>
      <c r="FY142" s="33"/>
      <c r="FZ142" s="7"/>
      <c r="GA142" s="7"/>
      <c r="GB142" s="33"/>
      <c r="GC142" s="33"/>
      <c r="GD142" s="33"/>
      <c r="GE142" s="33"/>
      <c r="GF142" s="33"/>
      <c r="GG142" s="7"/>
      <c r="GH142" s="7"/>
      <c r="GI142" s="7"/>
      <c r="GJ142" s="7"/>
      <c r="GK142" s="7"/>
      <c r="GL142" s="7"/>
      <c r="GM142" s="7"/>
    </row>
    <row r="143" spans="1:256" x14ac:dyDescent="0.35">
      <c r="A143" s="7"/>
      <c r="B143" s="7" t="s">
        <v>644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</row>
    <row r="144" spans="1:256" x14ac:dyDescent="0.35">
      <c r="A144" s="6" t="s">
        <v>645</v>
      </c>
      <c r="B144" s="7" t="s">
        <v>646</v>
      </c>
      <c r="C144" s="33">
        <f t="shared" ref="C144:BN144" si="153">MIN(0.3,(C137+C142))</f>
        <v>0.21339999999999998</v>
      </c>
      <c r="D144" s="33">
        <f t="shared" si="153"/>
        <v>0.1351</v>
      </c>
      <c r="E144" s="33">
        <f t="shared" si="153"/>
        <v>0.2422</v>
      </c>
      <c r="F144" s="33">
        <f t="shared" si="153"/>
        <v>0.13100000000000001</v>
      </c>
      <c r="G144" s="33">
        <f t="shared" si="153"/>
        <v>0.12</v>
      </c>
      <c r="H144" s="33">
        <f t="shared" si="153"/>
        <v>0.12</v>
      </c>
      <c r="I144" s="33">
        <f t="shared" si="153"/>
        <v>0.22989999999999999</v>
      </c>
      <c r="J144" s="33">
        <f t="shared" si="153"/>
        <v>0.20579999999999998</v>
      </c>
      <c r="K144" s="33">
        <f t="shared" si="153"/>
        <v>0.1865</v>
      </c>
      <c r="L144" s="33">
        <f t="shared" si="153"/>
        <v>0.18579999999999999</v>
      </c>
      <c r="M144" s="33">
        <f t="shared" si="153"/>
        <v>0.25039999999999996</v>
      </c>
      <c r="N144" s="33">
        <f t="shared" si="153"/>
        <v>0.12</v>
      </c>
      <c r="O144" s="33">
        <f t="shared" si="153"/>
        <v>0.12</v>
      </c>
      <c r="P144" s="33">
        <f t="shared" si="153"/>
        <v>0.15839999999999999</v>
      </c>
      <c r="Q144" s="33">
        <f t="shared" si="153"/>
        <v>0.22189999999999999</v>
      </c>
      <c r="R144" s="33">
        <f t="shared" si="153"/>
        <v>0.14399999999999999</v>
      </c>
      <c r="S144" s="33">
        <f t="shared" si="153"/>
        <v>0.1658</v>
      </c>
      <c r="T144" s="33">
        <f t="shared" si="153"/>
        <v>0.2092</v>
      </c>
      <c r="U144" s="33">
        <f t="shared" si="153"/>
        <v>0.20579999999999998</v>
      </c>
      <c r="V144" s="33">
        <f t="shared" si="153"/>
        <v>0.19489999999999999</v>
      </c>
      <c r="W144" s="33">
        <f t="shared" si="153"/>
        <v>0.12</v>
      </c>
      <c r="X144" s="33">
        <f t="shared" si="153"/>
        <v>0.13739999999999999</v>
      </c>
      <c r="Y144" s="33">
        <f t="shared" si="153"/>
        <v>0.22739999999999999</v>
      </c>
      <c r="Z144" s="33">
        <f t="shared" si="153"/>
        <v>0.12</v>
      </c>
      <c r="AA144" s="33">
        <f t="shared" si="153"/>
        <v>0.12</v>
      </c>
      <c r="AB144" s="33">
        <f t="shared" si="153"/>
        <v>0.12</v>
      </c>
      <c r="AC144" s="33">
        <f t="shared" si="153"/>
        <v>0.12</v>
      </c>
      <c r="AD144" s="33">
        <f t="shared" si="153"/>
        <v>0.12</v>
      </c>
      <c r="AE144" s="33">
        <f t="shared" si="153"/>
        <v>0.13930000000000001</v>
      </c>
      <c r="AF144" s="33">
        <f t="shared" si="153"/>
        <v>0.14169999999999999</v>
      </c>
      <c r="AG144" s="33">
        <f t="shared" si="153"/>
        <v>0.12</v>
      </c>
      <c r="AH144" s="33">
        <f t="shared" si="153"/>
        <v>0.183</v>
      </c>
      <c r="AI144" s="33">
        <f t="shared" si="153"/>
        <v>0.1764</v>
      </c>
      <c r="AJ144" s="33">
        <f t="shared" si="153"/>
        <v>0.2253</v>
      </c>
      <c r="AK144" s="33">
        <f t="shared" si="153"/>
        <v>0.26100000000000001</v>
      </c>
      <c r="AL144" s="33">
        <f t="shared" si="153"/>
        <v>0.2311</v>
      </c>
      <c r="AM144" s="33">
        <f t="shared" si="153"/>
        <v>0.18909999999999999</v>
      </c>
      <c r="AN144" s="33">
        <f t="shared" si="153"/>
        <v>0.1444</v>
      </c>
      <c r="AO144" s="33">
        <f t="shared" si="153"/>
        <v>0.16919999999999999</v>
      </c>
      <c r="AP144" s="33">
        <f t="shared" si="153"/>
        <v>0.1802</v>
      </c>
      <c r="AQ144" s="33">
        <f t="shared" si="153"/>
        <v>0.1535</v>
      </c>
      <c r="AR144" s="33">
        <f t="shared" si="153"/>
        <v>0.12</v>
      </c>
      <c r="AS144" s="33">
        <f t="shared" si="153"/>
        <v>0.12</v>
      </c>
      <c r="AT144" s="33">
        <f t="shared" si="153"/>
        <v>0.12</v>
      </c>
      <c r="AU144" s="33">
        <f t="shared" si="153"/>
        <v>0.12</v>
      </c>
      <c r="AV144" s="33">
        <f t="shared" si="153"/>
        <v>0.15409999999999999</v>
      </c>
      <c r="AW144" s="33">
        <f t="shared" si="153"/>
        <v>0.12</v>
      </c>
      <c r="AX144" s="33">
        <f t="shared" si="153"/>
        <v>0.1358</v>
      </c>
      <c r="AY144" s="33">
        <f t="shared" si="153"/>
        <v>0.1638</v>
      </c>
      <c r="AZ144" s="33">
        <f t="shared" si="153"/>
        <v>0.19159999999999999</v>
      </c>
      <c r="BA144" s="33">
        <f t="shared" si="153"/>
        <v>0.13849999999999998</v>
      </c>
      <c r="BB144" s="33">
        <f t="shared" si="153"/>
        <v>0.14410000000000001</v>
      </c>
      <c r="BC144" s="33">
        <f t="shared" si="153"/>
        <v>0.16009999999999999</v>
      </c>
      <c r="BD144" s="33">
        <f t="shared" si="153"/>
        <v>0.12</v>
      </c>
      <c r="BE144" s="33">
        <f t="shared" si="153"/>
        <v>0.12</v>
      </c>
      <c r="BF144" s="33">
        <f t="shared" si="153"/>
        <v>0.12</v>
      </c>
      <c r="BG144" s="33">
        <f t="shared" si="153"/>
        <v>0.17269999999999999</v>
      </c>
      <c r="BH144" s="33">
        <f t="shared" si="153"/>
        <v>0.12</v>
      </c>
      <c r="BI144" s="33">
        <f t="shared" si="153"/>
        <v>0.19789999999999999</v>
      </c>
      <c r="BJ144" s="33">
        <f t="shared" si="153"/>
        <v>0.12</v>
      </c>
      <c r="BK144" s="33">
        <f t="shared" si="153"/>
        <v>0.12859999999999999</v>
      </c>
      <c r="BL144" s="33">
        <f t="shared" si="153"/>
        <v>0.19119999999999998</v>
      </c>
      <c r="BM144" s="33">
        <f t="shared" si="153"/>
        <v>0.1804</v>
      </c>
      <c r="BN144" s="33">
        <f t="shared" si="153"/>
        <v>0.1716</v>
      </c>
      <c r="BO144" s="33">
        <f t="shared" ref="BO144:DZ144" si="154">MIN(0.3,(BO137+BO142))</f>
        <v>0.15289999999999998</v>
      </c>
      <c r="BP144" s="33">
        <f t="shared" si="154"/>
        <v>0.1948</v>
      </c>
      <c r="BQ144" s="33">
        <f t="shared" si="154"/>
        <v>0.13500000000000001</v>
      </c>
      <c r="BR144" s="33">
        <f t="shared" si="154"/>
        <v>0.12</v>
      </c>
      <c r="BS144" s="33">
        <f t="shared" si="154"/>
        <v>0.19269999999999998</v>
      </c>
      <c r="BT144" s="33">
        <f t="shared" si="154"/>
        <v>0.12</v>
      </c>
      <c r="BU144" s="33">
        <f t="shared" si="154"/>
        <v>0.12</v>
      </c>
      <c r="BV144" s="33">
        <f t="shared" si="154"/>
        <v>0.12</v>
      </c>
      <c r="BW144" s="33">
        <f t="shared" si="154"/>
        <v>0.12</v>
      </c>
      <c r="BX144" s="33">
        <f t="shared" si="154"/>
        <v>0.12179999999999999</v>
      </c>
      <c r="BY144" s="33">
        <f t="shared" si="154"/>
        <v>0.23480000000000001</v>
      </c>
      <c r="BZ144" s="33">
        <f t="shared" si="154"/>
        <v>0.17430000000000001</v>
      </c>
      <c r="CA144" s="33">
        <f t="shared" si="154"/>
        <v>0.12</v>
      </c>
      <c r="CB144" s="33">
        <f t="shared" si="154"/>
        <v>0.12</v>
      </c>
      <c r="CC144" s="33">
        <f t="shared" si="154"/>
        <v>0.17909999999999998</v>
      </c>
      <c r="CD144" s="33">
        <f t="shared" si="154"/>
        <v>0.12</v>
      </c>
      <c r="CE144" s="33">
        <f t="shared" si="154"/>
        <v>0.13919999999999999</v>
      </c>
      <c r="CF144" s="33">
        <f t="shared" si="154"/>
        <v>0.12620000000000001</v>
      </c>
      <c r="CG144" s="33">
        <f t="shared" si="154"/>
        <v>0.15189999999999998</v>
      </c>
      <c r="CH144" s="33">
        <f t="shared" si="154"/>
        <v>0.23759999999999998</v>
      </c>
      <c r="CI144" s="33">
        <f t="shared" si="154"/>
        <v>0.18159999999999998</v>
      </c>
      <c r="CJ144" s="33">
        <f t="shared" si="154"/>
        <v>0.1439</v>
      </c>
      <c r="CK144" s="33">
        <f t="shared" si="154"/>
        <v>0.12</v>
      </c>
      <c r="CL144" s="33">
        <f t="shared" si="154"/>
        <v>0.12</v>
      </c>
      <c r="CM144" s="33">
        <f t="shared" si="154"/>
        <v>0.17199999999999999</v>
      </c>
      <c r="CN144" s="33">
        <f t="shared" si="154"/>
        <v>0.12</v>
      </c>
      <c r="CO144" s="33">
        <f t="shared" si="154"/>
        <v>0.12</v>
      </c>
      <c r="CP144" s="33">
        <f t="shared" si="154"/>
        <v>0.13</v>
      </c>
      <c r="CQ144" s="33">
        <f t="shared" si="154"/>
        <v>0.23380000000000001</v>
      </c>
      <c r="CR144" s="33">
        <f t="shared" si="154"/>
        <v>0.1527</v>
      </c>
      <c r="CS144" s="33">
        <f t="shared" si="154"/>
        <v>0.12</v>
      </c>
      <c r="CT144" s="33">
        <f t="shared" si="154"/>
        <v>0.2152</v>
      </c>
      <c r="CU144" s="33">
        <f t="shared" si="154"/>
        <v>0.12</v>
      </c>
      <c r="CV144" s="33">
        <f t="shared" si="154"/>
        <v>0.12</v>
      </c>
      <c r="CW144" s="33">
        <f t="shared" si="154"/>
        <v>0.1401</v>
      </c>
      <c r="CX144" s="33">
        <f t="shared" si="154"/>
        <v>0.14149999999999999</v>
      </c>
      <c r="CY144" s="33">
        <f t="shared" si="154"/>
        <v>0.1588</v>
      </c>
      <c r="CZ144" s="33">
        <f t="shared" si="154"/>
        <v>0.1653</v>
      </c>
      <c r="DA144" s="33">
        <f t="shared" si="154"/>
        <v>0.12</v>
      </c>
      <c r="DB144" s="33">
        <f t="shared" si="154"/>
        <v>0.12</v>
      </c>
      <c r="DC144" s="33">
        <f t="shared" si="154"/>
        <v>0.12</v>
      </c>
      <c r="DD144" s="33">
        <f t="shared" si="154"/>
        <v>0.19290000000000002</v>
      </c>
      <c r="DE144" s="33">
        <f t="shared" si="154"/>
        <v>0.12</v>
      </c>
      <c r="DF144" s="33">
        <f t="shared" si="154"/>
        <v>0.1416</v>
      </c>
      <c r="DG144" s="33">
        <f t="shared" si="154"/>
        <v>0.14860000000000001</v>
      </c>
      <c r="DH144" s="33">
        <f t="shared" si="154"/>
        <v>0.1641</v>
      </c>
      <c r="DI144" s="33">
        <f t="shared" si="154"/>
        <v>0.1731</v>
      </c>
      <c r="DJ144" s="33">
        <f t="shared" si="154"/>
        <v>0.12959999999999999</v>
      </c>
      <c r="DK144" s="33">
        <f t="shared" si="154"/>
        <v>0.14799999999999999</v>
      </c>
      <c r="DL144" s="33">
        <f t="shared" si="154"/>
        <v>0.16189999999999999</v>
      </c>
      <c r="DM144" s="33">
        <f t="shared" si="154"/>
        <v>0.16209999999999999</v>
      </c>
      <c r="DN144" s="33">
        <f t="shared" si="154"/>
        <v>0.18390000000000001</v>
      </c>
      <c r="DO144" s="33">
        <f t="shared" si="154"/>
        <v>0.18409999999999999</v>
      </c>
      <c r="DP144" s="33">
        <f t="shared" si="154"/>
        <v>0.12</v>
      </c>
      <c r="DQ144" s="33">
        <f t="shared" si="154"/>
        <v>0.12</v>
      </c>
      <c r="DR144" s="33">
        <f t="shared" si="154"/>
        <v>0.22349999999999998</v>
      </c>
      <c r="DS144" s="33">
        <f t="shared" si="154"/>
        <v>0.22899999999999998</v>
      </c>
      <c r="DT144" s="33">
        <f t="shared" si="154"/>
        <v>0.24540000000000001</v>
      </c>
      <c r="DU144" s="33">
        <f t="shared" si="154"/>
        <v>0.15609999999999999</v>
      </c>
      <c r="DV144" s="33">
        <f t="shared" si="154"/>
        <v>0.13269999999999998</v>
      </c>
      <c r="DW144" s="33">
        <f t="shared" si="154"/>
        <v>0.1447</v>
      </c>
      <c r="DX144" s="33">
        <f t="shared" si="154"/>
        <v>0.12</v>
      </c>
      <c r="DY144" s="33">
        <f t="shared" si="154"/>
        <v>0.12</v>
      </c>
      <c r="DZ144" s="33">
        <f t="shared" si="154"/>
        <v>0.12</v>
      </c>
      <c r="EA144" s="33">
        <f t="shared" ref="EA144:FX144" si="155">MIN(0.3,(EA137+EA142))</f>
        <v>0.12</v>
      </c>
      <c r="EB144" s="33">
        <f t="shared" si="155"/>
        <v>0.18209999999999998</v>
      </c>
      <c r="EC144" s="33">
        <f t="shared" si="155"/>
        <v>0.12</v>
      </c>
      <c r="ED144" s="33">
        <f t="shared" si="155"/>
        <v>0.12</v>
      </c>
      <c r="EE144" s="33">
        <f t="shared" si="155"/>
        <v>0.20029999999999998</v>
      </c>
      <c r="EF144" s="33">
        <f t="shared" si="155"/>
        <v>0.21260000000000001</v>
      </c>
      <c r="EG144" s="33">
        <f t="shared" si="155"/>
        <v>0.17349999999999999</v>
      </c>
      <c r="EH144" s="33">
        <f t="shared" si="155"/>
        <v>0.15029999999999999</v>
      </c>
      <c r="EI144" s="33">
        <f t="shared" si="155"/>
        <v>0.23680000000000001</v>
      </c>
      <c r="EJ144" s="33">
        <f t="shared" si="155"/>
        <v>0.1431</v>
      </c>
      <c r="EK144" s="33">
        <f t="shared" si="155"/>
        <v>0.12</v>
      </c>
      <c r="EL144" s="33">
        <f t="shared" si="155"/>
        <v>0.13269999999999998</v>
      </c>
      <c r="EM144" s="33">
        <f t="shared" si="155"/>
        <v>0.1547</v>
      </c>
      <c r="EN144" s="33">
        <f t="shared" si="155"/>
        <v>0.20069999999999999</v>
      </c>
      <c r="EO144" s="33">
        <f t="shared" si="155"/>
        <v>0.13389999999999999</v>
      </c>
      <c r="EP144" s="33">
        <f t="shared" si="155"/>
        <v>0.12</v>
      </c>
      <c r="EQ144" s="33">
        <f t="shared" si="155"/>
        <v>0.12</v>
      </c>
      <c r="ER144" s="33">
        <f t="shared" si="155"/>
        <v>0.12</v>
      </c>
      <c r="ES144" s="33">
        <f t="shared" si="155"/>
        <v>0.16039999999999999</v>
      </c>
      <c r="ET144" s="33">
        <f t="shared" si="155"/>
        <v>0.19939999999999999</v>
      </c>
      <c r="EU144" s="33">
        <f t="shared" si="155"/>
        <v>0.26139999999999997</v>
      </c>
      <c r="EV144" s="33">
        <f t="shared" si="155"/>
        <v>0.15759999999999999</v>
      </c>
      <c r="EW144" s="33">
        <f t="shared" si="155"/>
        <v>0.12</v>
      </c>
      <c r="EX144" s="33">
        <f t="shared" si="155"/>
        <v>0.127</v>
      </c>
      <c r="EY144" s="33">
        <f t="shared" si="155"/>
        <v>0.19389999999999999</v>
      </c>
      <c r="EZ144" s="33">
        <f t="shared" si="155"/>
        <v>0.14940000000000001</v>
      </c>
      <c r="FA144" s="33">
        <f t="shared" si="155"/>
        <v>0.12</v>
      </c>
      <c r="FB144" s="33">
        <f t="shared" si="155"/>
        <v>0.20129999999999998</v>
      </c>
      <c r="FC144" s="33">
        <f t="shared" si="155"/>
        <v>0.12</v>
      </c>
      <c r="FD144" s="33">
        <f t="shared" si="155"/>
        <v>0.15629999999999999</v>
      </c>
      <c r="FE144" s="33">
        <f t="shared" si="155"/>
        <v>0.15839999999999999</v>
      </c>
      <c r="FF144" s="33">
        <f t="shared" si="155"/>
        <v>0.15329999999999999</v>
      </c>
      <c r="FG144" s="33">
        <f t="shared" si="155"/>
        <v>0.13339999999999999</v>
      </c>
      <c r="FH144" s="33">
        <f t="shared" si="155"/>
        <v>0.1371</v>
      </c>
      <c r="FI144" s="33">
        <f t="shared" si="155"/>
        <v>0.1459</v>
      </c>
      <c r="FJ144" s="33">
        <f t="shared" si="155"/>
        <v>0.12</v>
      </c>
      <c r="FK144" s="33">
        <f t="shared" si="155"/>
        <v>0.14929999999999999</v>
      </c>
      <c r="FL144" s="33">
        <f t="shared" si="155"/>
        <v>0.12</v>
      </c>
      <c r="FM144" s="33">
        <f t="shared" si="155"/>
        <v>0.12</v>
      </c>
      <c r="FN144" s="33">
        <f t="shared" si="155"/>
        <v>0.20119999999999999</v>
      </c>
      <c r="FO144" s="33">
        <f t="shared" si="155"/>
        <v>0.1434</v>
      </c>
      <c r="FP144" s="33">
        <f t="shared" si="155"/>
        <v>0.15049999999999999</v>
      </c>
      <c r="FQ144" s="33">
        <f t="shared" si="155"/>
        <v>0.121</v>
      </c>
      <c r="FR144" s="33">
        <f t="shared" si="155"/>
        <v>0.12</v>
      </c>
      <c r="FS144" s="33">
        <f t="shared" si="155"/>
        <v>0.12</v>
      </c>
      <c r="FT144" s="33">
        <f t="shared" si="155"/>
        <v>0.18379999999999999</v>
      </c>
      <c r="FU144" s="33">
        <f t="shared" si="155"/>
        <v>0.19140000000000001</v>
      </c>
      <c r="FV144" s="33">
        <f t="shared" si="155"/>
        <v>0.1605</v>
      </c>
      <c r="FW144" s="33">
        <f t="shared" si="155"/>
        <v>0.15759999999999999</v>
      </c>
      <c r="FX144" s="33">
        <f t="shared" si="155"/>
        <v>0.12</v>
      </c>
      <c r="FY144" s="90"/>
      <c r="FZ144" s="11">
        <f>SUM(C144:FX144)</f>
        <v>27.600200000000015</v>
      </c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</row>
    <row r="145" spans="1:195" x14ac:dyDescent="0.35">
      <c r="A145" s="7"/>
      <c r="B145" s="7" t="s">
        <v>647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</row>
    <row r="146" spans="1:195" x14ac:dyDescent="0.35">
      <c r="A146" s="6" t="s">
        <v>648</v>
      </c>
      <c r="B146" s="7" t="s">
        <v>649</v>
      </c>
      <c r="C146" s="7">
        <f t="shared" ref="C146:BN146" si="156">ROUND(IF(C99&lt;=459,C120*C137*C133,0),2)</f>
        <v>0</v>
      </c>
      <c r="D146" s="7">
        <f t="shared" si="156"/>
        <v>0</v>
      </c>
      <c r="E146" s="7">
        <f t="shared" si="156"/>
        <v>0</v>
      </c>
      <c r="F146" s="7">
        <f t="shared" si="156"/>
        <v>0</v>
      </c>
      <c r="G146" s="7">
        <f t="shared" si="156"/>
        <v>0</v>
      </c>
      <c r="H146" s="7">
        <f t="shared" si="156"/>
        <v>0</v>
      </c>
      <c r="I146" s="7">
        <f t="shared" si="156"/>
        <v>0</v>
      </c>
      <c r="J146" s="7">
        <f t="shared" si="156"/>
        <v>0</v>
      </c>
      <c r="K146" s="7">
        <f t="shared" si="156"/>
        <v>326526.67</v>
      </c>
      <c r="L146" s="7">
        <f t="shared" si="156"/>
        <v>0</v>
      </c>
      <c r="M146" s="7">
        <f t="shared" si="156"/>
        <v>0</v>
      </c>
      <c r="N146" s="7">
        <f t="shared" si="156"/>
        <v>0</v>
      </c>
      <c r="O146" s="7">
        <f t="shared" si="156"/>
        <v>0</v>
      </c>
      <c r="P146" s="7">
        <f t="shared" si="156"/>
        <v>355125.88</v>
      </c>
      <c r="Q146" s="7">
        <f t="shared" si="156"/>
        <v>0</v>
      </c>
      <c r="R146" s="7">
        <f t="shared" si="156"/>
        <v>0</v>
      </c>
      <c r="S146" s="7">
        <f t="shared" si="156"/>
        <v>0</v>
      </c>
      <c r="T146" s="7">
        <f t="shared" si="156"/>
        <v>267420.40000000002</v>
      </c>
      <c r="U146" s="7">
        <f t="shared" si="156"/>
        <v>97865.04</v>
      </c>
      <c r="V146" s="7">
        <f t="shared" si="156"/>
        <v>321128.06</v>
      </c>
      <c r="W146" s="7">
        <f t="shared" si="156"/>
        <v>209819.13</v>
      </c>
      <c r="X146" s="7">
        <f t="shared" si="156"/>
        <v>41135.480000000003</v>
      </c>
      <c r="Y146" s="7">
        <f t="shared" si="156"/>
        <v>0</v>
      </c>
      <c r="Z146" s="7">
        <f t="shared" si="156"/>
        <v>193310.81</v>
      </c>
      <c r="AA146" s="7">
        <f t="shared" si="156"/>
        <v>0</v>
      </c>
      <c r="AB146" s="7">
        <f t="shared" si="156"/>
        <v>0</v>
      </c>
      <c r="AC146" s="7">
        <f t="shared" si="156"/>
        <v>0</v>
      </c>
      <c r="AD146" s="7">
        <f t="shared" si="156"/>
        <v>0</v>
      </c>
      <c r="AE146" s="7">
        <f t="shared" si="156"/>
        <v>120764.69</v>
      </c>
      <c r="AF146" s="7">
        <f t="shared" si="156"/>
        <v>203540.42</v>
      </c>
      <c r="AG146" s="7">
        <f t="shared" si="156"/>
        <v>0</v>
      </c>
      <c r="AH146" s="7">
        <f t="shared" si="156"/>
        <v>0</v>
      </c>
      <c r="AI146" s="7">
        <f t="shared" si="156"/>
        <v>387518.18</v>
      </c>
      <c r="AJ146" s="7">
        <f t="shared" si="156"/>
        <v>298219.15000000002</v>
      </c>
      <c r="AK146" s="7">
        <f t="shared" si="156"/>
        <v>316403.61</v>
      </c>
      <c r="AL146" s="7">
        <f t="shared" si="156"/>
        <v>398604.57</v>
      </c>
      <c r="AM146" s="7">
        <f t="shared" si="156"/>
        <v>371660.54</v>
      </c>
      <c r="AN146" s="7">
        <f t="shared" si="156"/>
        <v>278569.3</v>
      </c>
      <c r="AO146" s="7">
        <f t="shared" si="156"/>
        <v>0</v>
      </c>
      <c r="AP146" s="7">
        <f t="shared" si="156"/>
        <v>0</v>
      </c>
      <c r="AQ146" s="7">
        <f t="shared" si="156"/>
        <v>264794.3</v>
      </c>
      <c r="AR146" s="7">
        <f t="shared" si="156"/>
        <v>0</v>
      </c>
      <c r="AS146" s="7">
        <f t="shared" si="156"/>
        <v>0</v>
      </c>
      <c r="AT146" s="7">
        <f t="shared" si="156"/>
        <v>0</v>
      </c>
      <c r="AU146" s="7">
        <f t="shared" si="156"/>
        <v>224272.91</v>
      </c>
      <c r="AV146" s="7">
        <f t="shared" si="156"/>
        <v>307439.8</v>
      </c>
      <c r="AW146" s="7">
        <f t="shared" si="156"/>
        <v>189214.79</v>
      </c>
      <c r="AX146" s="7">
        <f t="shared" si="156"/>
        <v>86771.86</v>
      </c>
      <c r="AY146" s="7">
        <f t="shared" si="156"/>
        <v>403006.45</v>
      </c>
      <c r="AZ146" s="7">
        <f t="shared" si="156"/>
        <v>0</v>
      </c>
      <c r="BA146" s="7">
        <f t="shared" si="156"/>
        <v>0</v>
      </c>
      <c r="BB146" s="7">
        <f t="shared" si="156"/>
        <v>0</v>
      </c>
      <c r="BC146" s="7">
        <f t="shared" si="156"/>
        <v>0</v>
      </c>
      <c r="BD146" s="7">
        <f t="shared" si="156"/>
        <v>0</v>
      </c>
      <c r="BE146" s="7">
        <f t="shared" si="156"/>
        <v>0</v>
      </c>
      <c r="BF146" s="7">
        <f t="shared" si="156"/>
        <v>0</v>
      </c>
      <c r="BG146" s="7">
        <f t="shared" si="156"/>
        <v>0</v>
      </c>
      <c r="BH146" s="7">
        <f t="shared" si="156"/>
        <v>0</v>
      </c>
      <c r="BI146" s="7">
        <f t="shared" si="156"/>
        <v>342191.54</v>
      </c>
      <c r="BJ146" s="7">
        <f t="shared" si="156"/>
        <v>0</v>
      </c>
      <c r="BK146" s="7">
        <f t="shared" si="156"/>
        <v>0</v>
      </c>
      <c r="BL146" s="7">
        <f t="shared" si="156"/>
        <v>141235.72</v>
      </c>
      <c r="BM146" s="7">
        <f t="shared" si="156"/>
        <v>437802.05</v>
      </c>
      <c r="BN146" s="7">
        <f t="shared" si="156"/>
        <v>0</v>
      </c>
      <c r="BO146" s="7">
        <f t="shared" ref="BO146:DZ146" si="157">ROUND(IF(BO99&lt;=459,BO120*BO137*BO133,0),2)</f>
        <v>0</v>
      </c>
      <c r="BP146" s="7">
        <f t="shared" si="157"/>
        <v>236490.79</v>
      </c>
      <c r="BQ146" s="7">
        <f t="shared" si="157"/>
        <v>0</v>
      </c>
      <c r="BR146" s="7">
        <f t="shared" si="157"/>
        <v>0</v>
      </c>
      <c r="BS146" s="7">
        <f t="shared" si="157"/>
        <v>0</v>
      </c>
      <c r="BT146" s="7">
        <f t="shared" si="157"/>
        <v>256552.11</v>
      </c>
      <c r="BU146" s="7">
        <f t="shared" si="157"/>
        <v>269393.28000000003</v>
      </c>
      <c r="BV146" s="7">
        <f t="shared" si="157"/>
        <v>0</v>
      </c>
      <c r="BW146" s="7">
        <f t="shared" si="157"/>
        <v>0</v>
      </c>
      <c r="BX146" s="7">
        <f t="shared" si="157"/>
        <v>90367.47</v>
      </c>
      <c r="BY146" s="7">
        <f t="shared" si="157"/>
        <v>0</v>
      </c>
      <c r="BZ146" s="7">
        <f t="shared" si="157"/>
        <v>253787.82</v>
      </c>
      <c r="CA146" s="7">
        <f t="shared" si="157"/>
        <v>126301.14</v>
      </c>
      <c r="CB146" s="7">
        <f t="shared" si="157"/>
        <v>0</v>
      </c>
      <c r="CC146" s="7">
        <f t="shared" si="157"/>
        <v>247912.51</v>
      </c>
      <c r="CD146" s="7">
        <f t="shared" si="157"/>
        <v>44806.09</v>
      </c>
      <c r="CE146" s="7">
        <f t="shared" si="157"/>
        <v>175107.3</v>
      </c>
      <c r="CF146" s="7">
        <f t="shared" si="157"/>
        <v>74547.39</v>
      </c>
      <c r="CG146" s="7">
        <f t="shared" si="157"/>
        <v>221290.83</v>
      </c>
      <c r="CH146" s="7">
        <f t="shared" si="157"/>
        <v>203321.62</v>
      </c>
      <c r="CI146" s="7">
        <f t="shared" si="157"/>
        <v>0</v>
      </c>
      <c r="CJ146" s="7">
        <f t="shared" si="157"/>
        <v>0</v>
      </c>
      <c r="CK146" s="7">
        <f t="shared" si="157"/>
        <v>0</v>
      </c>
      <c r="CL146" s="7">
        <f t="shared" si="157"/>
        <v>0</v>
      </c>
      <c r="CM146" s="7">
        <f t="shared" si="157"/>
        <v>0</v>
      </c>
      <c r="CN146" s="7">
        <f t="shared" si="157"/>
        <v>0</v>
      </c>
      <c r="CO146" s="7">
        <f t="shared" si="157"/>
        <v>0</v>
      </c>
      <c r="CP146" s="7">
        <f t="shared" si="157"/>
        <v>0</v>
      </c>
      <c r="CQ146" s="7">
        <f t="shared" si="157"/>
        <v>0</v>
      </c>
      <c r="CR146" s="7">
        <f t="shared" si="157"/>
        <v>255488.16</v>
      </c>
      <c r="CS146" s="7">
        <f t="shared" si="157"/>
        <v>215278.35</v>
      </c>
      <c r="CT146" s="7">
        <f t="shared" si="157"/>
        <v>192466.11</v>
      </c>
      <c r="CU146" s="7">
        <f t="shared" si="157"/>
        <v>243546.94</v>
      </c>
      <c r="CV146" s="7">
        <f t="shared" si="157"/>
        <v>18292.490000000002</v>
      </c>
      <c r="CW146" s="7">
        <f t="shared" si="157"/>
        <v>223944.97</v>
      </c>
      <c r="CX146" s="7">
        <f t="shared" si="157"/>
        <v>0</v>
      </c>
      <c r="CY146" s="7">
        <f t="shared" si="157"/>
        <v>51950.21</v>
      </c>
      <c r="CZ146" s="7">
        <f t="shared" si="157"/>
        <v>0</v>
      </c>
      <c r="DA146" s="7">
        <f t="shared" si="157"/>
        <v>104745.4</v>
      </c>
      <c r="DB146" s="7">
        <f t="shared" si="157"/>
        <v>179381.44</v>
      </c>
      <c r="DC146" s="7">
        <f t="shared" si="157"/>
        <v>99090.93</v>
      </c>
      <c r="DD146" s="7">
        <f t="shared" si="157"/>
        <v>245738.93</v>
      </c>
      <c r="DE146" s="7">
        <f t="shared" si="157"/>
        <v>203137.22</v>
      </c>
      <c r="DF146" s="7">
        <f t="shared" si="157"/>
        <v>0</v>
      </c>
      <c r="DG146" s="7">
        <f t="shared" si="157"/>
        <v>148099.6</v>
      </c>
      <c r="DH146" s="7">
        <f t="shared" si="157"/>
        <v>0</v>
      </c>
      <c r="DI146" s="7">
        <f t="shared" si="157"/>
        <v>0</v>
      </c>
      <c r="DJ146" s="7">
        <f t="shared" si="157"/>
        <v>0</v>
      </c>
      <c r="DK146" s="7">
        <f t="shared" si="157"/>
        <v>0</v>
      </c>
      <c r="DL146" s="7">
        <f t="shared" si="157"/>
        <v>0</v>
      </c>
      <c r="DM146" s="7">
        <f t="shared" si="157"/>
        <v>281935.78999999998</v>
      </c>
      <c r="DN146" s="7">
        <f t="shared" si="157"/>
        <v>0</v>
      </c>
      <c r="DO146" s="7">
        <f t="shared" si="157"/>
        <v>0</v>
      </c>
      <c r="DP146" s="7">
        <f t="shared" si="157"/>
        <v>186025.51</v>
      </c>
      <c r="DQ146" s="7">
        <f t="shared" si="157"/>
        <v>0</v>
      </c>
      <c r="DR146" s="7">
        <f t="shared" si="157"/>
        <v>0</v>
      </c>
      <c r="DS146" s="7">
        <f t="shared" si="157"/>
        <v>0</v>
      </c>
      <c r="DT146" s="7">
        <f t="shared" si="157"/>
        <v>328933.46999999997</v>
      </c>
      <c r="DU146" s="7">
        <f t="shared" si="157"/>
        <v>337143.53</v>
      </c>
      <c r="DV146" s="7">
        <f t="shared" si="157"/>
        <v>219813.47</v>
      </c>
      <c r="DW146" s="7">
        <f t="shared" si="157"/>
        <v>281356.27</v>
      </c>
      <c r="DX146" s="7">
        <f t="shared" si="157"/>
        <v>133648.91</v>
      </c>
      <c r="DY146" s="7">
        <f t="shared" si="157"/>
        <v>147241.72</v>
      </c>
      <c r="DZ146" s="7">
        <f t="shared" si="157"/>
        <v>0</v>
      </c>
      <c r="EA146" s="7">
        <f t="shared" ref="EA146:FX146" si="158">ROUND(IF(EA99&lt;=459,EA120*EA137*EA133,0),2)</f>
        <v>0</v>
      </c>
      <c r="EB146" s="7">
        <f t="shared" si="158"/>
        <v>0</v>
      </c>
      <c r="EC146" s="7">
        <f t="shared" si="158"/>
        <v>157515.01999999999</v>
      </c>
      <c r="ED146" s="7">
        <f t="shared" si="158"/>
        <v>0</v>
      </c>
      <c r="EE146" s="7">
        <f t="shared" si="158"/>
        <v>273962.78999999998</v>
      </c>
      <c r="EF146" s="7">
        <f t="shared" si="158"/>
        <v>0</v>
      </c>
      <c r="EG146" s="7">
        <f t="shared" si="158"/>
        <v>274064.48</v>
      </c>
      <c r="EH146" s="7">
        <f t="shared" si="158"/>
        <v>248738.26</v>
      </c>
      <c r="EI146" s="7">
        <f t="shared" si="158"/>
        <v>0</v>
      </c>
      <c r="EJ146" s="7">
        <f t="shared" si="158"/>
        <v>0</v>
      </c>
      <c r="EK146" s="7">
        <f t="shared" si="158"/>
        <v>0</v>
      </c>
      <c r="EL146" s="7">
        <f t="shared" si="158"/>
        <v>0</v>
      </c>
      <c r="EM146" s="7">
        <f t="shared" si="158"/>
        <v>326220.28000000003</v>
      </c>
      <c r="EN146" s="7">
        <f t="shared" si="158"/>
        <v>0</v>
      </c>
      <c r="EO146" s="7">
        <f t="shared" si="158"/>
        <v>249628.93</v>
      </c>
      <c r="EP146" s="7">
        <f t="shared" si="158"/>
        <v>184128.95</v>
      </c>
      <c r="EQ146" s="7">
        <f t="shared" si="158"/>
        <v>0</v>
      </c>
      <c r="ER146" s="7">
        <f t="shared" si="158"/>
        <v>142114.13</v>
      </c>
      <c r="ES146" s="7">
        <f t="shared" si="158"/>
        <v>280090.84999999998</v>
      </c>
      <c r="ET146" s="7">
        <f t="shared" si="158"/>
        <v>320120.78000000003</v>
      </c>
      <c r="EU146" s="7">
        <f t="shared" si="158"/>
        <v>0</v>
      </c>
      <c r="EV146" s="7">
        <f t="shared" si="158"/>
        <v>119551.62</v>
      </c>
      <c r="EW146" s="7">
        <f t="shared" si="158"/>
        <v>0</v>
      </c>
      <c r="EX146" s="7">
        <f t="shared" si="158"/>
        <v>194905.74</v>
      </c>
      <c r="EY146" s="7">
        <f t="shared" si="158"/>
        <v>0</v>
      </c>
      <c r="EZ146" s="7">
        <f t="shared" si="158"/>
        <v>166627.26</v>
      </c>
      <c r="FA146" s="7">
        <f t="shared" si="158"/>
        <v>0</v>
      </c>
      <c r="FB146" s="7">
        <f t="shared" si="158"/>
        <v>345399.52</v>
      </c>
      <c r="FC146" s="7">
        <f t="shared" si="158"/>
        <v>0</v>
      </c>
      <c r="FD146" s="7">
        <f t="shared" si="158"/>
        <v>359602.17</v>
      </c>
      <c r="FE146" s="7">
        <f t="shared" si="158"/>
        <v>121429.93</v>
      </c>
      <c r="FF146" s="7">
        <f t="shared" si="158"/>
        <v>236926.84</v>
      </c>
      <c r="FG146" s="7">
        <f t="shared" si="158"/>
        <v>151001.85</v>
      </c>
      <c r="FH146" s="7">
        <f t="shared" si="158"/>
        <v>93869.71</v>
      </c>
      <c r="FI146" s="7">
        <f t="shared" si="158"/>
        <v>0</v>
      </c>
      <c r="FJ146" s="7">
        <f t="shared" si="158"/>
        <v>0</v>
      </c>
      <c r="FK146" s="7">
        <f t="shared" si="158"/>
        <v>0</v>
      </c>
      <c r="FL146" s="7">
        <f t="shared" si="158"/>
        <v>0</v>
      </c>
      <c r="FM146" s="7">
        <f t="shared" si="158"/>
        <v>0</v>
      </c>
      <c r="FN146" s="7">
        <f t="shared" si="158"/>
        <v>0</v>
      </c>
      <c r="FO146" s="7">
        <f t="shared" si="158"/>
        <v>0</v>
      </c>
      <c r="FP146" s="7">
        <f t="shared" si="158"/>
        <v>0</v>
      </c>
      <c r="FQ146" s="7">
        <f t="shared" si="158"/>
        <v>0</v>
      </c>
      <c r="FR146" s="7">
        <f t="shared" si="158"/>
        <v>145409.45000000001</v>
      </c>
      <c r="FS146" s="7">
        <f t="shared" si="158"/>
        <v>101224.24</v>
      </c>
      <c r="FT146" s="7">
        <f t="shared" si="158"/>
        <v>108652.69</v>
      </c>
      <c r="FU146" s="7">
        <f t="shared" si="158"/>
        <v>0</v>
      </c>
      <c r="FV146" s="7">
        <f t="shared" si="158"/>
        <v>0</v>
      </c>
      <c r="FW146" s="7">
        <f t="shared" si="158"/>
        <v>191970.21</v>
      </c>
      <c r="FX146" s="7">
        <f t="shared" si="158"/>
        <v>73471.210000000006</v>
      </c>
      <c r="FY146" s="33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</row>
    <row r="147" spans="1:195" x14ac:dyDescent="0.35">
      <c r="A147" s="7"/>
      <c r="B147" s="7" t="s">
        <v>650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</row>
    <row r="148" spans="1:195" x14ac:dyDescent="0.35">
      <c r="A148" s="6" t="s">
        <v>651</v>
      </c>
      <c r="B148" s="7" t="s">
        <v>652</v>
      </c>
      <c r="C148" s="7">
        <f t="shared" ref="C148:BN148" si="159">ROUND(IF(C99&lt;=459,0,IF(C135&lt;=C18,C120*C137*C133,0)),2)</f>
        <v>0</v>
      </c>
      <c r="D148" s="7">
        <f t="shared" si="159"/>
        <v>0</v>
      </c>
      <c r="E148" s="7">
        <f t="shared" si="159"/>
        <v>0</v>
      </c>
      <c r="F148" s="7">
        <f t="shared" si="159"/>
        <v>0</v>
      </c>
      <c r="G148" s="7">
        <f t="shared" si="159"/>
        <v>822313.61</v>
      </c>
      <c r="H148" s="7">
        <f t="shared" si="159"/>
        <v>622096.96</v>
      </c>
      <c r="I148" s="7">
        <f t="shared" si="159"/>
        <v>0</v>
      </c>
      <c r="J148" s="7">
        <f t="shared" si="159"/>
        <v>0</v>
      </c>
      <c r="K148" s="7">
        <f t="shared" si="159"/>
        <v>0</v>
      </c>
      <c r="L148" s="7">
        <f t="shared" si="159"/>
        <v>0</v>
      </c>
      <c r="M148" s="7">
        <f t="shared" si="159"/>
        <v>0</v>
      </c>
      <c r="N148" s="7">
        <f t="shared" si="159"/>
        <v>24941340.100000001</v>
      </c>
      <c r="O148" s="7">
        <f t="shared" si="159"/>
        <v>3668972.08</v>
      </c>
      <c r="P148" s="7">
        <f t="shared" si="159"/>
        <v>0</v>
      </c>
      <c r="Q148" s="7">
        <f t="shared" si="159"/>
        <v>0</v>
      </c>
      <c r="R148" s="7">
        <f t="shared" si="159"/>
        <v>0</v>
      </c>
      <c r="S148" s="7">
        <f t="shared" si="159"/>
        <v>0</v>
      </c>
      <c r="T148" s="7">
        <f t="shared" si="159"/>
        <v>0</v>
      </c>
      <c r="U148" s="7">
        <f t="shared" si="159"/>
        <v>0</v>
      </c>
      <c r="V148" s="7">
        <f t="shared" si="159"/>
        <v>0</v>
      </c>
      <c r="W148" s="7">
        <f t="shared" si="159"/>
        <v>0</v>
      </c>
      <c r="X148" s="7">
        <f t="shared" si="159"/>
        <v>0</v>
      </c>
      <c r="Y148" s="7">
        <f t="shared" si="159"/>
        <v>0</v>
      </c>
      <c r="Z148" s="7">
        <f t="shared" si="159"/>
        <v>0</v>
      </c>
      <c r="AA148" s="7">
        <f t="shared" si="159"/>
        <v>13128442.779999999</v>
      </c>
      <c r="AB148" s="7">
        <f t="shared" si="159"/>
        <v>9120044.0700000003</v>
      </c>
      <c r="AC148" s="7">
        <f t="shared" si="159"/>
        <v>445504.49</v>
      </c>
      <c r="AD148" s="7">
        <f t="shared" si="159"/>
        <v>666894.30000000005</v>
      </c>
      <c r="AE148" s="7">
        <f t="shared" si="159"/>
        <v>0</v>
      </c>
      <c r="AF148" s="7">
        <f t="shared" si="159"/>
        <v>0</v>
      </c>
      <c r="AG148" s="7">
        <f t="shared" si="159"/>
        <v>268597.43</v>
      </c>
      <c r="AH148" s="7">
        <f t="shared" si="159"/>
        <v>0</v>
      </c>
      <c r="AI148" s="7">
        <f t="shared" si="159"/>
        <v>0</v>
      </c>
      <c r="AJ148" s="7">
        <f t="shared" si="159"/>
        <v>0</v>
      </c>
      <c r="AK148" s="7">
        <f t="shared" si="159"/>
        <v>0</v>
      </c>
      <c r="AL148" s="7">
        <f t="shared" si="159"/>
        <v>0</v>
      </c>
      <c r="AM148" s="7">
        <f t="shared" si="159"/>
        <v>0</v>
      </c>
      <c r="AN148" s="7">
        <f t="shared" si="159"/>
        <v>0</v>
      </c>
      <c r="AO148" s="7">
        <f t="shared" si="159"/>
        <v>0</v>
      </c>
      <c r="AP148" s="7">
        <f t="shared" si="159"/>
        <v>0</v>
      </c>
      <c r="AQ148" s="7">
        <f t="shared" si="159"/>
        <v>0</v>
      </c>
      <c r="AR148" s="7">
        <f t="shared" si="159"/>
        <v>13577261.43</v>
      </c>
      <c r="AS148" s="7">
        <f t="shared" si="159"/>
        <v>3532267.28</v>
      </c>
      <c r="AT148" s="7">
        <f t="shared" si="159"/>
        <v>965573.4</v>
      </c>
      <c r="AU148" s="7">
        <f t="shared" si="159"/>
        <v>0</v>
      </c>
      <c r="AV148" s="7">
        <f t="shared" si="159"/>
        <v>0</v>
      </c>
      <c r="AW148" s="7">
        <f t="shared" si="159"/>
        <v>0</v>
      </c>
      <c r="AX148" s="7">
        <f t="shared" si="159"/>
        <v>0</v>
      </c>
      <c r="AY148" s="7">
        <f t="shared" si="159"/>
        <v>0</v>
      </c>
      <c r="AZ148" s="7">
        <f t="shared" si="159"/>
        <v>0</v>
      </c>
      <c r="BA148" s="7">
        <f t="shared" si="159"/>
        <v>0</v>
      </c>
      <c r="BB148" s="7">
        <f t="shared" si="159"/>
        <v>0</v>
      </c>
      <c r="BC148" s="7">
        <f t="shared" si="159"/>
        <v>0</v>
      </c>
      <c r="BD148" s="7">
        <f t="shared" si="159"/>
        <v>832368.78</v>
      </c>
      <c r="BE148" s="7">
        <f t="shared" si="159"/>
        <v>677622.32</v>
      </c>
      <c r="BF148" s="7">
        <f t="shared" si="159"/>
        <v>6858564.7400000002</v>
      </c>
      <c r="BG148" s="7">
        <f t="shared" si="159"/>
        <v>0</v>
      </c>
      <c r="BH148" s="7">
        <f t="shared" si="159"/>
        <v>337925.76</v>
      </c>
      <c r="BI148" s="7">
        <f t="shared" si="159"/>
        <v>0</v>
      </c>
      <c r="BJ148" s="7">
        <f t="shared" si="159"/>
        <v>1240601.31</v>
      </c>
      <c r="BK148" s="7">
        <f t="shared" si="159"/>
        <v>0</v>
      </c>
      <c r="BL148" s="7">
        <f t="shared" si="159"/>
        <v>0</v>
      </c>
      <c r="BM148" s="7">
        <f t="shared" si="159"/>
        <v>0</v>
      </c>
      <c r="BN148" s="7">
        <f t="shared" si="159"/>
        <v>0</v>
      </c>
      <c r="BO148" s="7">
        <f t="shared" ref="BO148:DZ148" si="160">ROUND(IF(BO99&lt;=459,0,IF(BO135&lt;=BO18,BO120*BO137*BO133,0)),2)</f>
        <v>0</v>
      </c>
      <c r="BP148" s="7">
        <f t="shared" si="160"/>
        <v>0</v>
      </c>
      <c r="BQ148" s="7">
        <f t="shared" si="160"/>
        <v>0</v>
      </c>
      <c r="BR148" s="7">
        <f t="shared" si="160"/>
        <v>1961755.34</v>
      </c>
      <c r="BS148" s="7">
        <f t="shared" si="160"/>
        <v>0</v>
      </c>
      <c r="BT148" s="7">
        <f t="shared" si="160"/>
        <v>0</v>
      </c>
      <c r="BU148" s="7">
        <f t="shared" si="160"/>
        <v>0</v>
      </c>
      <c r="BV148" s="7">
        <f t="shared" si="160"/>
        <v>561275.46</v>
      </c>
      <c r="BW148" s="7">
        <f t="shared" si="160"/>
        <v>865587.81</v>
      </c>
      <c r="BX148" s="7">
        <f t="shared" si="160"/>
        <v>0</v>
      </c>
      <c r="BY148" s="7">
        <f t="shared" si="160"/>
        <v>0</v>
      </c>
      <c r="BZ148" s="7">
        <f t="shared" si="160"/>
        <v>0</v>
      </c>
      <c r="CA148" s="7">
        <f t="shared" si="160"/>
        <v>0</v>
      </c>
      <c r="CB148" s="7">
        <f t="shared" si="160"/>
        <v>30198327.48</v>
      </c>
      <c r="CC148" s="7">
        <f t="shared" si="160"/>
        <v>0</v>
      </c>
      <c r="CD148" s="7">
        <f t="shared" si="160"/>
        <v>0</v>
      </c>
      <c r="CE148" s="7">
        <f t="shared" si="160"/>
        <v>0</v>
      </c>
      <c r="CF148" s="7">
        <f t="shared" si="160"/>
        <v>0</v>
      </c>
      <c r="CG148" s="7">
        <f t="shared" si="160"/>
        <v>0</v>
      </c>
      <c r="CH148" s="7">
        <f t="shared" si="160"/>
        <v>0</v>
      </c>
      <c r="CI148" s="7">
        <f t="shared" si="160"/>
        <v>0</v>
      </c>
      <c r="CJ148" s="7">
        <f t="shared" si="160"/>
        <v>0</v>
      </c>
      <c r="CK148" s="7">
        <f t="shared" si="160"/>
        <v>2859183.84</v>
      </c>
      <c r="CL148" s="7">
        <f t="shared" si="160"/>
        <v>721637.93</v>
      </c>
      <c r="CM148" s="7">
        <f t="shared" si="160"/>
        <v>0</v>
      </c>
      <c r="CN148" s="7">
        <f t="shared" si="160"/>
        <v>13038902.02</v>
      </c>
      <c r="CO148" s="7">
        <f t="shared" si="160"/>
        <v>7396498.5800000001</v>
      </c>
      <c r="CP148" s="7">
        <f t="shared" si="160"/>
        <v>0</v>
      </c>
      <c r="CQ148" s="7">
        <f t="shared" si="160"/>
        <v>0</v>
      </c>
      <c r="CR148" s="7">
        <f t="shared" si="160"/>
        <v>0</v>
      </c>
      <c r="CS148" s="7">
        <f t="shared" si="160"/>
        <v>0</v>
      </c>
      <c r="CT148" s="7">
        <f t="shared" si="160"/>
        <v>0</v>
      </c>
      <c r="CU148" s="7">
        <f t="shared" si="160"/>
        <v>0</v>
      </c>
      <c r="CV148" s="7">
        <f t="shared" si="160"/>
        <v>0</v>
      </c>
      <c r="CW148" s="7">
        <f t="shared" si="160"/>
        <v>0</v>
      </c>
      <c r="CX148" s="7">
        <f t="shared" si="160"/>
        <v>0</v>
      </c>
      <c r="CY148" s="7">
        <f t="shared" si="160"/>
        <v>0</v>
      </c>
      <c r="CZ148" s="7">
        <f t="shared" si="160"/>
        <v>0</v>
      </c>
      <c r="DA148" s="7">
        <f t="shared" si="160"/>
        <v>0</v>
      </c>
      <c r="DB148" s="7">
        <f t="shared" si="160"/>
        <v>0</v>
      </c>
      <c r="DC148" s="7">
        <f t="shared" si="160"/>
        <v>0</v>
      </c>
      <c r="DD148" s="7">
        <f t="shared" si="160"/>
        <v>0</v>
      </c>
      <c r="DE148" s="7">
        <f t="shared" si="160"/>
        <v>0</v>
      </c>
      <c r="DF148" s="7">
        <f t="shared" si="160"/>
        <v>0</v>
      </c>
      <c r="DG148" s="7">
        <f t="shared" si="160"/>
        <v>0</v>
      </c>
      <c r="DH148" s="7">
        <f t="shared" si="160"/>
        <v>0</v>
      </c>
      <c r="DI148" s="7">
        <f t="shared" si="160"/>
        <v>0</v>
      </c>
      <c r="DJ148" s="7">
        <f t="shared" si="160"/>
        <v>0</v>
      </c>
      <c r="DK148" s="7">
        <f t="shared" si="160"/>
        <v>0</v>
      </c>
      <c r="DL148" s="7">
        <f t="shared" si="160"/>
        <v>0</v>
      </c>
      <c r="DM148" s="7">
        <f t="shared" si="160"/>
        <v>0</v>
      </c>
      <c r="DN148" s="7">
        <f t="shared" si="160"/>
        <v>0</v>
      </c>
      <c r="DO148" s="7">
        <f t="shared" si="160"/>
        <v>0</v>
      </c>
      <c r="DP148" s="7">
        <f t="shared" si="160"/>
        <v>0</v>
      </c>
      <c r="DQ148" s="7">
        <f t="shared" si="160"/>
        <v>445203.53</v>
      </c>
      <c r="DR148" s="7">
        <f t="shared" si="160"/>
        <v>0</v>
      </c>
      <c r="DS148" s="7">
        <f t="shared" si="160"/>
        <v>0</v>
      </c>
      <c r="DT148" s="7">
        <f t="shared" si="160"/>
        <v>0</v>
      </c>
      <c r="DU148" s="7">
        <f t="shared" si="160"/>
        <v>0</v>
      </c>
      <c r="DV148" s="7">
        <f t="shared" si="160"/>
        <v>0</v>
      </c>
      <c r="DW148" s="7">
        <f t="shared" si="160"/>
        <v>0</v>
      </c>
      <c r="DX148" s="7">
        <f t="shared" si="160"/>
        <v>0</v>
      </c>
      <c r="DY148" s="7">
        <f t="shared" si="160"/>
        <v>0</v>
      </c>
      <c r="DZ148" s="7">
        <f t="shared" si="160"/>
        <v>361470.23</v>
      </c>
      <c r="EA148" s="7">
        <f t="shared" ref="EA148:FX148" si="161">ROUND(IF(EA99&lt;=459,0,IF(EA135&lt;=EA18,EA120*EA137*EA133,0)),2)</f>
        <v>321960.15000000002</v>
      </c>
      <c r="EB148" s="7">
        <f t="shared" si="161"/>
        <v>0</v>
      </c>
      <c r="EC148" s="7">
        <f t="shared" si="161"/>
        <v>0</v>
      </c>
      <c r="ED148" s="7">
        <f t="shared" si="161"/>
        <v>179214.34</v>
      </c>
      <c r="EE148" s="7">
        <f t="shared" si="161"/>
        <v>0</v>
      </c>
      <c r="EF148" s="7">
        <f t="shared" si="161"/>
        <v>0</v>
      </c>
      <c r="EG148" s="7">
        <f t="shared" si="161"/>
        <v>0</v>
      </c>
      <c r="EH148" s="7">
        <f t="shared" si="161"/>
        <v>0</v>
      </c>
      <c r="EI148" s="7">
        <f t="shared" si="161"/>
        <v>0</v>
      </c>
      <c r="EJ148" s="7">
        <f t="shared" si="161"/>
        <v>0</v>
      </c>
      <c r="EK148" s="7">
        <f t="shared" si="161"/>
        <v>369127.26</v>
      </c>
      <c r="EL148" s="7">
        <f t="shared" si="161"/>
        <v>0</v>
      </c>
      <c r="EM148" s="7">
        <f t="shared" si="161"/>
        <v>0</v>
      </c>
      <c r="EN148" s="7">
        <f t="shared" si="161"/>
        <v>0</v>
      </c>
      <c r="EO148" s="7">
        <f t="shared" si="161"/>
        <v>0</v>
      </c>
      <c r="EP148" s="7">
        <f t="shared" si="161"/>
        <v>0</v>
      </c>
      <c r="EQ148" s="7">
        <f t="shared" si="161"/>
        <v>701053.45</v>
      </c>
      <c r="ER148" s="7">
        <f t="shared" si="161"/>
        <v>0</v>
      </c>
      <c r="ES148" s="7">
        <f t="shared" si="161"/>
        <v>0</v>
      </c>
      <c r="ET148" s="7">
        <f t="shared" si="161"/>
        <v>0</v>
      </c>
      <c r="EU148" s="7">
        <f t="shared" si="161"/>
        <v>0</v>
      </c>
      <c r="EV148" s="7">
        <f t="shared" si="161"/>
        <v>0</v>
      </c>
      <c r="EW148" s="7">
        <f t="shared" si="161"/>
        <v>371249.77</v>
      </c>
      <c r="EX148" s="7">
        <f t="shared" si="161"/>
        <v>0</v>
      </c>
      <c r="EY148" s="7">
        <f t="shared" si="161"/>
        <v>0</v>
      </c>
      <c r="EZ148" s="7">
        <f t="shared" si="161"/>
        <v>0</v>
      </c>
      <c r="FA148" s="7">
        <f t="shared" si="161"/>
        <v>2000383.14</v>
      </c>
      <c r="FB148" s="7">
        <f t="shared" si="161"/>
        <v>0</v>
      </c>
      <c r="FC148" s="7">
        <f t="shared" si="161"/>
        <v>842001.7</v>
      </c>
      <c r="FD148" s="7">
        <f t="shared" si="161"/>
        <v>0</v>
      </c>
      <c r="FE148" s="7">
        <f t="shared" si="161"/>
        <v>0</v>
      </c>
      <c r="FF148" s="7">
        <f t="shared" si="161"/>
        <v>0</v>
      </c>
      <c r="FG148" s="7">
        <f t="shared" si="161"/>
        <v>0</v>
      </c>
      <c r="FH148" s="7">
        <f t="shared" si="161"/>
        <v>0</v>
      </c>
      <c r="FI148" s="7">
        <f t="shared" si="161"/>
        <v>0</v>
      </c>
      <c r="FJ148" s="7">
        <f t="shared" si="161"/>
        <v>948284.24</v>
      </c>
      <c r="FK148" s="7">
        <f t="shared" si="161"/>
        <v>0</v>
      </c>
      <c r="FL148" s="7">
        <f t="shared" si="161"/>
        <v>2336067.17</v>
      </c>
      <c r="FM148" s="7">
        <f t="shared" si="161"/>
        <v>1683917.19</v>
      </c>
      <c r="FN148" s="7">
        <f t="shared" si="161"/>
        <v>0</v>
      </c>
      <c r="FO148" s="7">
        <f t="shared" si="161"/>
        <v>0</v>
      </c>
      <c r="FP148" s="7">
        <f t="shared" si="161"/>
        <v>0</v>
      </c>
      <c r="FQ148" s="7">
        <f t="shared" si="161"/>
        <v>0</v>
      </c>
      <c r="FR148" s="7">
        <f t="shared" si="161"/>
        <v>0</v>
      </c>
      <c r="FS148" s="7">
        <f t="shared" si="161"/>
        <v>0</v>
      </c>
      <c r="FT148" s="7">
        <f t="shared" si="161"/>
        <v>0</v>
      </c>
      <c r="FU148" s="7">
        <f t="shared" si="161"/>
        <v>0</v>
      </c>
      <c r="FV148" s="7">
        <f t="shared" si="161"/>
        <v>0</v>
      </c>
      <c r="FW148" s="7">
        <f t="shared" si="161"/>
        <v>0</v>
      </c>
      <c r="FX148" s="7">
        <f t="shared" si="161"/>
        <v>0</v>
      </c>
      <c r="FY148" s="7"/>
      <c r="FZ148" s="7"/>
      <c r="GA148" s="7"/>
      <c r="GB148" s="33"/>
      <c r="GC148" s="33"/>
      <c r="GD148" s="33"/>
      <c r="GE148" s="33"/>
      <c r="GF148" s="33"/>
      <c r="GG148" s="7"/>
      <c r="GH148" s="7"/>
      <c r="GI148" s="7"/>
      <c r="GJ148" s="7"/>
      <c r="GK148" s="7"/>
      <c r="GL148" s="7"/>
      <c r="GM148" s="7"/>
    </row>
    <row r="149" spans="1:195" x14ac:dyDescent="0.35">
      <c r="A149" s="7"/>
      <c r="B149" s="7" t="s">
        <v>653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</row>
    <row r="150" spans="1:195" x14ac:dyDescent="0.35">
      <c r="A150" s="6" t="s">
        <v>654</v>
      </c>
      <c r="B150" s="7" t="s">
        <v>655</v>
      </c>
      <c r="C150" s="18">
        <f t="shared" ref="C150:BN150" si="162">ROUND(IF((AND((C99&lt;=459),(C135&lt;=C18)))=TRUE(),0,IF((AND(C146=0,C148=0))=TRUE(),C18*C20,0)),1)</f>
        <v>3091</v>
      </c>
      <c r="D150" s="18">
        <f t="shared" si="162"/>
        <v>17689.5</v>
      </c>
      <c r="E150" s="18">
        <f t="shared" si="162"/>
        <v>2576.3000000000002</v>
      </c>
      <c r="F150" s="18">
        <f t="shared" si="162"/>
        <v>11110.9</v>
      </c>
      <c r="G150" s="18">
        <f t="shared" si="162"/>
        <v>0</v>
      </c>
      <c r="H150" s="18">
        <f t="shared" si="162"/>
        <v>0</v>
      </c>
      <c r="I150" s="18">
        <f t="shared" si="162"/>
        <v>3546</v>
      </c>
      <c r="J150" s="18">
        <f t="shared" si="162"/>
        <v>952.2</v>
      </c>
      <c r="K150" s="18">
        <f t="shared" si="162"/>
        <v>0</v>
      </c>
      <c r="L150" s="18">
        <f t="shared" si="162"/>
        <v>991.5</v>
      </c>
      <c r="M150" s="18">
        <f t="shared" si="162"/>
        <v>428.5</v>
      </c>
      <c r="N150" s="18">
        <f t="shared" si="162"/>
        <v>0</v>
      </c>
      <c r="O150" s="18">
        <f t="shared" si="162"/>
        <v>0</v>
      </c>
      <c r="P150" s="18">
        <f t="shared" si="162"/>
        <v>0</v>
      </c>
      <c r="Q150" s="18">
        <f t="shared" si="162"/>
        <v>18125</v>
      </c>
      <c r="R150" s="18">
        <f t="shared" si="162"/>
        <v>3004.3</v>
      </c>
      <c r="S150" s="18">
        <f t="shared" si="162"/>
        <v>731</v>
      </c>
      <c r="T150" s="18">
        <f t="shared" si="162"/>
        <v>0</v>
      </c>
      <c r="U150" s="18">
        <f t="shared" si="162"/>
        <v>0</v>
      </c>
      <c r="V150" s="18">
        <f t="shared" si="162"/>
        <v>0</v>
      </c>
      <c r="W150" s="18">
        <f t="shared" si="162"/>
        <v>0</v>
      </c>
      <c r="X150" s="18">
        <f t="shared" si="162"/>
        <v>0</v>
      </c>
      <c r="Y150" s="18">
        <f t="shared" si="162"/>
        <v>443</v>
      </c>
      <c r="Z150" s="18">
        <f t="shared" si="162"/>
        <v>0</v>
      </c>
      <c r="AA150" s="18">
        <f t="shared" si="162"/>
        <v>0</v>
      </c>
      <c r="AB150" s="18">
        <f t="shared" si="162"/>
        <v>0</v>
      </c>
      <c r="AC150" s="18">
        <f t="shared" si="162"/>
        <v>0</v>
      </c>
      <c r="AD150" s="18">
        <f t="shared" si="162"/>
        <v>0</v>
      </c>
      <c r="AE150" s="18">
        <f t="shared" si="162"/>
        <v>0</v>
      </c>
      <c r="AF150" s="18">
        <f t="shared" si="162"/>
        <v>0</v>
      </c>
      <c r="AG150" s="18">
        <f t="shared" si="162"/>
        <v>0</v>
      </c>
      <c r="AH150" s="18">
        <f t="shared" si="162"/>
        <v>443.1</v>
      </c>
      <c r="AI150" s="18">
        <f t="shared" si="162"/>
        <v>0</v>
      </c>
      <c r="AJ150" s="18">
        <f t="shared" si="162"/>
        <v>0</v>
      </c>
      <c r="AK150" s="18">
        <f t="shared" si="162"/>
        <v>0</v>
      </c>
      <c r="AL150" s="18">
        <f t="shared" si="162"/>
        <v>0</v>
      </c>
      <c r="AM150" s="18">
        <f t="shared" si="162"/>
        <v>0</v>
      </c>
      <c r="AN150" s="18">
        <f t="shared" si="162"/>
        <v>0</v>
      </c>
      <c r="AO150" s="18">
        <f t="shared" si="162"/>
        <v>1987.1</v>
      </c>
      <c r="AP150" s="18">
        <f t="shared" si="162"/>
        <v>38802.699999999997</v>
      </c>
      <c r="AQ150" s="18">
        <f t="shared" si="162"/>
        <v>0</v>
      </c>
      <c r="AR150" s="18">
        <f t="shared" si="162"/>
        <v>0</v>
      </c>
      <c r="AS150" s="18">
        <f t="shared" si="162"/>
        <v>0</v>
      </c>
      <c r="AT150" s="18">
        <f t="shared" si="162"/>
        <v>0</v>
      </c>
      <c r="AU150" s="18">
        <f t="shared" si="162"/>
        <v>0</v>
      </c>
      <c r="AV150" s="18">
        <f t="shared" si="162"/>
        <v>0</v>
      </c>
      <c r="AW150" s="18">
        <f t="shared" si="162"/>
        <v>0</v>
      </c>
      <c r="AX150" s="18">
        <f t="shared" si="162"/>
        <v>0</v>
      </c>
      <c r="AY150" s="18">
        <f t="shared" si="162"/>
        <v>0</v>
      </c>
      <c r="AZ150" s="18">
        <f t="shared" si="162"/>
        <v>5749.7</v>
      </c>
      <c r="BA150" s="18">
        <f t="shared" si="162"/>
        <v>4242.7</v>
      </c>
      <c r="BB150" s="18">
        <f t="shared" si="162"/>
        <v>3334.6</v>
      </c>
      <c r="BC150" s="18">
        <f t="shared" si="162"/>
        <v>12157.9</v>
      </c>
      <c r="BD150" s="18">
        <f t="shared" si="162"/>
        <v>0</v>
      </c>
      <c r="BE150" s="18">
        <f t="shared" si="162"/>
        <v>0</v>
      </c>
      <c r="BF150" s="18">
        <f t="shared" si="162"/>
        <v>0</v>
      </c>
      <c r="BG150" s="18">
        <f t="shared" si="162"/>
        <v>419.3</v>
      </c>
      <c r="BH150" s="18">
        <f t="shared" si="162"/>
        <v>0</v>
      </c>
      <c r="BI150" s="18">
        <f t="shared" si="162"/>
        <v>0</v>
      </c>
      <c r="BJ150" s="18">
        <f t="shared" si="162"/>
        <v>0</v>
      </c>
      <c r="BK150" s="18">
        <f t="shared" si="162"/>
        <v>12094.3</v>
      </c>
      <c r="BL150" s="18">
        <f t="shared" si="162"/>
        <v>0</v>
      </c>
      <c r="BM150" s="18">
        <f t="shared" si="162"/>
        <v>0</v>
      </c>
      <c r="BN150" s="18">
        <f t="shared" si="162"/>
        <v>1442.1</v>
      </c>
      <c r="BO150" s="18">
        <f t="shared" ref="BO150:DZ150" si="163">ROUND(IF((AND((BO99&lt;=459),(BO135&lt;=BO18)))=TRUE(),0,IF((AND(BO146=0,BO148=0))=TRUE(),BO18*BO20,0)),1)</f>
        <v>586.1</v>
      </c>
      <c r="BP150" s="18">
        <f t="shared" si="163"/>
        <v>0</v>
      </c>
      <c r="BQ150" s="18">
        <f t="shared" si="163"/>
        <v>2761.2</v>
      </c>
      <c r="BR150" s="18">
        <f t="shared" si="163"/>
        <v>0</v>
      </c>
      <c r="BS150" s="18">
        <f t="shared" si="163"/>
        <v>511.8</v>
      </c>
      <c r="BT150" s="18">
        <f t="shared" si="163"/>
        <v>0</v>
      </c>
      <c r="BU150" s="18">
        <f t="shared" si="163"/>
        <v>0</v>
      </c>
      <c r="BV150" s="18">
        <f t="shared" si="163"/>
        <v>0</v>
      </c>
      <c r="BW150" s="18">
        <f t="shared" si="163"/>
        <v>0</v>
      </c>
      <c r="BX150" s="18">
        <f t="shared" si="163"/>
        <v>0</v>
      </c>
      <c r="BY150" s="18">
        <f t="shared" si="163"/>
        <v>207.9</v>
      </c>
      <c r="BZ150" s="18">
        <f t="shared" si="163"/>
        <v>0</v>
      </c>
      <c r="CA150" s="18">
        <f t="shared" si="163"/>
        <v>0</v>
      </c>
      <c r="CB150" s="18">
        <f t="shared" si="163"/>
        <v>0</v>
      </c>
      <c r="CC150" s="18">
        <f t="shared" si="163"/>
        <v>0</v>
      </c>
      <c r="CD150" s="18">
        <f t="shared" si="163"/>
        <v>0</v>
      </c>
      <c r="CE150" s="18">
        <f t="shared" si="163"/>
        <v>0</v>
      </c>
      <c r="CF150" s="18">
        <f t="shared" si="163"/>
        <v>0</v>
      </c>
      <c r="CG150" s="18">
        <f t="shared" si="163"/>
        <v>0</v>
      </c>
      <c r="CH150" s="18">
        <f t="shared" si="163"/>
        <v>0</v>
      </c>
      <c r="CI150" s="18">
        <f t="shared" si="163"/>
        <v>323.7</v>
      </c>
      <c r="CJ150" s="18">
        <f t="shared" si="163"/>
        <v>398.8</v>
      </c>
      <c r="CK150" s="18">
        <f t="shared" si="163"/>
        <v>0</v>
      </c>
      <c r="CL150" s="18">
        <f t="shared" si="163"/>
        <v>0</v>
      </c>
      <c r="CM150" s="18">
        <f t="shared" si="163"/>
        <v>306.5</v>
      </c>
      <c r="CN150" s="18">
        <f t="shared" si="163"/>
        <v>0</v>
      </c>
      <c r="CO150" s="18">
        <f t="shared" si="163"/>
        <v>0</v>
      </c>
      <c r="CP150" s="18">
        <f t="shared" si="163"/>
        <v>446.3</v>
      </c>
      <c r="CQ150" s="18">
        <f t="shared" si="163"/>
        <v>348.3</v>
      </c>
      <c r="CR150" s="18">
        <f t="shared" si="163"/>
        <v>0</v>
      </c>
      <c r="CS150" s="18">
        <f t="shared" si="163"/>
        <v>0</v>
      </c>
      <c r="CT150" s="18">
        <f t="shared" si="163"/>
        <v>0</v>
      </c>
      <c r="CU150" s="18">
        <f t="shared" si="163"/>
        <v>0</v>
      </c>
      <c r="CV150" s="18">
        <f t="shared" si="163"/>
        <v>0</v>
      </c>
      <c r="CW150" s="18">
        <f t="shared" si="163"/>
        <v>0</v>
      </c>
      <c r="CX150" s="18">
        <f t="shared" si="163"/>
        <v>211.5</v>
      </c>
      <c r="CY150" s="18">
        <f t="shared" si="163"/>
        <v>0</v>
      </c>
      <c r="CZ150" s="18">
        <f t="shared" si="163"/>
        <v>826.8</v>
      </c>
      <c r="DA150" s="18">
        <f t="shared" si="163"/>
        <v>0</v>
      </c>
      <c r="DB150" s="18">
        <f t="shared" si="163"/>
        <v>0</v>
      </c>
      <c r="DC150" s="18">
        <f t="shared" si="163"/>
        <v>0</v>
      </c>
      <c r="DD150" s="18">
        <f t="shared" si="163"/>
        <v>0</v>
      </c>
      <c r="DE150" s="18">
        <f t="shared" si="163"/>
        <v>0</v>
      </c>
      <c r="DF150" s="18">
        <f t="shared" si="163"/>
        <v>9525.2999999999993</v>
      </c>
      <c r="DG150" s="18">
        <f t="shared" si="163"/>
        <v>0</v>
      </c>
      <c r="DH150" s="18">
        <f t="shared" si="163"/>
        <v>832</v>
      </c>
      <c r="DI150" s="18">
        <f t="shared" si="163"/>
        <v>1152.0999999999999</v>
      </c>
      <c r="DJ150" s="18">
        <f t="shared" si="163"/>
        <v>300.10000000000002</v>
      </c>
      <c r="DK150" s="18">
        <f t="shared" si="163"/>
        <v>236.2</v>
      </c>
      <c r="DL150" s="18">
        <f t="shared" si="163"/>
        <v>2699.3</v>
      </c>
      <c r="DM150" s="18">
        <f t="shared" si="163"/>
        <v>0</v>
      </c>
      <c r="DN150" s="18">
        <f t="shared" si="163"/>
        <v>617.20000000000005</v>
      </c>
      <c r="DO150" s="18">
        <f t="shared" si="163"/>
        <v>1529.9</v>
      </c>
      <c r="DP150" s="18">
        <f t="shared" si="163"/>
        <v>0</v>
      </c>
      <c r="DQ150" s="18">
        <f t="shared" si="163"/>
        <v>0</v>
      </c>
      <c r="DR150" s="18">
        <f t="shared" si="163"/>
        <v>616.29999999999995</v>
      </c>
      <c r="DS150" s="18">
        <f t="shared" si="163"/>
        <v>273.2</v>
      </c>
      <c r="DT150" s="18">
        <f t="shared" si="163"/>
        <v>0</v>
      </c>
      <c r="DU150" s="18">
        <f t="shared" si="163"/>
        <v>0</v>
      </c>
      <c r="DV150" s="18">
        <f t="shared" si="163"/>
        <v>0</v>
      </c>
      <c r="DW150" s="18">
        <f t="shared" si="163"/>
        <v>0</v>
      </c>
      <c r="DX150" s="18">
        <f t="shared" si="163"/>
        <v>0</v>
      </c>
      <c r="DY150" s="18">
        <f t="shared" si="163"/>
        <v>0</v>
      </c>
      <c r="DZ150" s="18">
        <f t="shared" si="163"/>
        <v>0</v>
      </c>
      <c r="EA150" s="18">
        <f t="shared" ref="EA150:FX150" si="164">ROUND(IF((AND((EA99&lt;=459),(EA135&lt;=EA18)))=TRUE(),0,IF((AND(EA146=0,EA148=0))=TRUE(),EA18*EA20,0)),1)</f>
        <v>0</v>
      </c>
      <c r="EB150" s="18">
        <f t="shared" si="164"/>
        <v>253.4</v>
      </c>
      <c r="EC150" s="18">
        <f t="shared" si="164"/>
        <v>0</v>
      </c>
      <c r="ED150" s="18">
        <f t="shared" si="164"/>
        <v>0</v>
      </c>
      <c r="EE150" s="18">
        <f t="shared" si="164"/>
        <v>0</v>
      </c>
      <c r="EF150" s="18">
        <f t="shared" si="164"/>
        <v>630.9</v>
      </c>
      <c r="EG150" s="18">
        <f t="shared" si="164"/>
        <v>0</v>
      </c>
      <c r="EH150" s="18">
        <f t="shared" si="164"/>
        <v>0</v>
      </c>
      <c r="EI150" s="18">
        <f t="shared" si="164"/>
        <v>6442.8</v>
      </c>
      <c r="EJ150" s="18">
        <f t="shared" si="164"/>
        <v>4840.3</v>
      </c>
      <c r="EK150" s="18">
        <f t="shared" si="164"/>
        <v>0</v>
      </c>
      <c r="EL150" s="18">
        <f t="shared" si="164"/>
        <v>224.2</v>
      </c>
      <c r="EM150" s="18">
        <f t="shared" si="164"/>
        <v>0</v>
      </c>
      <c r="EN150" s="18">
        <f t="shared" si="164"/>
        <v>446.2</v>
      </c>
      <c r="EO150" s="18">
        <f t="shared" si="164"/>
        <v>0</v>
      </c>
      <c r="EP150" s="18">
        <f t="shared" si="164"/>
        <v>0</v>
      </c>
      <c r="EQ150" s="18">
        <f t="shared" si="164"/>
        <v>0</v>
      </c>
      <c r="ER150" s="18">
        <f t="shared" si="164"/>
        <v>0</v>
      </c>
      <c r="ES150" s="18">
        <f t="shared" si="164"/>
        <v>0</v>
      </c>
      <c r="ET150" s="18">
        <f t="shared" si="164"/>
        <v>0</v>
      </c>
      <c r="EU150" s="18">
        <f t="shared" si="164"/>
        <v>263.8</v>
      </c>
      <c r="EV150" s="18">
        <f t="shared" si="164"/>
        <v>0</v>
      </c>
      <c r="EW150" s="18">
        <f t="shared" si="164"/>
        <v>0</v>
      </c>
      <c r="EX150" s="18">
        <f t="shared" si="164"/>
        <v>0</v>
      </c>
      <c r="EY150" s="18">
        <f t="shared" si="164"/>
        <v>366.9</v>
      </c>
      <c r="EZ150" s="18">
        <f t="shared" si="164"/>
        <v>0</v>
      </c>
      <c r="FA150" s="18">
        <f t="shared" si="164"/>
        <v>0</v>
      </c>
      <c r="FB150" s="18">
        <f t="shared" si="164"/>
        <v>0</v>
      </c>
      <c r="FC150" s="18">
        <f t="shared" si="164"/>
        <v>0</v>
      </c>
      <c r="FD150" s="18">
        <f t="shared" si="164"/>
        <v>0</v>
      </c>
      <c r="FE150" s="18">
        <f t="shared" si="164"/>
        <v>0</v>
      </c>
      <c r="FF150" s="18">
        <f t="shared" si="164"/>
        <v>0</v>
      </c>
      <c r="FG150" s="18">
        <f t="shared" si="164"/>
        <v>0</v>
      </c>
      <c r="FH150" s="18">
        <f t="shared" si="164"/>
        <v>0</v>
      </c>
      <c r="FI150" s="18">
        <f t="shared" si="164"/>
        <v>781.1</v>
      </c>
      <c r="FJ150" s="18">
        <f t="shared" si="164"/>
        <v>0</v>
      </c>
      <c r="FK150" s="18">
        <f t="shared" si="164"/>
        <v>1210.8</v>
      </c>
      <c r="FL150" s="18">
        <f t="shared" si="164"/>
        <v>0</v>
      </c>
      <c r="FM150" s="18">
        <f t="shared" si="164"/>
        <v>0</v>
      </c>
      <c r="FN150" s="18">
        <f t="shared" si="164"/>
        <v>10514.7</v>
      </c>
      <c r="FO150" s="18">
        <f t="shared" si="164"/>
        <v>508.7</v>
      </c>
      <c r="FP150" s="18">
        <f t="shared" si="164"/>
        <v>1075.4000000000001</v>
      </c>
      <c r="FQ150" s="18">
        <f t="shared" si="164"/>
        <v>463.7</v>
      </c>
      <c r="FR150" s="18">
        <f t="shared" si="164"/>
        <v>0</v>
      </c>
      <c r="FS150" s="18">
        <f t="shared" si="164"/>
        <v>0</v>
      </c>
      <c r="FT150" s="18">
        <f t="shared" si="164"/>
        <v>0</v>
      </c>
      <c r="FU150" s="18">
        <f t="shared" si="164"/>
        <v>370.2</v>
      </c>
      <c r="FV150" s="18">
        <f t="shared" si="164"/>
        <v>372.4</v>
      </c>
      <c r="FW150" s="18">
        <f t="shared" si="164"/>
        <v>0</v>
      </c>
      <c r="FX150" s="18">
        <f t="shared" si="164"/>
        <v>0</v>
      </c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</row>
    <row r="151" spans="1:195" x14ac:dyDescent="0.35">
      <c r="A151" s="7"/>
      <c r="B151" s="7" t="s">
        <v>656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</row>
    <row r="152" spans="1:195" x14ac:dyDescent="0.35">
      <c r="A152" s="6" t="s">
        <v>657</v>
      </c>
      <c r="B152" s="7" t="s">
        <v>658</v>
      </c>
      <c r="C152" s="7">
        <f t="shared" ref="C152:BN152" si="165">ROUND(IF((AND((C99&lt;=459),(C135&lt;=C18)))=TRUE(),0,(C120*C137*C150)),2)</f>
        <v>3893683.79</v>
      </c>
      <c r="D152" s="7">
        <f t="shared" si="165"/>
        <v>22369643.629999999</v>
      </c>
      <c r="E152" s="7">
        <f t="shared" si="165"/>
        <v>3217441.66</v>
      </c>
      <c r="F152" s="7">
        <f t="shared" si="165"/>
        <v>13930351.800000001</v>
      </c>
      <c r="G152" s="7">
        <f t="shared" si="165"/>
        <v>0</v>
      </c>
      <c r="H152" s="7">
        <f t="shared" si="165"/>
        <v>0</v>
      </c>
      <c r="I152" s="7">
        <f t="shared" si="165"/>
        <v>4434800.5599999996</v>
      </c>
      <c r="J152" s="7">
        <f t="shared" si="165"/>
        <v>1150079.3400000001</v>
      </c>
      <c r="K152" s="7">
        <f t="shared" si="165"/>
        <v>0</v>
      </c>
      <c r="L152" s="7">
        <f t="shared" si="165"/>
        <v>1295497.01</v>
      </c>
      <c r="M152" s="7">
        <f t="shared" si="165"/>
        <v>592600.18999999994</v>
      </c>
      <c r="N152" s="7">
        <f t="shared" si="165"/>
        <v>0</v>
      </c>
      <c r="O152" s="7">
        <f t="shared" si="165"/>
        <v>0</v>
      </c>
      <c r="P152" s="7">
        <f t="shared" si="165"/>
        <v>0</v>
      </c>
      <c r="Q152" s="7">
        <f t="shared" si="165"/>
        <v>23247559.23</v>
      </c>
      <c r="R152" s="7">
        <f t="shared" si="165"/>
        <v>3754939.65</v>
      </c>
      <c r="S152" s="7">
        <f t="shared" si="165"/>
        <v>941129.8</v>
      </c>
      <c r="T152" s="7">
        <f t="shared" si="165"/>
        <v>0</v>
      </c>
      <c r="U152" s="7">
        <f t="shared" si="165"/>
        <v>0</v>
      </c>
      <c r="V152" s="7">
        <f t="shared" si="165"/>
        <v>0</v>
      </c>
      <c r="W152" s="7">
        <f t="shared" si="165"/>
        <v>0</v>
      </c>
      <c r="X152" s="7">
        <f t="shared" si="165"/>
        <v>0</v>
      </c>
      <c r="Y152" s="7">
        <f t="shared" si="165"/>
        <v>545335.53</v>
      </c>
      <c r="Z152" s="7">
        <f t="shared" si="165"/>
        <v>0</v>
      </c>
      <c r="AA152" s="7">
        <f t="shared" si="165"/>
        <v>0</v>
      </c>
      <c r="AB152" s="7">
        <f t="shared" si="165"/>
        <v>0</v>
      </c>
      <c r="AC152" s="7">
        <f t="shared" si="165"/>
        <v>0</v>
      </c>
      <c r="AD152" s="7">
        <f t="shared" si="165"/>
        <v>0</v>
      </c>
      <c r="AE152" s="7">
        <f t="shared" si="165"/>
        <v>0</v>
      </c>
      <c r="AF152" s="7">
        <f t="shared" si="165"/>
        <v>0</v>
      </c>
      <c r="AG152" s="7">
        <f t="shared" si="165"/>
        <v>0</v>
      </c>
      <c r="AH152" s="7">
        <f t="shared" si="165"/>
        <v>559006.25</v>
      </c>
      <c r="AI152" s="7">
        <f t="shared" si="165"/>
        <v>0</v>
      </c>
      <c r="AJ152" s="7">
        <f t="shared" si="165"/>
        <v>0</v>
      </c>
      <c r="AK152" s="7">
        <f t="shared" si="165"/>
        <v>0</v>
      </c>
      <c r="AL152" s="7">
        <f t="shared" si="165"/>
        <v>0</v>
      </c>
      <c r="AM152" s="7">
        <f t="shared" si="165"/>
        <v>0</v>
      </c>
      <c r="AN152" s="7">
        <f t="shared" si="165"/>
        <v>0</v>
      </c>
      <c r="AO152" s="7">
        <f t="shared" si="165"/>
        <v>2446971.56</v>
      </c>
      <c r="AP152" s="7">
        <f t="shared" si="165"/>
        <v>49806139.520000003</v>
      </c>
      <c r="AQ152" s="7">
        <f t="shared" si="165"/>
        <v>0</v>
      </c>
      <c r="AR152" s="7">
        <f t="shared" si="165"/>
        <v>0</v>
      </c>
      <c r="AS152" s="7">
        <f t="shared" si="165"/>
        <v>0</v>
      </c>
      <c r="AT152" s="7">
        <f t="shared" si="165"/>
        <v>0</v>
      </c>
      <c r="AU152" s="7">
        <f t="shared" si="165"/>
        <v>0</v>
      </c>
      <c r="AV152" s="7">
        <f t="shared" si="165"/>
        <v>0</v>
      </c>
      <c r="AW152" s="7">
        <f t="shared" si="165"/>
        <v>0</v>
      </c>
      <c r="AX152" s="7">
        <f t="shared" si="165"/>
        <v>0</v>
      </c>
      <c r="AY152" s="7">
        <f t="shared" si="165"/>
        <v>0</v>
      </c>
      <c r="AZ152" s="7">
        <f t="shared" si="165"/>
        <v>7157980.96</v>
      </c>
      <c r="BA152" s="7">
        <f t="shared" si="165"/>
        <v>5164778.47</v>
      </c>
      <c r="BB152" s="7">
        <f t="shared" si="165"/>
        <v>4089348.45</v>
      </c>
      <c r="BC152" s="7">
        <f t="shared" si="165"/>
        <v>15156524.970000001</v>
      </c>
      <c r="BD152" s="7">
        <f t="shared" si="165"/>
        <v>0</v>
      </c>
      <c r="BE152" s="7">
        <f t="shared" si="165"/>
        <v>0</v>
      </c>
      <c r="BF152" s="7">
        <f t="shared" si="165"/>
        <v>0</v>
      </c>
      <c r="BG152" s="7">
        <f t="shared" si="165"/>
        <v>571310.76</v>
      </c>
      <c r="BH152" s="7">
        <f t="shared" si="165"/>
        <v>0</v>
      </c>
      <c r="BI152" s="7">
        <f t="shared" si="165"/>
        <v>0</v>
      </c>
      <c r="BJ152" s="7">
        <f t="shared" si="165"/>
        <v>0</v>
      </c>
      <c r="BK152" s="7">
        <f t="shared" si="165"/>
        <v>15110256.359999999</v>
      </c>
      <c r="BL152" s="7">
        <f t="shared" si="165"/>
        <v>0</v>
      </c>
      <c r="BM152" s="7">
        <f t="shared" si="165"/>
        <v>0</v>
      </c>
      <c r="BN152" s="7">
        <f t="shared" si="165"/>
        <v>1736263.51</v>
      </c>
      <c r="BO152" s="7">
        <f t="shared" ref="BO152:DZ152" si="166">ROUND(IF((AND((BO99&lt;=459),(BO135&lt;=BO18)))=TRUE(),0,(BO120*BO137*BO150)),2)</f>
        <v>740071.85</v>
      </c>
      <c r="BP152" s="7">
        <f t="shared" si="166"/>
        <v>0</v>
      </c>
      <c r="BQ152" s="7">
        <f t="shared" si="166"/>
        <v>3688342.42</v>
      </c>
      <c r="BR152" s="7">
        <f t="shared" si="166"/>
        <v>0</v>
      </c>
      <c r="BS152" s="7">
        <f t="shared" si="166"/>
        <v>688635.69</v>
      </c>
      <c r="BT152" s="7">
        <f t="shared" si="166"/>
        <v>0</v>
      </c>
      <c r="BU152" s="7">
        <f t="shared" si="166"/>
        <v>0</v>
      </c>
      <c r="BV152" s="7">
        <f t="shared" si="166"/>
        <v>0</v>
      </c>
      <c r="BW152" s="7">
        <f t="shared" si="166"/>
        <v>0</v>
      </c>
      <c r="BX152" s="7">
        <f t="shared" si="166"/>
        <v>0</v>
      </c>
      <c r="BY152" s="7">
        <f t="shared" si="166"/>
        <v>299896.87</v>
      </c>
      <c r="BZ152" s="7">
        <f t="shared" si="166"/>
        <v>0</v>
      </c>
      <c r="CA152" s="7">
        <f t="shared" si="166"/>
        <v>0</v>
      </c>
      <c r="CB152" s="7">
        <f t="shared" si="166"/>
        <v>0</v>
      </c>
      <c r="CC152" s="7">
        <f t="shared" si="166"/>
        <v>0</v>
      </c>
      <c r="CD152" s="7">
        <f t="shared" si="166"/>
        <v>0</v>
      </c>
      <c r="CE152" s="7">
        <f t="shared" si="166"/>
        <v>0</v>
      </c>
      <c r="CF152" s="7">
        <f t="shared" si="166"/>
        <v>0</v>
      </c>
      <c r="CG152" s="7">
        <f t="shared" si="166"/>
        <v>0</v>
      </c>
      <c r="CH152" s="7">
        <f t="shared" si="166"/>
        <v>0</v>
      </c>
      <c r="CI152" s="7">
        <f t="shared" si="166"/>
        <v>418031.4</v>
      </c>
      <c r="CJ152" s="7">
        <f t="shared" si="166"/>
        <v>540912.59</v>
      </c>
      <c r="CK152" s="7">
        <f t="shared" si="166"/>
        <v>0</v>
      </c>
      <c r="CL152" s="7">
        <f t="shared" si="166"/>
        <v>0</v>
      </c>
      <c r="CM152" s="7">
        <f t="shared" si="166"/>
        <v>438687.67</v>
      </c>
      <c r="CN152" s="7">
        <f t="shared" si="166"/>
        <v>0</v>
      </c>
      <c r="CO152" s="7">
        <f t="shared" si="166"/>
        <v>0</v>
      </c>
      <c r="CP152" s="7">
        <f t="shared" si="166"/>
        <v>612618.96</v>
      </c>
      <c r="CQ152" s="7">
        <f t="shared" si="166"/>
        <v>473211.97</v>
      </c>
      <c r="CR152" s="7">
        <f t="shared" si="166"/>
        <v>0</v>
      </c>
      <c r="CS152" s="7">
        <f t="shared" si="166"/>
        <v>0</v>
      </c>
      <c r="CT152" s="7">
        <f t="shared" si="166"/>
        <v>0</v>
      </c>
      <c r="CU152" s="7">
        <f t="shared" si="166"/>
        <v>0</v>
      </c>
      <c r="CV152" s="7">
        <f t="shared" si="166"/>
        <v>0</v>
      </c>
      <c r="CW152" s="7">
        <f t="shared" si="166"/>
        <v>0</v>
      </c>
      <c r="CX152" s="7">
        <f t="shared" si="166"/>
        <v>299074.8</v>
      </c>
      <c r="CY152" s="7">
        <f t="shared" si="166"/>
        <v>0</v>
      </c>
      <c r="CZ152" s="7">
        <f t="shared" si="166"/>
        <v>1034188.8</v>
      </c>
      <c r="DA152" s="7">
        <f t="shared" si="166"/>
        <v>0</v>
      </c>
      <c r="DB152" s="7">
        <f t="shared" si="166"/>
        <v>0</v>
      </c>
      <c r="DC152" s="7">
        <f t="shared" si="166"/>
        <v>0</v>
      </c>
      <c r="DD152" s="7">
        <f t="shared" si="166"/>
        <v>0</v>
      </c>
      <c r="DE152" s="7">
        <f t="shared" si="166"/>
        <v>0</v>
      </c>
      <c r="DF152" s="7">
        <f t="shared" si="166"/>
        <v>11309738.470000001</v>
      </c>
      <c r="DG152" s="7">
        <f t="shared" si="166"/>
        <v>0</v>
      </c>
      <c r="DH152" s="7">
        <f t="shared" si="166"/>
        <v>1020183.01</v>
      </c>
      <c r="DI152" s="7">
        <f t="shared" si="166"/>
        <v>1394147.64</v>
      </c>
      <c r="DJ152" s="7">
        <f t="shared" si="166"/>
        <v>416417.36</v>
      </c>
      <c r="DK152" s="7">
        <f t="shared" si="166"/>
        <v>332466</v>
      </c>
      <c r="DL152" s="7">
        <f t="shared" si="166"/>
        <v>3400069.96</v>
      </c>
      <c r="DM152" s="7">
        <f t="shared" si="166"/>
        <v>0</v>
      </c>
      <c r="DN152" s="7">
        <f t="shared" si="166"/>
        <v>807805.78</v>
      </c>
      <c r="DO152" s="7">
        <f t="shared" si="166"/>
        <v>1898514.38</v>
      </c>
      <c r="DP152" s="7">
        <f t="shared" si="166"/>
        <v>0</v>
      </c>
      <c r="DQ152" s="7">
        <f t="shared" si="166"/>
        <v>0</v>
      </c>
      <c r="DR152" s="7">
        <f t="shared" si="166"/>
        <v>779750.94</v>
      </c>
      <c r="DS152" s="7">
        <f t="shared" si="166"/>
        <v>371894.88</v>
      </c>
      <c r="DT152" s="7">
        <f t="shared" si="166"/>
        <v>0</v>
      </c>
      <c r="DU152" s="7">
        <f t="shared" si="166"/>
        <v>0</v>
      </c>
      <c r="DV152" s="7">
        <f t="shared" si="166"/>
        <v>0</v>
      </c>
      <c r="DW152" s="7">
        <f t="shared" si="166"/>
        <v>0</v>
      </c>
      <c r="DX152" s="7">
        <f t="shared" si="166"/>
        <v>0</v>
      </c>
      <c r="DY152" s="7">
        <f t="shared" si="166"/>
        <v>0</v>
      </c>
      <c r="DZ152" s="7">
        <f t="shared" si="166"/>
        <v>0</v>
      </c>
      <c r="EA152" s="7">
        <f t="shared" ref="EA152:FX152" si="167">ROUND(IF((AND((EA99&lt;=459),(EA135&lt;=EA18)))=TRUE(),0,(EA120*EA137*EA150)),2)</f>
        <v>0</v>
      </c>
      <c r="EB152" s="7">
        <f t="shared" si="167"/>
        <v>344820.05</v>
      </c>
      <c r="EC152" s="7">
        <f t="shared" si="167"/>
        <v>0</v>
      </c>
      <c r="ED152" s="7">
        <f t="shared" si="167"/>
        <v>0</v>
      </c>
      <c r="EE152" s="7">
        <f t="shared" si="167"/>
        <v>0</v>
      </c>
      <c r="EF152" s="7">
        <f t="shared" si="167"/>
        <v>788842.03</v>
      </c>
      <c r="EG152" s="7">
        <f t="shared" si="167"/>
        <v>0</v>
      </c>
      <c r="EH152" s="7">
        <f t="shared" si="167"/>
        <v>0</v>
      </c>
      <c r="EI152" s="7">
        <f t="shared" si="167"/>
        <v>7836460.8200000003</v>
      </c>
      <c r="EJ152" s="7">
        <f t="shared" si="167"/>
        <v>5830047</v>
      </c>
      <c r="EK152" s="7">
        <f t="shared" si="167"/>
        <v>0</v>
      </c>
      <c r="EL152" s="7">
        <f t="shared" si="167"/>
        <v>306851.39</v>
      </c>
      <c r="EM152" s="7">
        <f t="shared" si="167"/>
        <v>0</v>
      </c>
      <c r="EN152" s="7">
        <f t="shared" si="167"/>
        <v>567869.53</v>
      </c>
      <c r="EO152" s="7">
        <f t="shared" si="167"/>
        <v>0</v>
      </c>
      <c r="EP152" s="7">
        <f t="shared" si="167"/>
        <v>0</v>
      </c>
      <c r="EQ152" s="7">
        <f t="shared" si="167"/>
        <v>0</v>
      </c>
      <c r="ER152" s="7">
        <f t="shared" si="167"/>
        <v>0</v>
      </c>
      <c r="ES152" s="7">
        <f t="shared" si="167"/>
        <v>0</v>
      </c>
      <c r="ET152" s="7">
        <f t="shared" si="167"/>
        <v>0</v>
      </c>
      <c r="EU152" s="7">
        <f t="shared" si="167"/>
        <v>351615.72</v>
      </c>
      <c r="EV152" s="7">
        <f t="shared" si="167"/>
        <v>0</v>
      </c>
      <c r="EW152" s="7">
        <f t="shared" si="167"/>
        <v>0</v>
      </c>
      <c r="EX152" s="7">
        <f t="shared" si="167"/>
        <v>0</v>
      </c>
      <c r="EY152" s="7">
        <f t="shared" si="167"/>
        <v>481503.1</v>
      </c>
      <c r="EZ152" s="7">
        <f t="shared" si="167"/>
        <v>0</v>
      </c>
      <c r="FA152" s="7">
        <f t="shared" si="167"/>
        <v>0</v>
      </c>
      <c r="FB152" s="7">
        <f t="shared" si="167"/>
        <v>0</v>
      </c>
      <c r="FC152" s="7">
        <f t="shared" si="167"/>
        <v>0</v>
      </c>
      <c r="FD152" s="7">
        <f t="shared" si="167"/>
        <v>0</v>
      </c>
      <c r="FE152" s="7">
        <f t="shared" si="167"/>
        <v>0</v>
      </c>
      <c r="FF152" s="7">
        <f t="shared" si="167"/>
        <v>0</v>
      </c>
      <c r="FG152" s="7">
        <f t="shared" si="167"/>
        <v>0</v>
      </c>
      <c r="FH152" s="7">
        <f t="shared" si="167"/>
        <v>0</v>
      </c>
      <c r="FI152" s="7">
        <f t="shared" si="167"/>
        <v>993165.03</v>
      </c>
      <c r="FJ152" s="7">
        <f t="shared" si="167"/>
        <v>0</v>
      </c>
      <c r="FK152" s="7">
        <f t="shared" si="167"/>
        <v>1505045.49</v>
      </c>
      <c r="FL152" s="7">
        <f t="shared" si="167"/>
        <v>0</v>
      </c>
      <c r="FM152" s="7">
        <f t="shared" si="167"/>
        <v>0</v>
      </c>
      <c r="FN152" s="7">
        <f t="shared" si="167"/>
        <v>12872702.76</v>
      </c>
      <c r="FO152" s="7">
        <f t="shared" si="167"/>
        <v>666668.4</v>
      </c>
      <c r="FP152" s="7">
        <f t="shared" si="167"/>
        <v>1361097.56</v>
      </c>
      <c r="FQ152" s="7">
        <f t="shared" si="167"/>
        <v>609201.18999999994</v>
      </c>
      <c r="FR152" s="7">
        <f t="shared" si="167"/>
        <v>0</v>
      </c>
      <c r="FS152" s="7">
        <f t="shared" si="167"/>
        <v>0</v>
      </c>
      <c r="FT152" s="7">
        <f t="shared" si="167"/>
        <v>0</v>
      </c>
      <c r="FU152" s="7">
        <f t="shared" si="167"/>
        <v>511588.85</v>
      </c>
      <c r="FV152" s="7">
        <f t="shared" si="167"/>
        <v>499455.4</v>
      </c>
      <c r="FW152" s="7">
        <f t="shared" si="167"/>
        <v>0</v>
      </c>
      <c r="FX152" s="7">
        <f t="shared" si="167"/>
        <v>0</v>
      </c>
      <c r="FY152" s="18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</row>
    <row r="153" spans="1:195" x14ac:dyDescent="0.35">
      <c r="A153" s="7"/>
      <c r="B153" s="7" t="s">
        <v>659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</row>
    <row r="154" spans="1:195" x14ac:dyDescent="0.35">
      <c r="A154" s="6" t="s">
        <v>660</v>
      </c>
      <c r="B154" s="7" t="s">
        <v>661</v>
      </c>
      <c r="C154" s="7">
        <f t="shared" ref="C154:BN154" si="168">ROUND(IF((AND((C99&lt;=459),(C135&lt;=C18)))=TRUE(),0,IF(C152=0,0,C120*C144*(C133-C150))),2)</f>
        <v>4566298.04</v>
      </c>
      <c r="D154" s="7">
        <f t="shared" si="168"/>
        <v>2689790.99</v>
      </c>
      <c r="E154" s="7">
        <f t="shared" si="168"/>
        <v>5605099.6200000001</v>
      </c>
      <c r="F154" s="7">
        <f t="shared" si="168"/>
        <v>1185827.01</v>
      </c>
      <c r="G154" s="7">
        <f t="shared" si="168"/>
        <v>0</v>
      </c>
      <c r="H154" s="7">
        <f t="shared" si="168"/>
        <v>0</v>
      </c>
      <c r="I154" s="7">
        <f t="shared" si="168"/>
        <v>6594606.0700000003</v>
      </c>
      <c r="J154" s="7">
        <f t="shared" si="168"/>
        <v>1196025.75</v>
      </c>
      <c r="K154" s="7">
        <f t="shared" si="168"/>
        <v>0</v>
      </c>
      <c r="L154" s="7">
        <f t="shared" si="168"/>
        <v>931617.84</v>
      </c>
      <c r="M154" s="7">
        <f t="shared" si="168"/>
        <v>1139308.0900000001</v>
      </c>
      <c r="N154" s="7">
        <f t="shared" si="168"/>
        <v>0</v>
      </c>
      <c r="O154" s="7">
        <f t="shared" si="168"/>
        <v>0</v>
      </c>
      <c r="P154" s="7">
        <f t="shared" si="168"/>
        <v>0</v>
      </c>
      <c r="Q154" s="7">
        <f t="shared" si="168"/>
        <v>30954883.68</v>
      </c>
      <c r="R154" s="7">
        <f t="shared" si="168"/>
        <v>764761.33</v>
      </c>
      <c r="S154" s="7">
        <f t="shared" si="168"/>
        <v>421050.01</v>
      </c>
      <c r="T154" s="7">
        <f t="shared" si="168"/>
        <v>0</v>
      </c>
      <c r="U154" s="7">
        <f t="shared" si="168"/>
        <v>0</v>
      </c>
      <c r="V154" s="7">
        <f t="shared" si="168"/>
        <v>0</v>
      </c>
      <c r="W154" s="7">
        <f t="shared" si="168"/>
        <v>0</v>
      </c>
      <c r="X154" s="7">
        <f t="shared" si="168"/>
        <v>0</v>
      </c>
      <c r="Y154" s="7">
        <f t="shared" si="168"/>
        <v>783572.68</v>
      </c>
      <c r="Z154" s="7">
        <f t="shared" si="168"/>
        <v>0</v>
      </c>
      <c r="AA154" s="7">
        <f t="shared" si="168"/>
        <v>0</v>
      </c>
      <c r="AB154" s="7">
        <f t="shared" si="168"/>
        <v>0</v>
      </c>
      <c r="AC154" s="7">
        <f t="shared" si="168"/>
        <v>0</v>
      </c>
      <c r="AD154" s="7">
        <f t="shared" si="168"/>
        <v>0</v>
      </c>
      <c r="AE154" s="7">
        <f t="shared" si="168"/>
        <v>0</v>
      </c>
      <c r="AF154" s="7">
        <f t="shared" si="168"/>
        <v>0</v>
      </c>
      <c r="AG154" s="7">
        <f t="shared" si="168"/>
        <v>0</v>
      </c>
      <c r="AH154" s="7">
        <f t="shared" si="168"/>
        <v>379395.06</v>
      </c>
      <c r="AI154" s="7">
        <f t="shared" si="168"/>
        <v>0</v>
      </c>
      <c r="AJ154" s="7">
        <f t="shared" si="168"/>
        <v>0</v>
      </c>
      <c r="AK154" s="7">
        <f t="shared" si="168"/>
        <v>0</v>
      </c>
      <c r="AL154" s="7">
        <f t="shared" si="168"/>
        <v>0</v>
      </c>
      <c r="AM154" s="7">
        <f t="shared" si="168"/>
        <v>0</v>
      </c>
      <c r="AN154" s="7">
        <f t="shared" si="168"/>
        <v>0</v>
      </c>
      <c r="AO154" s="7">
        <f t="shared" si="168"/>
        <v>1198230.42</v>
      </c>
      <c r="AP154" s="7">
        <f t="shared" si="168"/>
        <v>26499660.91</v>
      </c>
      <c r="AQ154" s="7">
        <f t="shared" si="168"/>
        <v>0</v>
      </c>
      <c r="AR154" s="7">
        <f t="shared" si="168"/>
        <v>0</v>
      </c>
      <c r="AS154" s="7">
        <f t="shared" si="168"/>
        <v>0</v>
      </c>
      <c r="AT154" s="7">
        <f t="shared" si="168"/>
        <v>0</v>
      </c>
      <c r="AU154" s="7">
        <f t="shared" si="168"/>
        <v>0</v>
      </c>
      <c r="AV154" s="7">
        <f t="shared" si="168"/>
        <v>0</v>
      </c>
      <c r="AW154" s="7">
        <f t="shared" si="168"/>
        <v>0</v>
      </c>
      <c r="AX154" s="7">
        <f t="shared" si="168"/>
        <v>0</v>
      </c>
      <c r="AY154" s="7">
        <f t="shared" si="168"/>
        <v>0</v>
      </c>
      <c r="AZ154" s="7">
        <f t="shared" si="168"/>
        <v>5778559.4199999999</v>
      </c>
      <c r="BA154" s="7">
        <f t="shared" si="168"/>
        <v>780620.84</v>
      </c>
      <c r="BB154" s="7">
        <f t="shared" si="168"/>
        <v>835569.23</v>
      </c>
      <c r="BC154" s="7">
        <f t="shared" si="168"/>
        <v>5733304.9299999997</v>
      </c>
      <c r="BD154" s="7">
        <f t="shared" si="168"/>
        <v>0</v>
      </c>
      <c r="BE154" s="7">
        <f t="shared" si="168"/>
        <v>0</v>
      </c>
      <c r="BF154" s="7">
        <f t="shared" si="168"/>
        <v>0</v>
      </c>
      <c r="BG154" s="7">
        <f t="shared" si="168"/>
        <v>305706.55</v>
      </c>
      <c r="BH154" s="7">
        <f t="shared" si="168"/>
        <v>0</v>
      </c>
      <c r="BI154" s="7">
        <f t="shared" si="168"/>
        <v>0</v>
      </c>
      <c r="BJ154" s="7">
        <f t="shared" si="168"/>
        <v>0</v>
      </c>
      <c r="BK154" s="7">
        <f t="shared" si="168"/>
        <v>989453.2</v>
      </c>
      <c r="BL154" s="7">
        <f t="shared" si="168"/>
        <v>0</v>
      </c>
      <c r="BM154" s="7">
        <f t="shared" si="168"/>
        <v>0</v>
      </c>
      <c r="BN154" s="7">
        <f t="shared" si="168"/>
        <v>904578.72</v>
      </c>
      <c r="BO154" s="7">
        <f t="shared" ref="BO154:DZ154" si="169">ROUND(IF((AND((BO99&lt;=459),(BO135&lt;=BO18)))=TRUE(),0,IF(BO152=0,0,BO120*BO144*(BO133-BO150))),2)</f>
        <v>219453.63</v>
      </c>
      <c r="BP154" s="7">
        <f t="shared" si="169"/>
        <v>0</v>
      </c>
      <c r="BQ154" s="7">
        <f t="shared" si="169"/>
        <v>438802.15</v>
      </c>
      <c r="BR154" s="7">
        <f t="shared" si="169"/>
        <v>0</v>
      </c>
      <c r="BS154" s="7">
        <f t="shared" si="169"/>
        <v>567609.67000000004</v>
      </c>
      <c r="BT154" s="7">
        <f t="shared" si="169"/>
        <v>0</v>
      </c>
      <c r="BU154" s="7">
        <f t="shared" si="169"/>
        <v>0</v>
      </c>
      <c r="BV154" s="7">
        <f t="shared" si="169"/>
        <v>0</v>
      </c>
      <c r="BW154" s="7">
        <f t="shared" si="169"/>
        <v>0</v>
      </c>
      <c r="BX154" s="7">
        <f t="shared" si="169"/>
        <v>0</v>
      </c>
      <c r="BY154" s="7">
        <f t="shared" si="169"/>
        <v>475591.62</v>
      </c>
      <c r="BZ154" s="7">
        <f t="shared" si="169"/>
        <v>0</v>
      </c>
      <c r="CA154" s="7">
        <f t="shared" si="169"/>
        <v>0</v>
      </c>
      <c r="CB154" s="7">
        <f t="shared" si="169"/>
        <v>0</v>
      </c>
      <c r="CC154" s="7">
        <f t="shared" si="169"/>
        <v>0</v>
      </c>
      <c r="CD154" s="7">
        <f t="shared" si="169"/>
        <v>0</v>
      </c>
      <c r="CE154" s="7">
        <f t="shared" si="169"/>
        <v>0</v>
      </c>
      <c r="CF154" s="7">
        <f t="shared" si="169"/>
        <v>0</v>
      </c>
      <c r="CG154" s="7">
        <f t="shared" si="169"/>
        <v>0</v>
      </c>
      <c r="CH154" s="7">
        <f t="shared" si="169"/>
        <v>0</v>
      </c>
      <c r="CI154" s="7">
        <f t="shared" si="169"/>
        <v>275366.94</v>
      </c>
      <c r="CJ154" s="7">
        <f t="shared" si="169"/>
        <v>109625.45</v>
      </c>
      <c r="CK154" s="7">
        <f t="shared" si="169"/>
        <v>0</v>
      </c>
      <c r="CL154" s="7">
        <f t="shared" si="169"/>
        <v>0</v>
      </c>
      <c r="CM154" s="7">
        <f t="shared" si="169"/>
        <v>230794.09</v>
      </c>
      <c r="CN154" s="7">
        <f t="shared" si="169"/>
        <v>0</v>
      </c>
      <c r="CO154" s="7">
        <f t="shared" si="169"/>
        <v>0</v>
      </c>
      <c r="CP154" s="7">
        <f t="shared" si="169"/>
        <v>46990.79</v>
      </c>
      <c r="CQ154" s="7">
        <f t="shared" si="169"/>
        <v>740915.03</v>
      </c>
      <c r="CR154" s="7">
        <f t="shared" si="169"/>
        <v>0</v>
      </c>
      <c r="CS154" s="7">
        <f t="shared" si="169"/>
        <v>0</v>
      </c>
      <c r="CT154" s="7">
        <f t="shared" si="169"/>
        <v>0</v>
      </c>
      <c r="CU154" s="7">
        <f t="shared" si="169"/>
        <v>0</v>
      </c>
      <c r="CV154" s="7">
        <f t="shared" si="169"/>
        <v>0</v>
      </c>
      <c r="CW154" s="7">
        <f t="shared" si="169"/>
        <v>0</v>
      </c>
      <c r="CX154" s="7">
        <f t="shared" si="169"/>
        <v>53524.14</v>
      </c>
      <c r="CY154" s="7">
        <f t="shared" si="169"/>
        <v>0</v>
      </c>
      <c r="CZ154" s="7">
        <f t="shared" si="169"/>
        <v>455739.47</v>
      </c>
      <c r="DA154" s="7">
        <f t="shared" si="169"/>
        <v>0</v>
      </c>
      <c r="DB154" s="7">
        <f t="shared" si="169"/>
        <v>0</v>
      </c>
      <c r="DC154" s="7">
        <f t="shared" si="169"/>
        <v>0</v>
      </c>
      <c r="DD154" s="7">
        <f t="shared" si="169"/>
        <v>0</v>
      </c>
      <c r="DE154" s="7">
        <f t="shared" si="169"/>
        <v>0</v>
      </c>
      <c r="DF154" s="7">
        <f t="shared" si="169"/>
        <v>2033354.51</v>
      </c>
      <c r="DG154" s="7">
        <f t="shared" si="169"/>
        <v>0</v>
      </c>
      <c r="DH154" s="7">
        <f t="shared" si="169"/>
        <v>434795.07</v>
      </c>
      <c r="DI154" s="7">
        <f t="shared" si="169"/>
        <v>753732.17</v>
      </c>
      <c r="DJ154" s="7">
        <f t="shared" si="169"/>
        <v>30421.64</v>
      </c>
      <c r="DK154" s="7">
        <f t="shared" si="169"/>
        <v>81070.84</v>
      </c>
      <c r="DL154" s="7">
        <f t="shared" si="169"/>
        <v>1358011.45</v>
      </c>
      <c r="DM154" s="7">
        <f t="shared" si="169"/>
        <v>0</v>
      </c>
      <c r="DN154" s="7">
        <f t="shared" si="169"/>
        <v>558808.02</v>
      </c>
      <c r="DO154" s="7">
        <f t="shared" si="169"/>
        <v>1319149.29</v>
      </c>
      <c r="DP154" s="7">
        <f t="shared" si="169"/>
        <v>0</v>
      </c>
      <c r="DQ154" s="7">
        <f t="shared" si="169"/>
        <v>0</v>
      </c>
      <c r="DR154" s="7">
        <f t="shared" si="169"/>
        <v>1062056.3899999999</v>
      </c>
      <c r="DS154" s="7">
        <f t="shared" si="169"/>
        <v>546302.29</v>
      </c>
      <c r="DT154" s="7">
        <f t="shared" si="169"/>
        <v>0</v>
      </c>
      <c r="DU154" s="7">
        <f t="shared" si="169"/>
        <v>0</v>
      </c>
      <c r="DV154" s="7">
        <f t="shared" si="169"/>
        <v>0</v>
      </c>
      <c r="DW154" s="7">
        <f t="shared" si="169"/>
        <v>0</v>
      </c>
      <c r="DX154" s="7">
        <f t="shared" si="169"/>
        <v>0</v>
      </c>
      <c r="DY154" s="7">
        <f t="shared" si="169"/>
        <v>0</v>
      </c>
      <c r="DZ154" s="7">
        <f t="shared" si="169"/>
        <v>0</v>
      </c>
      <c r="EA154" s="7">
        <f t="shared" ref="EA154:FX154" si="170">ROUND(IF((AND((EA99&lt;=459),(EA135&lt;=EA18)))=TRUE(),0,IF(EA152=0,0,EA120*EA144*(EA133-EA150))),2)</f>
        <v>0</v>
      </c>
      <c r="EB154" s="7">
        <f t="shared" si="170"/>
        <v>229625.12</v>
      </c>
      <c r="EC154" s="7">
        <f t="shared" si="170"/>
        <v>0</v>
      </c>
      <c r="ED154" s="7">
        <f t="shared" si="170"/>
        <v>0</v>
      </c>
      <c r="EE154" s="7">
        <f t="shared" si="170"/>
        <v>0</v>
      </c>
      <c r="EF154" s="7">
        <f t="shared" si="170"/>
        <v>914653.1</v>
      </c>
      <c r="EG154" s="7">
        <f t="shared" si="170"/>
        <v>0</v>
      </c>
      <c r="EH154" s="7">
        <f t="shared" si="170"/>
        <v>0</v>
      </c>
      <c r="EI154" s="7">
        <f t="shared" si="170"/>
        <v>12760374.42</v>
      </c>
      <c r="EJ154" s="7">
        <f t="shared" si="170"/>
        <v>1135860.05</v>
      </c>
      <c r="EK154" s="7">
        <f t="shared" si="170"/>
        <v>0</v>
      </c>
      <c r="EL154" s="7">
        <f t="shared" si="170"/>
        <v>30269.98</v>
      </c>
      <c r="EM154" s="7">
        <f t="shared" si="170"/>
        <v>0</v>
      </c>
      <c r="EN154" s="7">
        <f t="shared" si="170"/>
        <v>541078.99</v>
      </c>
      <c r="EO154" s="7">
        <f t="shared" si="170"/>
        <v>0</v>
      </c>
      <c r="EP154" s="7">
        <f t="shared" si="170"/>
        <v>0</v>
      </c>
      <c r="EQ154" s="7">
        <f t="shared" si="170"/>
        <v>0</v>
      </c>
      <c r="ER154" s="7">
        <f t="shared" si="170"/>
        <v>0</v>
      </c>
      <c r="ES154" s="7">
        <f t="shared" si="170"/>
        <v>0</v>
      </c>
      <c r="ET154" s="7">
        <f t="shared" si="170"/>
        <v>0</v>
      </c>
      <c r="EU154" s="7">
        <f t="shared" si="170"/>
        <v>764774.86</v>
      </c>
      <c r="EV154" s="7">
        <f t="shared" si="170"/>
        <v>0</v>
      </c>
      <c r="EW154" s="7">
        <f t="shared" si="170"/>
        <v>0</v>
      </c>
      <c r="EX154" s="7">
        <f t="shared" si="170"/>
        <v>0</v>
      </c>
      <c r="EY154" s="7">
        <f t="shared" si="170"/>
        <v>406296.84</v>
      </c>
      <c r="EZ154" s="7">
        <f t="shared" si="170"/>
        <v>0</v>
      </c>
      <c r="FA154" s="7">
        <f t="shared" si="170"/>
        <v>0</v>
      </c>
      <c r="FB154" s="7">
        <f t="shared" si="170"/>
        <v>0</v>
      </c>
      <c r="FC154" s="7">
        <f t="shared" si="170"/>
        <v>0</v>
      </c>
      <c r="FD154" s="7">
        <f t="shared" si="170"/>
        <v>0</v>
      </c>
      <c r="FE154" s="7">
        <f t="shared" si="170"/>
        <v>0</v>
      </c>
      <c r="FF154" s="7">
        <f t="shared" si="170"/>
        <v>0</v>
      </c>
      <c r="FG154" s="7">
        <f t="shared" si="170"/>
        <v>0</v>
      </c>
      <c r="FH154" s="7">
        <f t="shared" si="170"/>
        <v>0</v>
      </c>
      <c r="FI154" s="7">
        <f t="shared" si="170"/>
        <v>220758.3</v>
      </c>
      <c r="FJ154" s="7">
        <f t="shared" si="170"/>
        <v>0</v>
      </c>
      <c r="FK154" s="7">
        <f t="shared" si="170"/>
        <v>387712.77</v>
      </c>
      <c r="FL154" s="7">
        <f t="shared" si="170"/>
        <v>0</v>
      </c>
      <c r="FM154" s="7">
        <f t="shared" si="170"/>
        <v>0</v>
      </c>
      <c r="FN154" s="7">
        <f t="shared" si="170"/>
        <v>12385618.35</v>
      </c>
      <c r="FO154" s="7">
        <f t="shared" si="170"/>
        <v>131864.57</v>
      </c>
      <c r="FP154" s="7">
        <f t="shared" si="170"/>
        <v>367473.03</v>
      </c>
      <c r="FQ154" s="7">
        <f t="shared" si="170"/>
        <v>4239.1400000000003</v>
      </c>
      <c r="FR154" s="7">
        <f t="shared" si="170"/>
        <v>0</v>
      </c>
      <c r="FS154" s="7">
        <f t="shared" si="170"/>
        <v>0</v>
      </c>
      <c r="FT154" s="7">
        <f t="shared" si="170"/>
        <v>0</v>
      </c>
      <c r="FU154" s="7">
        <f t="shared" si="170"/>
        <v>411298.36</v>
      </c>
      <c r="FV154" s="7">
        <f t="shared" si="170"/>
        <v>191222.08</v>
      </c>
      <c r="FW154" s="7">
        <f t="shared" si="170"/>
        <v>0</v>
      </c>
      <c r="FX154" s="7">
        <f t="shared" si="170"/>
        <v>0</v>
      </c>
      <c r="FY154" s="7"/>
      <c r="FZ154" s="7"/>
      <c r="GA154" s="18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</row>
    <row r="155" spans="1:195" x14ac:dyDescent="0.35">
      <c r="A155" s="7"/>
      <c r="B155" s="7" t="s">
        <v>662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</row>
    <row r="156" spans="1:195" x14ac:dyDescent="0.35">
      <c r="A156" s="6" t="s">
        <v>663</v>
      </c>
      <c r="B156" s="7" t="s">
        <v>664</v>
      </c>
      <c r="C156" s="7">
        <f t="shared" ref="C156:BN156" si="171">ROUND(IF((AND((C99&lt;=459),(C135&lt;=C18)))=TRUE(),0,+C152+C154),2)</f>
        <v>8459981.8300000001</v>
      </c>
      <c r="D156" s="7">
        <f t="shared" si="171"/>
        <v>25059434.620000001</v>
      </c>
      <c r="E156" s="7">
        <f t="shared" si="171"/>
        <v>8822541.2799999993</v>
      </c>
      <c r="F156" s="7">
        <f t="shared" si="171"/>
        <v>15116178.810000001</v>
      </c>
      <c r="G156" s="7">
        <f t="shared" si="171"/>
        <v>0</v>
      </c>
      <c r="H156" s="7">
        <f t="shared" si="171"/>
        <v>0</v>
      </c>
      <c r="I156" s="7">
        <f t="shared" si="171"/>
        <v>11029406.630000001</v>
      </c>
      <c r="J156" s="7">
        <f t="shared" si="171"/>
        <v>2346105.09</v>
      </c>
      <c r="K156" s="7">
        <f t="shared" si="171"/>
        <v>0</v>
      </c>
      <c r="L156" s="7">
        <f t="shared" si="171"/>
        <v>2227114.85</v>
      </c>
      <c r="M156" s="7">
        <f t="shared" si="171"/>
        <v>1731908.28</v>
      </c>
      <c r="N156" s="7">
        <f t="shared" si="171"/>
        <v>0</v>
      </c>
      <c r="O156" s="7">
        <f t="shared" si="171"/>
        <v>0</v>
      </c>
      <c r="P156" s="7">
        <f t="shared" si="171"/>
        <v>0</v>
      </c>
      <c r="Q156" s="7">
        <f t="shared" si="171"/>
        <v>54202442.909999996</v>
      </c>
      <c r="R156" s="7">
        <f t="shared" si="171"/>
        <v>4519700.9800000004</v>
      </c>
      <c r="S156" s="7">
        <f t="shared" si="171"/>
        <v>1362179.81</v>
      </c>
      <c r="T156" s="7">
        <f t="shared" si="171"/>
        <v>0</v>
      </c>
      <c r="U156" s="7">
        <f t="shared" si="171"/>
        <v>0</v>
      </c>
      <c r="V156" s="7">
        <f t="shared" si="171"/>
        <v>0</v>
      </c>
      <c r="W156" s="7">
        <f t="shared" si="171"/>
        <v>0</v>
      </c>
      <c r="X156" s="7">
        <f t="shared" si="171"/>
        <v>0</v>
      </c>
      <c r="Y156" s="7">
        <f t="shared" si="171"/>
        <v>1328908.21</v>
      </c>
      <c r="Z156" s="7">
        <f t="shared" si="171"/>
        <v>0</v>
      </c>
      <c r="AA156" s="7">
        <f t="shared" si="171"/>
        <v>0</v>
      </c>
      <c r="AB156" s="7">
        <f t="shared" si="171"/>
        <v>0</v>
      </c>
      <c r="AC156" s="7">
        <f t="shared" si="171"/>
        <v>0</v>
      </c>
      <c r="AD156" s="7">
        <f t="shared" si="171"/>
        <v>0</v>
      </c>
      <c r="AE156" s="7">
        <f t="shared" si="171"/>
        <v>0</v>
      </c>
      <c r="AF156" s="7">
        <f t="shared" si="171"/>
        <v>0</v>
      </c>
      <c r="AG156" s="7">
        <f t="shared" si="171"/>
        <v>0</v>
      </c>
      <c r="AH156" s="7">
        <f t="shared" si="171"/>
        <v>938401.31</v>
      </c>
      <c r="AI156" s="7">
        <f t="shared" si="171"/>
        <v>0</v>
      </c>
      <c r="AJ156" s="7">
        <f t="shared" si="171"/>
        <v>0</v>
      </c>
      <c r="AK156" s="7">
        <f t="shared" si="171"/>
        <v>0</v>
      </c>
      <c r="AL156" s="7">
        <f t="shared" si="171"/>
        <v>0</v>
      </c>
      <c r="AM156" s="7">
        <f t="shared" si="171"/>
        <v>0</v>
      </c>
      <c r="AN156" s="7">
        <f t="shared" si="171"/>
        <v>0</v>
      </c>
      <c r="AO156" s="7">
        <f t="shared" si="171"/>
        <v>3645201.98</v>
      </c>
      <c r="AP156" s="7">
        <f t="shared" si="171"/>
        <v>76305800.430000007</v>
      </c>
      <c r="AQ156" s="7">
        <f t="shared" si="171"/>
        <v>0</v>
      </c>
      <c r="AR156" s="7">
        <f t="shared" si="171"/>
        <v>0</v>
      </c>
      <c r="AS156" s="7">
        <f t="shared" si="171"/>
        <v>0</v>
      </c>
      <c r="AT156" s="7">
        <f t="shared" si="171"/>
        <v>0</v>
      </c>
      <c r="AU156" s="7">
        <f t="shared" si="171"/>
        <v>0</v>
      </c>
      <c r="AV156" s="7">
        <f t="shared" si="171"/>
        <v>0</v>
      </c>
      <c r="AW156" s="7">
        <f t="shared" si="171"/>
        <v>0</v>
      </c>
      <c r="AX156" s="7">
        <f t="shared" si="171"/>
        <v>0</v>
      </c>
      <c r="AY156" s="7">
        <f t="shared" si="171"/>
        <v>0</v>
      </c>
      <c r="AZ156" s="7">
        <f t="shared" si="171"/>
        <v>12936540.380000001</v>
      </c>
      <c r="BA156" s="7">
        <f t="shared" si="171"/>
        <v>5945399.3099999996</v>
      </c>
      <c r="BB156" s="7">
        <f t="shared" si="171"/>
        <v>4924917.68</v>
      </c>
      <c r="BC156" s="7">
        <f t="shared" si="171"/>
        <v>20889829.899999999</v>
      </c>
      <c r="BD156" s="7">
        <f t="shared" si="171"/>
        <v>0</v>
      </c>
      <c r="BE156" s="7">
        <f t="shared" si="171"/>
        <v>0</v>
      </c>
      <c r="BF156" s="7">
        <f t="shared" si="171"/>
        <v>0</v>
      </c>
      <c r="BG156" s="7">
        <f t="shared" si="171"/>
        <v>877017.31</v>
      </c>
      <c r="BH156" s="7">
        <f t="shared" si="171"/>
        <v>0</v>
      </c>
      <c r="BI156" s="7">
        <f t="shared" si="171"/>
        <v>0</v>
      </c>
      <c r="BJ156" s="7">
        <f t="shared" si="171"/>
        <v>0</v>
      </c>
      <c r="BK156" s="7">
        <f t="shared" si="171"/>
        <v>16099709.560000001</v>
      </c>
      <c r="BL156" s="7">
        <f t="shared" si="171"/>
        <v>0</v>
      </c>
      <c r="BM156" s="7">
        <f t="shared" si="171"/>
        <v>0</v>
      </c>
      <c r="BN156" s="7">
        <f t="shared" si="171"/>
        <v>2640842.23</v>
      </c>
      <c r="BO156" s="7">
        <f t="shared" ref="BO156:DZ156" si="172">ROUND(IF((AND((BO99&lt;=459),(BO135&lt;=BO18)))=TRUE(),0,+BO152+BO154),2)</f>
        <v>959525.48</v>
      </c>
      <c r="BP156" s="7">
        <f t="shared" si="172"/>
        <v>0</v>
      </c>
      <c r="BQ156" s="7">
        <f t="shared" si="172"/>
        <v>4127144.57</v>
      </c>
      <c r="BR156" s="7">
        <f t="shared" si="172"/>
        <v>0</v>
      </c>
      <c r="BS156" s="7">
        <f t="shared" si="172"/>
        <v>1256245.3600000001</v>
      </c>
      <c r="BT156" s="7">
        <f t="shared" si="172"/>
        <v>0</v>
      </c>
      <c r="BU156" s="7">
        <f t="shared" si="172"/>
        <v>0</v>
      </c>
      <c r="BV156" s="7">
        <f t="shared" si="172"/>
        <v>0</v>
      </c>
      <c r="BW156" s="7">
        <f t="shared" si="172"/>
        <v>0</v>
      </c>
      <c r="BX156" s="7">
        <f t="shared" si="172"/>
        <v>0</v>
      </c>
      <c r="BY156" s="7">
        <f t="shared" si="172"/>
        <v>775488.49</v>
      </c>
      <c r="BZ156" s="7">
        <f t="shared" si="172"/>
        <v>0</v>
      </c>
      <c r="CA156" s="7">
        <f t="shared" si="172"/>
        <v>0</v>
      </c>
      <c r="CB156" s="7">
        <f t="shared" si="172"/>
        <v>0</v>
      </c>
      <c r="CC156" s="7">
        <f t="shared" si="172"/>
        <v>0</v>
      </c>
      <c r="CD156" s="7">
        <f t="shared" si="172"/>
        <v>0</v>
      </c>
      <c r="CE156" s="7">
        <f t="shared" si="172"/>
        <v>0</v>
      </c>
      <c r="CF156" s="7">
        <f t="shared" si="172"/>
        <v>0</v>
      </c>
      <c r="CG156" s="7">
        <f t="shared" si="172"/>
        <v>0</v>
      </c>
      <c r="CH156" s="7">
        <f t="shared" si="172"/>
        <v>0</v>
      </c>
      <c r="CI156" s="7">
        <f t="shared" si="172"/>
        <v>693398.34</v>
      </c>
      <c r="CJ156" s="7">
        <f t="shared" si="172"/>
        <v>650538.04</v>
      </c>
      <c r="CK156" s="7">
        <f t="shared" si="172"/>
        <v>0</v>
      </c>
      <c r="CL156" s="7">
        <f t="shared" si="172"/>
        <v>0</v>
      </c>
      <c r="CM156" s="7">
        <f t="shared" si="172"/>
        <v>669481.76</v>
      </c>
      <c r="CN156" s="7">
        <f t="shared" si="172"/>
        <v>0</v>
      </c>
      <c r="CO156" s="7">
        <f t="shared" si="172"/>
        <v>0</v>
      </c>
      <c r="CP156" s="7">
        <f t="shared" si="172"/>
        <v>659609.75</v>
      </c>
      <c r="CQ156" s="7">
        <f t="shared" si="172"/>
        <v>1214127</v>
      </c>
      <c r="CR156" s="7">
        <f t="shared" si="172"/>
        <v>0</v>
      </c>
      <c r="CS156" s="7">
        <f t="shared" si="172"/>
        <v>0</v>
      </c>
      <c r="CT156" s="7">
        <f t="shared" si="172"/>
        <v>0</v>
      </c>
      <c r="CU156" s="7">
        <f t="shared" si="172"/>
        <v>0</v>
      </c>
      <c r="CV156" s="7">
        <f t="shared" si="172"/>
        <v>0</v>
      </c>
      <c r="CW156" s="7">
        <f t="shared" si="172"/>
        <v>0</v>
      </c>
      <c r="CX156" s="7">
        <f t="shared" si="172"/>
        <v>352598.94</v>
      </c>
      <c r="CY156" s="7">
        <f t="shared" si="172"/>
        <v>0</v>
      </c>
      <c r="CZ156" s="7">
        <f t="shared" si="172"/>
        <v>1489928.27</v>
      </c>
      <c r="DA156" s="7">
        <f t="shared" si="172"/>
        <v>0</v>
      </c>
      <c r="DB156" s="7">
        <f t="shared" si="172"/>
        <v>0</v>
      </c>
      <c r="DC156" s="7">
        <f t="shared" si="172"/>
        <v>0</v>
      </c>
      <c r="DD156" s="7">
        <f t="shared" si="172"/>
        <v>0</v>
      </c>
      <c r="DE156" s="7">
        <f t="shared" si="172"/>
        <v>0</v>
      </c>
      <c r="DF156" s="7">
        <f t="shared" si="172"/>
        <v>13343092.98</v>
      </c>
      <c r="DG156" s="7">
        <f t="shared" si="172"/>
        <v>0</v>
      </c>
      <c r="DH156" s="7">
        <f t="shared" si="172"/>
        <v>1454978.08</v>
      </c>
      <c r="DI156" s="7">
        <f t="shared" si="172"/>
        <v>2147879.81</v>
      </c>
      <c r="DJ156" s="7">
        <f t="shared" si="172"/>
        <v>446839</v>
      </c>
      <c r="DK156" s="7">
        <f t="shared" si="172"/>
        <v>413536.84</v>
      </c>
      <c r="DL156" s="7">
        <f t="shared" si="172"/>
        <v>4758081.41</v>
      </c>
      <c r="DM156" s="7">
        <f t="shared" si="172"/>
        <v>0</v>
      </c>
      <c r="DN156" s="7">
        <f t="shared" si="172"/>
        <v>1366613.8</v>
      </c>
      <c r="DO156" s="7">
        <f t="shared" si="172"/>
        <v>3217663.67</v>
      </c>
      <c r="DP156" s="7">
        <f t="shared" si="172"/>
        <v>0</v>
      </c>
      <c r="DQ156" s="7">
        <f t="shared" si="172"/>
        <v>0</v>
      </c>
      <c r="DR156" s="7">
        <f t="shared" si="172"/>
        <v>1841807.33</v>
      </c>
      <c r="DS156" s="7">
        <f t="shared" si="172"/>
        <v>918197.17</v>
      </c>
      <c r="DT156" s="7">
        <f t="shared" si="172"/>
        <v>0</v>
      </c>
      <c r="DU156" s="7">
        <f t="shared" si="172"/>
        <v>0</v>
      </c>
      <c r="DV156" s="7">
        <f t="shared" si="172"/>
        <v>0</v>
      </c>
      <c r="DW156" s="7">
        <f t="shared" si="172"/>
        <v>0</v>
      </c>
      <c r="DX156" s="7">
        <f t="shared" si="172"/>
        <v>0</v>
      </c>
      <c r="DY156" s="7">
        <f t="shared" si="172"/>
        <v>0</v>
      </c>
      <c r="DZ156" s="7">
        <f t="shared" si="172"/>
        <v>0</v>
      </c>
      <c r="EA156" s="7">
        <f t="shared" ref="EA156:FX156" si="173">ROUND(IF((AND((EA99&lt;=459),(EA135&lt;=EA18)))=TRUE(),0,+EA152+EA154),2)</f>
        <v>0</v>
      </c>
      <c r="EB156" s="7">
        <f t="shared" si="173"/>
        <v>574445.17000000004</v>
      </c>
      <c r="EC156" s="7">
        <f t="shared" si="173"/>
        <v>0</v>
      </c>
      <c r="ED156" s="7">
        <f t="shared" si="173"/>
        <v>0</v>
      </c>
      <c r="EE156" s="7">
        <f t="shared" si="173"/>
        <v>0</v>
      </c>
      <c r="EF156" s="7">
        <f t="shared" si="173"/>
        <v>1703495.13</v>
      </c>
      <c r="EG156" s="7">
        <f t="shared" si="173"/>
        <v>0</v>
      </c>
      <c r="EH156" s="7">
        <f t="shared" si="173"/>
        <v>0</v>
      </c>
      <c r="EI156" s="7">
        <f t="shared" si="173"/>
        <v>20596835.239999998</v>
      </c>
      <c r="EJ156" s="7">
        <f t="shared" si="173"/>
        <v>6965907.0499999998</v>
      </c>
      <c r="EK156" s="7">
        <f t="shared" si="173"/>
        <v>0</v>
      </c>
      <c r="EL156" s="7">
        <f t="shared" si="173"/>
        <v>337121.37</v>
      </c>
      <c r="EM156" s="7">
        <f t="shared" si="173"/>
        <v>0</v>
      </c>
      <c r="EN156" s="7">
        <f t="shared" si="173"/>
        <v>1108948.52</v>
      </c>
      <c r="EO156" s="7">
        <f t="shared" si="173"/>
        <v>0</v>
      </c>
      <c r="EP156" s="7">
        <f t="shared" si="173"/>
        <v>0</v>
      </c>
      <c r="EQ156" s="7">
        <f t="shared" si="173"/>
        <v>0</v>
      </c>
      <c r="ER156" s="7">
        <f t="shared" si="173"/>
        <v>0</v>
      </c>
      <c r="ES156" s="7">
        <f t="shared" si="173"/>
        <v>0</v>
      </c>
      <c r="ET156" s="7">
        <f t="shared" si="173"/>
        <v>0</v>
      </c>
      <c r="EU156" s="7">
        <f t="shared" si="173"/>
        <v>1116390.58</v>
      </c>
      <c r="EV156" s="7">
        <f t="shared" si="173"/>
        <v>0</v>
      </c>
      <c r="EW156" s="7">
        <f t="shared" si="173"/>
        <v>0</v>
      </c>
      <c r="EX156" s="7">
        <f t="shared" si="173"/>
        <v>0</v>
      </c>
      <c r="EY156" s="7">
        <f t="shared" si="173"/>
        <v>887799.94</v>
      </c>
      <c r="EZ156" s="7">
        <f t="shared" si="173"/>
        <v>0</v>
      </c>
      <c r="FA156" s="7">
        <f t="shared" si="173"/>
        <v>0</v>
      </c>
      <c r="FB156" s="7">
        <f t="shared" si="173"/>
        <v>0</v>
      </c>
      <c r="FC156" s="7">
        <f t="shared" si="173"/>
        <v>0</v>
      </c>
      <c r="FD156" s="7">
        <f t="shared" si="173"/>
        <v>0</v>
      </c>
      <c r="FE156" s="7">
        <f t="shared" si="173"/>
        <v>0</v>
      </c>
      <c r="FF156" s="7">
        <f t="shared" si="173"/>
        <v>0</v>
      </c>
      <c r="FG156" s="7">
        <f t="shared" si="173"/>
        <v>0</v>
      </c>
      <c r="FH156" s="7">
        <f t="shared" si="173"/>
        <v>0</v>
      </c>
      <c r="FI156" s="7">
        <f t="shared" si="173"/>
        <v>1213923.33</v>
      </c>
      <c r="FJ156" s="7">
        <f t="shared" si="173"/>
        <v>0</v>
      </c>
      <c r="FK156" s="7">
        <f t="shared" si="173"/>
        <v>1892758.26</v>
      </c>
      <c r="FL156" s="7">
        <f t="shared" si="173"/>
        <v>0</v>
      </c>
      <c r="FM156" s="7">
        <f t="shared" si="173"/>
        <v>0</v>
      </c>
      <c r="FN156" s="7">
        <f t="shared" si="173"/>
        <v>25258321.109999999</v>
      </c>
      <c r="FO156" s="7">
        <f t="shared" si="173"/>
        <v>798532.97</v>
      </c>
      <c r="FP156" s="7">
        <f t="shared" si="173"/>
        <v>1728570.59</v>
      </c>
      <c r="FQ156" s="7">
        <f t="shared" si="173"/>
        <v>613440.32999999996</v>
      </c>
      <c r="FR156" s="7">
        <f t="shared" si="173"/>
        <v>0</v>
      </c>
      <c r="FS156" s="7">
        <f t="shared" si="173"/>
        <v>0</v>
      </c>
      <c r="FT156" s="7">
        <f t="shared" si="173"/>
        <v>0</v>
      </c>
      <c r="FU156" s="7">
        <f t="shared" si="173"/>
        <v>922887.21</v>
      </c>
      <c r="FV156" s="7">
        <f t="shared" si="173"/>
        <v>690677.48</v>
      </c>
      <c r="FW156" s="7">
        <f t="shared" si="173"/>
        <v>0</v>
      </c>
      <c r="FX156" s="7">
        <f t="shared" si="173"/>
        <v>0</v>
      </c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</row>
    <row r="157" spans="1:195" x14ac:dyDescent="0.35">
      <c r="A157" s="7"/>
      <c r="B157" s="7" t="s">
        <v>665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</row>
    <row r="158" spans="1:195" x14ac:dyDescent="0.35">
      <c r="A158" s="6" t="s">
        <v>666</v>
      </c>
      <c r="B158" s="7" t="s">
        <v>667</v>
      </c>
      <c r="C158" s="7">
        <f t="shared" ref="C158:BN158" si="174">MAX(C146,C148,C156)</f>
        <v>8459981.8300000001</v>
      </c>
      <c r="D158" s="7">
        <f t="shared" si="174"/>
        <v>25059434.620000001</v>
      </c>
      <c r="E158" s="7">
        <f t="shared" si="174"/>
        <v>8822541.2799999993</v>
      </c>
      <c r="F158" s="7">
        <f t="shared" si="174"/>
        <v>15116178.810000001</v>
      </c>
      <c r="G158" s="7">
        <f t="shared" si="174"/>
        <v>822313.61</v>
      </c>
      <c r="H158" s="7">
        <f t="shared" si="174"/>
        <v>622096.96</v>
      </c>
      <c r="I158" s="7">
        <f t="shared" si="174"/>
        <v>11029406.630000001</v>
      </c>
      <c r="J158" s="7">
        <f t="shared" si="174"/>
        <v>2346105.09</v>
      </c>
      <c r="K158" s="7">
        <f t="shared" si="174"/>
        <v>326526.67</v>
      </c>
      <c r="L158" s="7">
        <f t="shared" si="174"/>
        <v>2227114.85</v>
      </c>
      <c r="M158" s="7">
        <f t="shared" si="174"/>
        <v>1731908.28</v>
      </c>
      <c r="N158" s="7">
        <f t="shared" si="174"/>
        <v>24941340.100000001</v>
      </c>
      <c r="O158" s="7">
        <f t="shared" si="174"/>
        <v>3668972.08</v>
      </c>
      <c r="P158" s="7">
        <f t="shared" si="174"/>
        <v>355125.88</v>
      </c>
      <c r="Q158" s="7">
        <f t="shared" si="174"/>
        <v>54202442.909999996</v>
      </c>
      <c r="R158" s="7">
        <f t="shared" si="174"/>
        <v>4519700.9800000004</v>
      </c>
      <c r="S158" s="7">
        <f t="shared" si="174"/>
        <v>1362179.81</v>
      </c>
      <c r="T158" s="7">
        <f t="shared" si="174"/>
        <v>267420.40000000002</v>
      </c>
      <c r="U158" s="7">
        <f t="shared" si="174"/>
        <v>97865.04</v>
      </c>
      <c r="V158" s="7">
        <f t="shared" si="174"/>
        <v>321128.06</v>
      </c>
      <c r="W158" s="7">
        <f t="shared" si="174"/>
        <v>209819.13</v>
      </c>
      <c r="X158" s="7">
        <f t="shared" si="174"/>
        <v>41135.480000000003</v>
      </c>
      <c r="Y158" s="7">
        <f t="shared" si="174"/>
        <v>1328908.21</v>
      </c>
      <c r="Z158" s="7">
        <f t="shared" si="174"/>
        <v>193310.81</v>
      </c>
      <c r="AA158" s="7">
        <f t="shared" si="174"/>
        <v>13128442.779999999</v>
      </c>
      <c r="AB158" s="7">
        <f t="shared" si="174"/>
        <v>9120044.0700000003</v>
      </c>
      <c r="AC158" s="7">
        <f t="shared" si="174"/>
        <v>445504.49</v>
      </c>
      <c r="AD158" s="7">
        <f t="shared" si="174"/>
        <v>666894.30000000005</v>
      </c>
      <c r="AE158" s="7">
        <f t="shared" si="174"/>
        <v>120764.69</v>
      </c>
      <c r="AF158" s="7">
        <f t="shared" si="174"/>
        <v>203540.42</v>
      </c>
      <c r="AG158" s="7">
        <f t="shared" si="174"/>
        <v>268597.43</v>
      </c>
      <c r="AH158" s="7">
        <f t="shared" si="174"/>
        <v>938401.31</v>
      </c>
      <c r="AI158" s="7">
        <f t="shared" si="174"/>
        <v>387518.18</v>
      </c>
      <c r="AJ158" s="7">
        <f t="shared" si="174"/>
        <v>298219.15000000002</v>
      </c>
      <c r="AK158" s="7">
        <f t="shared" si="174"/>
        <v>316403.61</v>
      </c>
      <c r="AL158" s="7">
        <f t="shared" si="174"/>
        <v>398604.57</v>
      </c>
      <c r="AM158" s="7">
        <f t="shared" si="174"/>
        <v>371660.54</v>
      </c>
      <c r="AN158" s="7">
        <f t="shared" si="174"/>
        <v>278569.3</v>
      </c>
      <c r="AO158" s="7">
        <f t="shared" si="174"/>
        <v>3645201.98</v>
      </c>
      <c r="AP158" s="7">
        <f t="shared" si="174"/>
        <v>76305800.430000007</v>
      </c>
      <c r="AQ158" s="7">
        <f t="shared" si="174"/>
        <v>264794.3</v>
      </c>
      <c r="AR158" s="7">
        <f t="shared" si="174"/>
        <v>13577261.43</v>
      </c>
      <c r="AS158" s="7">
        <f t="shared" si="174"/>
        <v>3532267.28</v>
      </c>
      <c r="AT158" s="7">
        <f t="shared" si="174"/>
        <v>965573.4</v>
      </c>
      <c r="AU158" s="7">
        <f t="shared" si="174"/>
        <v>224272.91</v>
      </c>
      <c r="AV158" s="7">
        <f t="shared" si="174"/>
        <v>307439.8</v>
      </c>
      <c r="AW158" s="7">
        <f t="shared" si="174"/>
        <v>189214.79</v>
      </c>
      <c r="AX158" s="7">
        <f t="shared" si="174"/>
        <v>86771.86</v>
      </c>
      <c r="AY158" s="7">
        <f t="shared" si="174"/>
        <v>403006.45</v>
      </c>
      <c r="AZ158" s="7">
        <f t="shared" si="174"/>
        <v>12936540.380000001</v>
      </c>
      <c r="BA158" s="7">
        <f t="shared" si="174"/>
        <v>5945399.3099999996</v>
      </c>
      <c r="BB158" s="7">
        <f t="shared" si="174"/>
        <v>4924917.68</v>
      </c>
      <c r="BC158" s="7">
        <f t="shared" si="174"/>
        <v>20889829.899999999</v>
      </c>
      <c r="BD158" s="7">
        <f t="shared" si="174"/>
        <v>832368.78</v>
      </c>
      <c r="BE158" s="7">
        <f t="shared" si="174"/>
        <v>677622.32</v>
      </c>
      <c r="BF158" s="7">
        <f t="shared" si="174"/>
        <v>6858564.7400000002</v>
      </c>
      <c r="BG158" s="7">
        <f t="shared" si="174"/>
        <v>877017.31</v>
      </c>
      <c r="BH158" s="7">
        <f t="shared" si="174"/>
        <v>337925.76</v>
      </c>
      <c r="BI158" s="7">
        <f t="shared" si="174"/>
        <v>342191.54</v>
      </c>
      <c r="BJ158" s="7">
        <f t="shared" si="174"/>
        <v>1240601.31</v>
      </c>
      <c r="BK158" s="7">
        <f t="shared" si="174"/>
        <v>16099709.560000001</v>
      </c>
      <c r="BL158" s="7">
        <f t="shared" si="174"/>
        <v>141235.72</v>
      </c>
      <c r="BM158" s="7">
        <f t="shared" si="174"/>
        <v>437802.05</v>
      </c>
      <c r="BN158" s="7">
        <f t="shared" si="174"/>
        <v>2640842.23</v>
      </c>
      <c r="BO158" s="7">
        <f t="shared" ref="BO158:DZ158" si="175">MAX(BO146,BO148,BO156)</f>
        <v>959525.48</v>
      </c>
      <c r="BP158" s="7">
        <f t="shared" si="175"/>
        <v>236490.79</v>
      </c>
      <c r="BQ158" s="7">
        <f t="shared" si="175"/>
        <v>4127144.57</v>
      </c>
      <c r="BR158" s="7">
        <f t="shared" si="175"/>
        <v>1961755.34</v>
      </c>
      <c r="BS158" s="7">
        <f t="shared" si="175"/>
        <v>1256245.3600000001</v>
      </c>
      <c r="BT158" s="7">
        <f t="shared" si="175"/>
        <v>256552.11</v>
      </c>
      <c r="BU158" s="7">
        <f t="shared" si="175"/>
        <v>269393.28000000003</v>
      </c>
      <c r="BV158" s="7">
        <f t="shared" si="175"/>
        <v>561275.46</v>
      </c>
      <c r="BW158" s="7">
        <f t="shared" si="175"/>
        <v>865587.81</v>
      </c>
      <c r="BX158" s="7">
        <f t="shared" si="175"/>
        <v>90367.47</v>
      </c>
      <c r="BY158" s="7">
        <f t="shared" si="175"/>
        <v>775488.49</v>
      </c>
      <c r="BZ158" s="7">
        <f t="shared" si="175"/>
        <v>253787.82</v>
      </c>
      <c r="CA158" s="7">
        <f t="shared" si="175"/>
        <v>126301.14</v>
      </c>
      <c r="CB158" s="7">
        <f t="shared" si="175"/>
        <v>30198327.48</v>
      </c>
      <c r="CC158" s="7">
        <f t="shared" si="175"/>
        <v>247912.51</v>
      </c>
      <c r="CD158" s="7">
        <f t="shared" si="175"/>
        <v>44806.09</v>
      </c>
      <c r="CE158" s="7">
        <f t="shared" si="175"/>
        <v>175107.3</v>
      </c>
      <c r="CF158" s="7">
        <f t="shared" si="175"/>
        <v>74547.39</v>
      </c>
      <c r="CG158" s="7">
        <f t="shared" si="175"/>
        <v>221290.83</v>
      </c>
      <c r="CH158" s="7">
        <f t="shared" si="175"/>
        <v>203321.62</v>
      </c>
      <c r="CI158" s="7">
        <f t="shared" si="175"/>
        <v>693398.34</v>
      </c>
      <c r="CJ158" s="7">
        <f t="shared" si="175"/>
        <v>650538.04</v>
      </c>
      <c r="CK158" s="7">
        <f t="shared" si="175"/>
        <v>2859183.84</v>
      </c>
      <c r="CL158" s="7">
        <f t="shared" si="175"/>
        <v>721637.93</v>
      </c>
      <c r="CM158" s="7">
        <f t="shared" si="175"/>
        <v>669481.76</v>
      </c>
      <c r="CN158" s="7">
        <f t="shared" si="175"/>
        <v>13038902.02</v>
      </c>
      <c r="CO158" s="7">
        <f t="shared" si="175"/>
        <v>7396498.5800000001</v>
      </c>
      <c r="CP158" s="7">
        <f t="shared" si="175"/>
        <v>659609.75</v>
      </c>
      <c r="CQ158" s="7">
        <f t="shared" si="175"/>
        <v>1214127</v>
      </c>
      <c r="CR158" s="7">
        <f t="shared" si="175"/>
        <v>255488.16</v>
      </c>
      <c r="CS158" s="7">
        <f t="shared" si="175"/>
        <v>215278.35</v>
      </c>
      <c r="CT158" s="7">
        <f t="shared" si="175"/>
        <v>192466.11</v>
      </c>
      <c r="CU158" s="7">
        <f t="shared" si="175"/>
        <v>243546.94</v>
      </c>
      <c r="CV158" s="7">
        <f t="shared" si="175"/>
        <v>18292.490000000002</v>
      </c>
      <c r="CW158" s="7">
        <f t="shared" si="175"/>
        <v>223944.97</v>
      </c>
      <c r="CX158" s="7">
        <f t="shared" si="175"/>
        <v>352598.94</v>
      </c>
      <c r="CY158" s="7">
        <f t="shared" si="175"/>
        <v>51950.21</v>
      </c>
      <c r="CZ158" s="7">
        <f t="shared" si="175"/>
        <v>1489928.27</v>
      </c>
      <c r="DA158" s="7">
        <f t="shared" si="175"/>
        <v>104745.4</v>
      </c>
      <c r="DB158" s="7">
        <f t="shared" si="175"/>
        <v>179381.44</v>
      </c>
      <c r="DC158" s="7">
        <f t="shared" si="175"/>
        <v>99090.93</v>
      </c>
      <c r="DD158" s="7">
        <f t="shared" si="175"/>
        <v>245738.93</v>
      </c>
      <c r="DE158" s="7">
        <f t="shared" si="175"/>
        <v>203137.22</v>
      </c>
      <c r="DF158" s="7">
        <f t="shared" si="175"/>
        <v>13343092.98</v>
      </c>
      <c r="DG158" s="7">
        <f t="shared" si="175"/>
        <v>148099.6</v>
      </c>
      <c r="DH158" s="7">
        <f t="shared" si="175"/>
        <v>1454978.08</v>
      </c>
      <c r="DI158" s="7">
        <f t="shared" si="175"/>
        <v>2147879.81</v>
      </c>
      <c r="DJ158" s="7">
        <f t="shared" si="175"/>
        <v>446839</v>
      </c>
      <c r="DK158" s="7">
        <f t="shared" si="175"/>
        <v>413536.84</v>
      </c>
      <c r="DL158" s="7">
        <f t="shared" si="175"/>
        <v>4758081.41</v>
      </c>
      <c r="DM158" s="7">
        <f t="shared" si="175"/>
        <v>281935.78999999998</v>
      </c>
      <c r="DN158" s="7">
        <f t="shared" si="175"/>
        <v>1366613.8</v>
      </c>
      <c r="DO158" s="7">
        <f t="shared" si="175"/>
        <v>3217663.67</v>
      </c>
      <c r="DP158" s="7">
        <f t="shared" si="175"/>
        <v>186025.51</v>
      </c>
      <c r="DQ158" s="7">
        <f t="shared" si="175"/>
        <v>445203.53</v>
      </c>
      <c r="DR158" s="7">
        <f t="shared" si="175"/>
        <v>1841807.33</v>
      </c>
      <c r="DS158" s="7">
        <f t="shared" si="175"/>
        <v>918197.17</v>
      </c>
      <c r="DT158" s="7">
        <f t="shared" si="175"/>
        <v>328933.46999999997</v>
      </c>
      <c r="DU158" s="7">
        <f t="shared" si="175"/>
        <v>337143.53</v>
      </c>
      <c r="DV158" s="7">
        <f t="shared" si="175"/>
        <v>219813.47</v>
      </c>
      <c r="DW158" s="7">
        <f t="shared" si="175"/>
        <v>281356.27</v>
      </c>
      <c r="DX158" s="7">
        <f t="shared" si="175"/>
        <v>133648.91</v>
      </c>
      <c r="DY158" s="7">
        <f t="shared" si="175"/>
        <v>147241.72</v>
      </c>
      <c r="DZ158" s="7">
        <f t="shared" si="175"/>
        <v>361470.23</v>
      </c>
      <c r="EA158" s="7">
        <f t="shared" ref="EA158:FX158" si="176">MAX(EA146,EA148,EA156)</f>
        <v>321960.15000000002</v>
      </c>
      <c r="EB158" s="7">
        <f t="shared" si="176"/>
        <v>574445.17000000004</v>
      </c>
      <c r="EC158" s="7">
        <f t="shared" si="176"/>
        <v>157515.01999999999</v>
      </c>
      <c r="ED158" s="7">
        <f t="shared" si="176"/>
        <v>179214.34</v>
      </c>
      <c r="EE158" s="7">
        <f t="shared" si="176"/>
        <v>273962.78999999998</v>
      </c>
      <c r="EF158" s="7">
        <f t="shared" si="176"/>
        <v>1703495.13</v>
      </c>
      <c r="EG158" s="7">
        <f t="shared" si="176"/>
        <v>274064.48</v>
      </c>
      <c r="EH158" s="7">
        <f t="shared" si="176"/>
        <v>248738.26</v>
      </c>
      <c r="EI158" s="7">
        <f t="shared" si="176"/>
        <v>20596835.239999998</v>
      </c>
      <c r="EJ158" s="7">
        <f t="shared" si="176"/>
        <v>6965907.0499999998</v>
      </c>
      <c r="EK158" s="7">
        <f t="shared" si="176"/>
        <v>369127.26</v>
      </c>
      <c r="EL158" s="7">
        <f t="shared" si="176"/>
        <v>337121.37</v>
      </c>
      <c r="EM158" s="7">
        <f t="shared" si="176"/>
        <v>326220.28000000003</v>
      </c>
      <c r="EN158" s="7">
        <f t="shared" si="176"/>
        <v>1108948.52</v>
      </c>
      <c r="EO158" s="7">
        <f t="shared" si="176"/>
        <v>249628.93</v>
      </c>
      <c r="EP158" s="7">
        <f t="shared" si="176"/>
        <v>184128.95</v>
      </c>
      <c r="EQ158" s="7">
        <f t="shared" si="176"/>
        <v>701053.45</v>
      </c>
      <c r="ER158" s="7">
        <f t="shared" si="176"/>
        <v>142114.13</v>
      </c>
      <c r="ES158" s="7">
        <f t="shared" si="176"/>
        <v>280090.84999999998</v>
      </c>
      <c r="ET158" s="7">
        <f t="shared" si="176"/>
        <v>320120.78000000003</v>
      </c>
      <c r="EU158" s="7">
        <f t="shared" si="176"/>
        <v>1116390.58</v>
      </c>
      <c r="EV158" s="7">
        <f t="shared" si="176"/>
        <v>119551.62</v>
      </c>
      <c r="EW158" s="7">
        <f t="shared" si="176"/>
        <v>371249.77</v>
      </c>
      <c r="EX158" s="7">
        <f t="shared" si="176"/>
        <v>194905.74</v>
      </c>
      <c r="EY158" s="7">
        <f t="shared" si="176"/>
        <v>887799.94</v>
      </c>
      <c r="EZ158" s="7">
        <f t="shared" si="176"/>
        <v>166627.26</v>
      </c>
      <c r="FA158" s="7">
        <f t="shared" si="176"/>
        <v>2000383.14</v>
      </c>
      <c r="FB158" s="7">
        <f t="shared" si="176"/>
        <v>345399.52</v>
      </c>
      <c r="FC158" s="7">
        <f t="shared" si="176"/>
        <v>842001.7</v>
      </c>
      <c r="FD158" s="7">
        <f t="shared" si="176"/>
        <v>359602.17</v>
      </c>
      <c r="FE158" s="7">
        <f t="shared" si="176"/>
        <v>121429.93</v>
      </c>
      <c r="FF158" s="7">
        <f t="shared" si="176"/>
        <v>236926.84</v>
      </c>
      <c r="FG158" s="7">
        <f t="shared" si="176"/>
        <v>151001.85</v>
      </c>
      <c r="FH158" s="7">
        <f t="shared" si="176"/>
        <v>93869.71</v>
      </c>
      <c r="FI158" s="7">
        <f t="shared" si="176"/>
        <v>1213923.33</v>
      </c>
      <c r="FJ158" s="7">
        <f t="shared" si="176"/>
        <v>948284.24</v>
      </c>
      <c r="FK158" s="7">
        <f t="shared" si="176"/>
        <v>1892758.26</v>
      </c>
      <c r="FL158" s="7">
        <f t="shared" si="176"/>
        <v>2336067.17</v>
      </c>
      <c r="FM158" s="7">
        <f t="shared" si="176"/>
        <v>1683917.19</v>
      </c>
      <c r="FN158" s="7">
        <f t="shared" si="176"/>
        <v>25258321.109999999</v>
      </c>
      <c r="FO158" s="7">
        <f t="shared" si="176"/>
        <v>798532.97</v>
      </c>
      <c r="FP158" s="7">
        <f t="shared" si="176"/>
        <v>1728570.59</v>
      </c>
      <c r="FQ158" s="7">
        <f t="shared" si="176"/>
        <v>613440.32999999996</v>
      </c>
      <c r="FR158" s="7">
        <f t="shared" si="176"/>
        <v>145409.45000000001</v>
      </c>
      <c r="FS158" s="7">
        <f t="shared" si="176"/>
        <v>101224.24</v>
      </c>
      <c r="FT158" s="7">
        <f t="shared" si="176"/>
        <v>108652.69</v>
      </c>
      <c r="FU158" s="7">
        <f t="shared" si="176"/>
        <v>922887.21</v>
      </c>
      <c r="FV158" s="7">
        <f t="shared" si="176"/>
        <v>690677.48</v>
      </c>
      <c r="FW158" s="7">
        <f t="shared" si="176"/>
        <v>191970.21</v>
      </c>
      <c r="FX158" s="7">
        <f t="shared" si="176"/>
        <v>73471.210000000006</v>
      </c>
      <c r="FY158" s="7"/>
      <c r="FZ158" s="7">
        <f>SUM(C158:FX158)</f>
        <v>558193991.26000035</v>
      </c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</row>
    <row r="159" spans="1:195" x14ac:dyDescent="0.35">
      <c r="A159" s="7"/>
      <c r="B159" s="7" t="s">
        <v>668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>
        <v>596558</v>
      </c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7"/>
      <c r="FZ159" s="64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</row>
    <row r="160" spans="1:195" x14ac:dyDescent="0.35">
      <c r="A160" s="7"/>
      <c r="B160" s="7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>
        <f>EY158-EY159</f>
        <v>291241.93999999994</v>
      </c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7"/>
      <c r="FZ160" s="64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</row>
    <row r="161" spans="1:195" x14ac:dyDescent="0.35">
      <c r="A161" s="6"/>
      <c r="B161" s="43" t="s">
        <v>669</v>
      </c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7"/>
      <c r="FZ161" s="64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</row>
    <row r="162" spans="1:195" x14ac:dyDescent="0.35">
      <c r="A162" s="6" t="s">
        <v>670</v>
      </c>
      <c r="B162" s="7" t="s">
        <v>671</v>
      </c>
      <c r="C162" s="17">
        <f t="shared" ref="C162:BN162" si="177">C28</f>
        <v>1242</v>
      </c>
      <c r="D162" s="17">
        <f t="shared" si="177"/>
        <v>3941</v>
      </c>
      <c r="E162" s="17">
        <f t="shared" si="177"/>
        <v>1460</v>
      </c>
      <c r="F162" s="17">
        <f t="shared" si="177"/>
        <v>2255</v>
      </c>
      <c r="G162" s="17">
        <f t="shared" si="177"/>
        <v>98</v>
      </c>
      <c r="H162" s="17">
        <f t="shared" si="177"/>
        <v>62</v>
      </c>
      <c r="I162" s="17">
        <f t="shared" si="177"/>
        <v>1471</v>
      </c>
      <c r="J162" s="17">
        <f t="shared" si="177"/>
        <v>186</v>
      </c>
      <c r="K162" s="17">
        <f t="shared" si="177"/>
        <v>0</v>
      </c>
      <c r="L162" s="17">
        <f t="shared" si="177"/>
        <v>126</v>
      </c>
      <c r="M162" s="17">
        <f t="shared" si="177"/>
        <v>159</v>
      </c>
      <c r="N162" s="17">
        <f t="shared" si="177"/>
        <v>4459</v>
      </c>
      <c r="O162" s="17">
        <f t="shared" si="177"/>
        <v>366</v>
      </c>
      <c r="P162" s="17">
        <f t="shared" si="177"/>
        <v>17</v>
      </c>
      <c r="Q162" s="17">
        <f t="shared" si="177"/>
        <v>10422</v>
      </c>
      <c r="R162" s="17">
        <f t="shared" si="177"/>
        <v>64</v>
      </c>
      <c r="S162" s="17">
        <f t="shared" si="177"/>
        <v>54</v>
      </c>
      <c r="T162" s="17">
        <f t="shared" si="177"/>
        <v>1</v>
      </c>
      <c r="U162" s="17">
        <f t="shared" si="177"/>
        <v>0</v>
      </c>
      <c r="V162" s="17">
        <f t="shared" si="177"/>
        <v>0</v>
      </c>
      <c r="W162" s="17">
        <f t="shared" si="177"/>
        <v>0</v>
      </c>
      <c r="X162" s="17">
        <f t="shared" si="177"/>
        <v>0</v>
      </c>
      <c r="Y162" s="17">
        <f t="shared" si="177"/>
        <v>3</v>
      </c>
      <c r="Z162" s="17">
        <f t="shared" si="177"/>
        <v>5</v>
      </c>
      <c r="AA162" s="17">
        <f t="shared" si="177"/>
        <v>1993</v>
      </c>
      <c r="AB162" s="17">
        <f t="shared" si="177"/>
        <v>1343</v>
      </c>
      <c r="AC162" s="17">
        <f t="shared" si="177"/>
        <v>22</v>
      </c>
      <c r="AD162" s="17">
        <f t="shared" si="177"/>
        <v>27</v>
      </c>
      <c r="AE162" s="17">
        <f t="shared" si="177"/>
        <v>3</v>
      </c>
      <c r="AF162" s="17">
        <f t="shared" si="177"/>
        <v>5</v>
      </c>
      <c r="AG162" s="17">
        <f t="shared" si="177"/>
        <v>13</v>
      </c>
      <c r="AH162" s="17">
        <f t="shared" si="177"/>
        <v>0</v>
      </c>
      <c r="AI162" s="17">
        <f t="shared" si="177"/>
        <v>2</v>
      </c>
      <c r="AJ162" s="17">
        <f t="shared" si="177"/>
        <v>2</v>
      </c>
      <c r="AK162" s="17">
        <f t="shared" si="177"/>
        <v>1</v>
      </c>
      <c r="AL162" s="17">
        <f t="shared" si="177"/>
        <v>11</v>
      </c>
      <c r="AM162" s="17">
        <f t="shared" si="177"/>
        <v>0</v>
      </c>
      <c r="AN162" s="17">
        <f t="shared" si="177"/>
        <v>0</v>
      </c>
      <c r="AO162" s="17">
        <f t="shared" si="177"/>
        <v>113</v>
      </c>
      <c r="AP162" s="17">
        <f t="shared" si="177"/>
        <v>13775</v>
      </c>
      <c r="AQ162" s="17">
        <f t="shared" si="177"/>
        <v>0</v>
      </c>
      <c r="AR162" s="17">
        <f t="shared" si="177"/>
        <v>1709</v>
      </c>
      <c r="AS162" s="17">
        <f t="shared" si="177"/>
        <v>1120</v>
      </c>
      <c r="AT162" s="17">
        <f t="shared" si="177"/>
        <v>30</v>
      </c>
      <c r="AU162" s="17">
        <f t="shared" si="177"/>
        <v>4</v>
      </c>
      <c r="AV162" s="17">
        <f t="shared" si="177"/>
        <v>2</v>
      </c>
      <c r="AW162" s="17">
        <f t="shared" si="177"/>
        <v>1</v>
      </c>
      <c r="AX162" s="17">
        <f t="shared" si="177"/>
        <v>7</v>
      </c>
      <c r="AY162" s="17">
        <f t="shared" si="177"/>
        <v>5</v>
      </c>
      <c r="AZ162" s="17">
        <f t="shared" si="177"/>
        <v>939</v>
      </c>
      <c r="BA162" s="17">
        <f t="shared" si="177"/>
        <v>175</v>
      </c>
      <c r="BB162" s="17">
        <f t="shared" si="177"/>
        <v>196</v>
      </c>
      <c r="BC162" s="17">
        <f t="shared" si="177"/>
        <v>1366</v>
      </c>
      <c r="BD162" s="17">
        <f t="shared" si="177"/>
        <v>59</v>
      </c>
      <c r="BE162" s="17">
        <f t="shared" si="177"/>
        <v>4</v>
      </c>
      <c r="BF162" s="17">
        <f t="shared" si="177"/>
        <v>410</v>
      </c>
      <c r="BG162" s="17">
        <f t="shared" si="177"/>
        <v>61</v>
      </c>
      <c r="BH162" s="17">
        <f t="shared" si="177"/>
        <v>9</v>
      </c>
      <c r="BI162" s="17">
        <f t="shared" si="177"/>
        <v>18</v>
      </c>
      <c r="BJ162" s="17">
        <f t="shared" si="177"/>
        <v>63</v>
      </c>
      <c r="BK162" s="17">
        <f t="shared" si="177"/>
        <v>555</v>
      </c>
      <c r="BL162" s="17">
        <f t="shared" si="177"/>
        <v>2</v>
      </c>
      <c r="BM162" s="17">
        <f t="shared" si="177"/>
        <v>13</v>
      </c>
      <c r="BN162" s="17">
        <f t="shared" si="177"/>
        <v>13</v>
      </c>
      <c r="BO162" s="17">
        <f t="shared" ref="BO162:DZ162" si="178">BO28</f>
        <v>9</v>
      </c>
      <c r="BP162" s="17">
        <f t="shared" si="178"/>
        <v>1</v>
      </c>
      <c r="BQ162" s="17">
        <f t="shared" si="178"/>
        <v>1170</v>
      </c>
      <c r="BR162" s="17">
        <f t="shared" si="178"/>
        <v>698</v>
      </c>
      <c r="BS162" s="17">
        <f t="shared" si="178"/>
        <v>178</v>
      </c>
      <c r="BT162" s="17">
        <f t="shared" si="178"/>
        <v>2</v>
      </c>
      <c r="BU162" s="17">
        <f t="shared" si="178"/>
        <v>42</v>
      </c>
      <c r="BV162" s="17">
        <f t="shared" si="178"/>
        <v>76</v>
      </c>
      <c r="BW162" s="17">
        <f t="shared" si="178"/>
        <v>146</v>
      </c>
      <c r="BX162" s="17">
        <f t="shared" si="178"/>
        <v>0</v>
      </c>
      <c r="BY162" s="17">
        <f t="shared" si="178"/>
        <v>0</v>
      </c>
      <c r="BZ162" s="17">
        <f t="shared" si="178"/>
        <v>0</v>
      </c>
      <c r="CA162" s="17">
        <f t="shared" si="178"/>
        <v>3</v>
      </c>
      <c r="CB162" s="17">
        <f t="shared" si="178"/>
        <v>2562</v>
      </c>
      <c r="CC162" s="17">
        <f t="shared" si="178"/>
        <v>0</v>
      </c>
      <c r="CD162" s="17">
        <f t="shared" si="178"/>
        <v>1</v>
      </c>
      <c r="CE162" s="17">
        <f t="shared" si="178"/>
        <v>1</v>
      </c>
      <c r="CF162" s="17">
        <f t="shared" si="178"/>
        <v>0</v>
      </c>
      <c r="CG162" s="17">
        <f t="shared" si="178"/>
        <v>16</v>
      </c>
      <c r="CH162" s="17">
        <f t="shared" si="178"/>
        <v>9</v>
      </c>
      <c r="CI162" s="17">
        <f t="shared" si="178"/>
        <v>77</v>
      </c>
      <c r="CJ162" s="17">
        <f t="shared" si="178"/>
        <v>162</v>
      </c>
      <c r="CK162" s="17">
        <f t="shared" si="178"/>
        <v>147</v>
      </c>
      <c r="CL162" s="17">
        <f t="shared" si="178"/>
        <v>25</v>
      </c>
      <c r="CM162" s="17">
        <f t="shared" si="178"/>
        <v>8</v>
      </c>
      <c r="CN162" s="17">
        <f t="shared" si="178"/>
        <v>1172</v>
      </c>
      <c r="CO162" s="17">
        <f t="shared" si="178"/>
        <v>377</v>
      </c>
      <c r="CP162" s="17">
        <f t="shared" si="178"/>
        <v>142</v>
      </c>
      <c r="CQ162" s="17">
        <f t="shared" si="178"/>
        <v>2</v>
      </c>
      <c r="CR162" s="17">
        <f t="shared" si="178"/>
        <v>0</v>
      </c>
      <c r="CS162" s="17">
        <f t="shared" si="178"/>
        <v>3</v>
      </c>
      <c r="CT162" s="17">
        <f t="shared" si="178"/>
        <v>1</v>
      </c>
      <c r="CU162" s="17">
        <f t="shared" si="178"/>
        <v>3</v>
      </c>
      <c r="CV162" s="17">
        <f t="shared" si="178"/>
        <v>0</v>
      </c>
      <c r="CW162" s="17">
        <f t="shared" si="178"/>
        <v>0</v>
      </c>
      <c r="CX162" s="17">
        <f t="shared" si="178"/>
        <v>19</v>
      </c>
      <c r="CY162" s="17">
        <f t="shared" si="178"/>
        <v>0</v>
      </c>
      <c r="CZ162" s="17">
        <f t="shared" si="178"/>
        <v>31</v>
      </c>
      <c r="DA162" s="17">
        <f t="shared" si="178"/>
        <v>0</v>
      </c>
      <c r="DB162" s="17">
        <f t="shared" si="178"/>
        <v>6</v>
      </c>
      <c r="DC162" s="17">
        <f t="shared" si="178"/>
        <v>0</v>
      </c>
      <c r="DD162" s="17">
        <f t="shared" si="178"/>
        <v>4</v>
      </c>
      <c r="DE162" s="17">
        <f t="shared" si="178"/>
        <v>1</v>
      </c>
      <c r="DF162" s="17">
        <f t="shared" si="178"/>
        <v>558</v>
      </c>
      <c r="DG162" s="17">
        <f t="shared" si="178"/>
        <v>0</v>
      </c>
      <c r="DH162" s="17">
        <f t="shared" si="178"/>
        <v>109</v>
      </c>
      <c r="DI162" s="17">
        <f t="shared" si="178"/>
        <v>55</v>
      </c>
      <c r="DJ162" s="17">
        <f t="shared" si="178"/>
        <v>9</v>
      </c>
      <c r="DK162" s="17">
        <f t="shared" si="178"/>
        <v>20</v>
      </c>
      <c r="DL162" s="17">
        <f t="shared" si="178"/>
        <v>298</v>
      </c>
      <c r="DM162" s="17">
        <f t="shared" si="178"/>
        <v>0</v>
      </c>
      <c r="DN162" s="17">
        <f t="shared" si="178"/>
        <v>66</v>
      </c>
      <c r="DO162" s="17">
        <f t="shared" si="178"/>
        <v>494</v>
      </c>
      <c r="DP162" s="17">
        <f t="shared" si="178"/>
        <v>0</v>
      </c>
      <c r="DQ162" s="17">
        <f t="shared" si="178"/>
        <v>57</v>
      </c>
      <c r="DR162" s="17">
        <f t="shared" si="178"/>
        <v>25</v>
      </c>
      <c r="DS162" s="17">
        <f t="shared" si="178"/>
        <v>28</v>
      </c>
      <c r="DT162" s="17">
        <f t="shared" si="178"/>
        <v>4</v>
      </c>
      <c r="DU162" s="17">
        <f t="shared" si="178"/>
        <v>0</v>
      </c>
      <c r="DV162" s="17">
        <f t="shared" si="178"/>
        <v>3</v>
      </c>
      <c r="DW162" s="17">
        <f t="shared" si="178"/>
        <v>0</v>
      </c>
      <c r="DX162" s="17">
        <f t="shared" si="178"/>
        <v>4</v>
      </c>
      <c r="DY162" s="17">
        <f t="shared" si="178"/>
        <v>3</v>
      </c>
      <c r="DZ162" s="17">
        <f t="shared" si="178"/>
        <v>1</v>
      </c>
      <c r="EA162" s="17">
        <f t="shared" ref="EA162:FX162" si="179">EA28</f>
        <v>28</v>
      </c>
      <c r="EB162" s="17">
        <f t="shared" si="179"/>
        <v>66</v>
      </c>
      <c r="EC162" s="17">
        <f t="shared" si="179"/>
        <v>2</v>
      </c>
      <c r="ED162" s="17">
        <f t="shared" si="179"/>
        <v>50</v>
      </c>
      <c r="EE162" s="17">
        <f t="shared" si="179"/>
        <v>11</v>
      </c>
      <c r="EF162" s="17">
        <f t="shared" si="179"/>
        <v>63</v>
      </c>
      <c r="EG162" s="17">
        <f t="shared" si="179"/>
        <v>44</v>
      </c>
      <c r="EH162" s="17">
        <f t="shared" si="179"/>
        <v>9</v>
      </c>
      <c r="EI162" s="17">
        <f t="shared" si="179"/>
        <v>372</v>
      </c>
      <c r="EJ162" s="17">
        <f t="shared" si="179"/>
        <v>211</v>
      </c>
      <c r="EK162" s="17">
        <f t="shared" si="179"/>
        <v>15</v>
      </c>
      <c r="EL162" s="17">
        <f t="shared" si="179"/>
        <v>1</v>
      </c>
      <c r="EM162" s="17">
        <f t="shared" si="179"/>
        <v>2</v>
      </c>
      <c r="EN162" s="17">
        <f t="shared" si="179"/>
        <v>11</v>
      </c>
      <c r="EO162" s="17">
        <f t="shared" si="179"/>
        <v>3</v>
      </c>
      <c r="EP162" s="17">
        <f t="shared" si="179"/>
        <v>15</v>
      </c>
      <c r="EQ162" s="17">
        <f t="shared" si="179"/>
        <v>157</v>
      </c>
      <c r="ER162" s="17">
        <f t="shared" si="179"/>
        <v>17</v>
      </c>
      <c r="ES162" s="17">
        <f t="shared" si="179"/>
        <v>3</v>
      </c>
      <c r="ET162" s="17">
        <f t="shared" si="179"/>
        <v>7</v>
      </c>
      <c r="EU162" s="17">
        <f t="shared" si="179"/>
        <v>92</v>
      </c>
      <c r="EV162" s="17">
        <f t="shared" si="179"/>
        <v>11</v>
      </c>
      <c r="EW162" s="17">
        <f t="shared" si="179"/>
        <v>48</v>
      </c>
      <c r="EX162" s="17">
        <f t="shared" si="179"/>
        <v>2</v>
      </c>
      <c r="EY162" s="17">
        <f t="shared" si="179"/>
        <v>12</v>
      </c>
      <c r="EZ162" s="17">
        <f t="shared" si="179"/>
        <v>0</v>
      </c>
      <c r="FA162" s="17">
        <f t="shared" si="179"/>
        <v>624</v>
      </c>
      <c r="FB162" s="17">
        <f t="shared" si="179"/>
        <v>0</v>
      </c>
      <c r="FC162" s="17">
        <f t="shared" si="179"/>
        <v>24</v>
      </c>
      <c r="FD162" s="17">
        <f t="shared" si="179"/>
        <v>4</v>
      </c>
      <c r="FE162" s="17">
        <f t="shared" si="179"/>
        <v>14</v>
      </c>
      <c r="FF162" s="17">
        <f t="shared" si="179"/>
        <v>0</v>
      </c>
      <c r="FG162" s="17">
        <f t="shared" si="179"/>
        <v>5</v>
      </c>
      <c r="FH162" s="17">
        <f t="shared" si="179"/>
        <v>0</v>
      </c>
      <c r="FI162" s="17">
        <f t="shared" si="179"/>
        <v>145</v>
      </c>
      <c r="FJ162" s="17">
        <f t="shared" si="179"/>
        <v>67</v>
      </c>
      <c r="FK162" s="17">
        <f t="shared" si="179"/>
        <v>229</v>
      </c>
      <c r="FL162" s="17">
        <f t="shared" si="179"/>
        <v>152</v>
      </c>
      <c r="FM162" s="17">
        <f t="shared" si="179"/>
        <v>83</v>
      </c>
      <c r="FN162" s="17">
        <f t="shared" si="179"/>
        <v>2952</v>
      </c>
      <c r="FO162" s="17">
        <f t="shared" si="179"/>
        <v>43</v>
      </c>
      <c r="FP162" s="17">
        <f t="shared" si="179"/>
        <v>287</v>
      </c>
      <c r="FQ162" s="17">
        <f t="shared" si="179"/>
        <v>56</v>
      </c>
      <c r="FR162" s="17">
        <f t="shared" si="179"/>
        <v>0</v>
      </c>
      <c r="FS162" s="17">
        <f t="shared" si="179"/>
        <v>0</v>
      </c>
      <c r="FT162" s="17">
        <f t="shared" si="179"/>
        <v>0</v>
      </c>
      <c r="FU162" s="17">
        <f t="shared" si="179"/>
        <v>130</v>
      </c>
      <c r="FV162" s="17">
        <f t="shared" si="179"/>
        <v>92</v>
      </c>
      <c r="FW162" s="17">
        <f t="shared" si="179"/>
        <v>8</v>
      </c>
      <c r="FX162" s="17">
        <f t="shared" si="179"/>
        <v>1</v>
      </c>
      <c r="FY162" s="7"/>
      <c r="FZ162" s="64">
        <f>SUM(C162:FY162)</f>
        <v>65458</v>
      </c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</row>
    <row r="163" spans="1:195" x14ac:dyDescent="0.35">
      <c r="A163" s="6" t="s">
        <v>672</v>
      </c>
      <c r="B163" s="7" t="s">
        <v>673</v>
      </c>
      <c r="C163" s="64">
        <f t="shared" ref="C163:BN163" si="180">C120</f>
        <v>10497.368143655758</v>
      </c>
      <c r="D163" s="64">
        <f t="shared" si="180"/>
        <v>10538.09869606</v>
      </c>
      <c r="E163" s="64">
        <f t="shared" si="180"/>
        <v>10407.17843842</v>
      </c>
      <c r="F163" s="64">
        <f t="shared" si="180"/>
        <v>10447.962358029999</v>
      </c>
      <c r="G163" s="64">
        <f t="shared" si="180"/>
        <v>11020.60691742</v>
      </c>
      <c r="H163" s="64">
        <f t="shared" si="180"/>
        <v>11158.28965232</v>
      </c>
      <c r="I163" s="64">
        <f t="shared" si="180"/>
        <v>10422.07313845</v>
      </c>
      <c r="J163" s="64">
        <f t="shared" si="180"/>
        <v>10065.1065887</v>
      </c>
      <c r="K163" s="64">
        <f t="shared" si="180"/>
        <v>14527.7929642</v>
      </c>
      <c r="L163" s="64">
        <f t="shared" si="180"/>
        <v>10888.359466</v>
      </c>
      <c r="M163" s="64">
        <f t="shared" si="180"/>
        <v>11524.70223606</v>
      </c>
      <c r="N163" s="64">
        <f t="shared" si="180"/>
        <v>10854.80245005</v>
      </c>
      <c r="O163" s="64">
        <f t="shared" si="180"/>
        <v>10586.097687109999</v>
      </c>
      <c r="P163" s="64">
        <f t="shared" si="180"/>
        <v>14262.083425250001</v>
      </c>
      <c r="Q163" s="64">
        <f t="shared" si="180"/>
        <v>10688.53297921</v>
      </c>
      <c r="R163" s="64">
        <f t="shared" si="180"/>
        <v>10415.45910425</v>
      </c>
      <c r="S163" s="64">
        <f t="shared" si="180"/>
        <v>10728.79386957</v>
      </c>
      <c r="T163" s="64">
        <f t="shared" si="180"/>
        <v>17885.25950466</v>
      </c>
      <c r="U163" s="64">
        <f t="shared" si="180"/>
        <v>21518.259578680001</v>
      </c>
      <c r="V163" s="64">
        <f t="shared" si="180"/>
        <v>14543.84325025</v>
      </c>
      <c r="W163" s="64">
        <f t="shared" si="180"/>
        <v>16204.751856000001</v>
      </c>
      <c r="X163" s="64">
        <f t="shared" si="180"/>
        <v>21559.475281350002</v>
      </c>
      <c r="Y163" s="64">
        <f t="shared" si="180"/>
        <v>10258.38091143</v>
      </c>
      <c r="Z163" s="64">
        <f t="shared" si="180"/>
        <v>15226.119398299999</v>
      </c>
      <c r="AA163" s="64">
        <f t="shared" si="180"/>
        <v>10609.35704071</v>
      </c>
      <c r="AB163" s="64">
        <f t="shared" si="180"/>
        <v>10841.55250985</v>
      </c>
      <c r="AC163" s="64">
        <f t="shared" si="180"/>
        <v>11135.38526847</v>
      </c>
      <c r="AD163" s="64">
        <f t="shared" si="180"/>
        <v>10607.849721889999</v>
      </c>
      <c r="AE163" s="64">
        <f t="shared" si="180"/>
        <v>19967.707474260002</v>
      </c>
      <c r="AF163" s="64">
        <f t="shared" si="180"/>
        <v>18063.57979399</v>
      </c>
      <c r="AG163" s="64">
        <f t="shared" si="180"/>
        <v>12092.447031150001</v>
      </c>
      <c r="AH163" s="64">
        <f t="shared" si="180"/>
        <v>10513.16954771</v>
      </c>
      <c r="AI163" s="64">
        <f t="shared" si="180"/>
        <v>12316.24012586</v>
      </c>
      <c r="AJ163" s="64">
        <f t="shared" si="180"/>
        <v>18192.969348490002</v>
      </c>
      <c r="AK163" s="64">
        <f t="shared" si="180"/>
        <v>17719.736330430002</v>
      </c>
      <c r="AL163" s="64">
        <f t="shared" si="180"/>
        <v>14140.93115025</v>
      </c>
      <c r="AM163" s="64">
        <f t="shared" si="180"/>
        <v>12856.667289110001</v>
      </c>
      <c r="AN163" s="64">
        <f t="shared" si="180"/>
        <v>14086.230807030001</v>
      </c>
      <c r="AO163" s="64">
        <f t="shared" si="180"/>
        <v>10261.904134550001</v>
      </c>
      <c r="AP163" s="64">
        <f t="shared" si="180"/>
        <v>10696.450573059999</v>
      </c>
      <c r="AQ163" s="64">
        <f t="shared" si="180"/>
        <v>16333.228652039999</v>
      </c>
      <c r="AR163" s="64">
        <f t="shared" si="180"/>
        <v>10696.450573059999</v>
      </c>
      <c r="AS163" s="64">
        <f t="shared" si="180"/>
        <v>11225.52081668</v>
      </c>
      <c r="AT163" s="64">
        <f t="shared" si="180"/>
        <v>10818.02235478</v>
      </c>
      <c r="AU163" s="64">
        <f t="shared" si="180"/>
        <v>14951.527115049999</v>
      </c>
      <c r="AV163" s="64">
        <f t="shared" si="180"/>
        <v>14783.60283639</v>
      </c>
      <c r="AW163" s="64">
        <f t="shared" si="180"/>
        <v>16073.2916241</v>
      </c>
      <c r="AX163" s="64">
        <f t="shared" si="180"/>
        <v>22596.838522630002</v>
      </c>
      <c r="AY163" s="64">
        <f t="shared" si="180"/>
        <v>12877.25113877</v>
      </c>
      <c r="AZ163" s="64">
        <f t="shared" si="180"/>
        <v>10374.426720920001</v>
      </c>
      <c r="BA163" s="64">
        <f t="shared" si="180"/>
        <v>10144.44117908</v>
      </c>
      <c r="BB163" s="64">
        <f t="shared" si="180"/>
        <v>10219.48772057</v>
      </c>
      <c r="BC163" s="64">
        <f t="shared" si="180"/>
        <v>10388.66701651</v>
      </c>
      <c r="BD163" s="64">
        <f t="shared" si="180"/>
        <v>10419.71833921</v>
      </c>
      <c r="BE163" s="64">
        <f t="shared" si="180"/>
        <v>11096.19302492</v>
      </c>
      <c r="BF163" s="64">
        <f t="shared" si="180"/>
        <v>10467.31978141</v>
      </c>
      <c r="BG163" s="64">
        <f t="shared" si="180"/>
        <v>11354.45508381</v>
      </c>
      <c r="BH163" s="64">
        <f t="shared" si="180"/>
        <v>12060.16272127</v>
      </c>
      <c r="BI163" s="64">
        <f t="shared" si="180"/>
        <v>15745.975709660001</v>
      </c>
      <c r="BJ163" s="64">
        <f t="shared" si="180"/>
        <v>10525.701756300001</v>
      </c>
      <c r="BK163" s="64">
        <f t="shared" si="180"/>
        <v>10411.41719446</v>
      </c>
      <c r="BL163" s="64">
        <f t="shared" si="180"/>
        <v>21360.513885259999</v>
      </c>
      <c r="BM163" s="64">
        <f t="shared" si="180"/>
        <v>12610.958891660001</v>
      </c>
      <c r="BN163" s="64">
        <f t="shared" si="180"/>
        <v>10033.1894978</v>
      </c>
      <c r="BO163" s="64">
        <f t="shared" ref="BO163:DZ163" si="181">BO120</f>
        <v>10522.54809461</v>
      </c>
      <c r="BP163" s="64">
        <f t="shared" si="181"/>
        <v>18214.016793089999</v>
      </c>
      <c r="BQ163" s="64">
        <f t="shared" si="181"/>
        <v>11131.45980174</v>
      </c>
      <c r="BR163" s="64">
        <f t="shared" si="181"/>
        <v>10348.12076639</v>
      </c>
      <c r="BS163" s="64">
        <f t="shared" si="181"/>
        <v>11212.643099479999</v>
      </c>
      <c r="BT163" s="64">
        <f t="shared" si="181"/>
        <v>13793.12416102</v>
      </c>
      <c r="BU163" s="64">
        <f t="shared" si="181"/>
        <v>13299.43122262</v>
      </c>
      <c r="BV163" s="64">
        <f t="shared" si="181"/>
        <v>10956.419499809999</v>
      </c>
      <c r="BW163" s="64">
        <f t="shared" si="181"/>
        <v>10801.48513193</v>
      </c>
      <c r="BX163" s="64">
        <f t="shared" si="181"/>
        <v>23171.14612537</v>
      </c>
      <c r="BY163" s="64">
        <f t="shared" si="181"/>
        <v>12020.8780919</v>
      </c>
      <c r="BZ163" s="64">
        <f t="shared" si="181"/>
        <v>16280.9740076</v>
      </c>
      <c r="CA163" s="64">
        <f t="shared" si="181"/>
        <v>19418.993729220001</v>
      </c>
      <c r="CB163" s="64">
        <f t="shared" si="181"/>
        <v>10601.43944686</v>
      </c>
      <c r="CC163" s="64">
        <f t="shared" si="181"/>
        <v>16782.595957289999</v>
      </c>
      <c r="CD163" s="64">
        <f t="shared" si="181"/>
        <v>15754.60327589</v>
      </c>
      <c r="CE163" s="64">
        <f t="shared" si="181"/>
        <v>18149.595734539998</v>
      </c>
      <c r="CF163" s="64">
        <f t="shared" si="181"/>
        <v>18825.097839980001</v>
      </c>
      <c r="CG163" s="64">
        <f t="shared" si="181"/>
        <v>16479.805750039999</v>
      </c>
      <c r="CH163" s="64">
        <f t="shared" si="181"/>
        <v>19910.068995829999</v>
      </c>
      <c r="CI163" s="64">
        <f t="shared" si="181"/>
        <v>10761.801142550001</v>
      </c>
      <c r="CJ163" s="64">
        <f t="shared" si="181"/>
        <v>11302.92098533</v>
      </c>
      <c r="CK163" s="64">
        <f t="shared" si="181"/>
        <v>10719.634687649999</v>
      </c>
      <c r="CL163" s="64">
        <f t="shared" si="181"/>
        <v>11301.727870889999</v>
      </c>
      <c r="CM163" s="64">
        <f t="shared" si="181"/>
        <v>11927.34293687</v>
      </c>
      <c r="CN163" s="64">
        <f t="shared" si="181"/>
        <v>10221.394942069999</v>
      </c>
      <c r="CO163" s="64">
        <f t="shared" si="181"/>
        <v>10206.57198156</v>
      </c>
      <c r="CP163" s="64">
        <f t="shared" si="181"/>
        <v>11438.848306350001</v>
      </c>
      <c r="CQ163" s="64">
        <f t="shared" si="181"/>
        <v>11321.94386824</v>
      </c>
      <c r="CR163" s="64">
        <f t="shared" si="181"/>
        <v>15829.5021124</v>
      </c>
      <c r="CS163" s="64">
        <f t="shared" si="181"/>
        <v>14037.45105865</v>
      </c>
      <c r="CT163" s="64">
        <f t="shared" si="181"/>
        <v>19727.97309739</v>
      </c>
      <c r="CU163" s="64">
        <f t="shared" si="181"/>
        <v>11421.259440330001</v>
      </c>
      <c r="CV163" s="64">
        <f t="shared" si="181"/>
        <v>20599.650462919999</v>
      </c>
      <c r="CW163" s="64">
        <f t="shared" si="181"/>
        <v>16812.685723930001</v>
      </c>
      <c r="CX163" s="64">
        <f t="shared" si="181"/>
        <v>11783.877123419999</v>
      </c>
      <c r="CY163" s="64">
        <f t="shared" si="181"/>
        <v>21754.69388848</v>
      </c>
      <c r="CZ163" s="64">
        <f t="shared" si="181"/>
        <v>10423.609049459999</v>
      </c>
      <c r="DA163" s="64">
        <f t="shared" si="181"/>
        <v>17115.261194269999</v>
      </c>
      <c r="DB163" s="64">
        <f t="shared" si="181"/>
        <v>14049.29848042</v>
      </c>
      <c r="DC163" s="64">
        <f t="shared" si="181"/>
        <v>17834.94142015</v>
      </c>
      <c r="DD163" s="64">
        <f t="shared" si="181"/>
        <v>18718.687553539999</v>
      </c>
      <c r="DE163" s="64">
        <f t="shared" si="181"/>
        <v>14345.849100920001</v>
      </c>
      <c r="DF163" s="64">
        <f t="shared" si="181"/>
        <v>9894.4726802099995</v>
      </c>
      <c r="DG163" s="64">
        <f t="shared" si="181"/>
        <v>20918.022005080002</v>
      </c>
      <c r="DH163" s="64">
        <f t="shared" si="181"/>
        <v>10218.17915434</v>
      </c>
      <c r="DI163" s="64">
        <f t="shared" si="181"/>
        <v>10084.10464799</v>
      </c>
      <c r="DJ163" s="64">
        <f t="shared" si="181"/>
        <v>11563.29437639</v>
      </c>
      <c r="DK163" s="64">
        <f t="shared" si="181"/>
        <v>11729.678145809999</v>
      </c>
      <c r="DL163" s="64">
        <f t="shared" si="181"/>
        <v>10496.764481800001</v>
      </c>
      <c r="DM163" s="64">
        <f t="shared" si="181"/>
        <v>16902.625423270001</v>
      </c>
      <c r="DN163" s="64">
        <f t="shared" si="181"/>
        <v>10906.86132634</v>
      </c>
      <c r="DO163" s="64">
        <f t="shared" si="181"/>
        <v>10341.1681455</v>
      </c>
      <c r="DP163" s="64">
        <f t="shared" si="181"/>
        <v>17839.03976842</v>
      </c>
      <c r="DQ163" s="64">
        <f t="shared" si="181"/>
        <v>11286.977305570001</v>
      </c>
      <c r="DR163" s="64">
        <f t="shared" si="181"/>
        <v>10543.44391996</v>
      </c>
      <c r="DS163" s="64">
        <f t="shared" si="181"/>
        <v>11343.792214929999</v>
      </c>
      <c r="DT163" s="64">
        <f t="shared" si="181"/>
        <v>18117.06722714</v>
      </c>
      <c r="DU163" s="64">
        <f t="shared" si="181"/>
        <v>13140.923259470001</v>
      </c>
      <c r="DV163" s="64">
        <f t="shared" si="181"/>
        <v>16607.243471850001</v>
      </c>
      <c r="DW163" s="64">
        <f t="shared" si="181"/>
        <v>14056.568163690001</v>
      </c>
      <c r="DX163" s="64">
        <f t="shared" si="181"/>
        <v>20895.701580910001</v>
      </c>
      <c r="DY163" s="64">
        <f t="shared" si="181"/>
        <v>15690.72018416</v>
      </c>
      <c r="DZ163" s="64">
        <f t="shared" si="181"/>
        <v>12077.99476516</v>
      </c>
      <c r="EA163" s="64">
        <f t="shared" ref="EA163:FX163" si="182">EA120</f>
        <v>12245.555746509999</v>
      </c>
      <c r="EB163" s="64">
        <f t="shared" si="182"/>
        <v>11339.78070078</v>
      </c>
      <c r="EC163" s="64">
        <f t="shared" si="182"/>
        <v>13616.44376989</v>
      </c>
      <c r="ED163" s="64">
        <f t="shared" si="182"/>
        <v>14485.478565490001</v>
      </c>
      <c r="EE163" s="64">
        <f t="shared" si="182"/>
        <v>16824.04759577</v>
      </c>
      <c r="EF163" s="64">
        <f t="shared" si="182"/>
        <v>10419.53330368</v>
      </c>
      <c r="EG163" s="64">
        <f t="shared" si="182"/>
        <v>14454.877805149999</v>
      </c>
      <c r="EH163" s="64">
        <f t="shared" si="182"/>
        <v>14858.91645495</v>
      </c>
      <c r="EI163" s="64">
        <f t="shared" si="182"/>
        <v>10135.94092031</v>
      </c>
      <c r="EJ163" s="64">
        <f t="shared" si="182"/>
        <v>10037.337568659999</v>
      </c>
      <c r="EK163" s="64">
        <f t="shared" si="182"/>
        <v>11210.133059559999</v>
      </c>
      <c r="EL163" s="64">
        <f t="shared" si="182"/>
        <v>11405.418898219999</v>
      </c>
      <c r="EM163" s="64">
        <f t="shared" si="182"/>
        <v>12738.998756090001</v>
      </c>
      <c r="EN163" s="64">
        <f t="shared" si="182"/>
        <v>10605.661246080001</v>
      </c>
      <c r="EO163" s="64">
        <f t="shared" si="182"/>
        <v>13749.11497622</v>
      </c>
      <c r="EP163" s="64">
        <f t="shared" si="182"/>
        <v>13354.28983335</v>
      </c>
      <c r="EQ163" s="64">
        <f t="shared" si="182"/>
        <v>11002.09424289</v>
      </c>
      <c r="ER163" s="64">
        <f t="shared" si="182"/>
        <v>15105.668659880001</v>
      </c>
      <c r="ES163" s="64">
        <f t="shared" si="182"/>
        <v>17225.759753040002</v>
      </c>
      <c r="ET163" s="64">
        <f t="shared" si="182"/>
        <v>19164.318581809999</v>
      </c>
      <c r="EU163" s="64">
        <f t="shared" si="182"/>
        <v>11107.39585863</v>
      </c>
      <c r="EV163" s="64">
        <f t="shared" si="182"/>
        <v>22238.025044909999</v>
      </c>
      <c r="EW163" s="64">
        <f t="shared" si="182"/>
        <v>14774.346196910001</v>
      </c>
      <c r="EX163" s="64">
        <f t="shared" si="182"/>
        <v>19639.836968470001</v>
      </c>
      <c r="EY163" s="64">
        <f t="shared" si="182"/>
        <v>10936.292890999999</v>
      </c>
      <c r="EZ163" s="64">
        <f t="shared" si="182"/>
        <v>19339.28256806</v>
      </c>
      <c r="FA163" s="64">
        <f t="shared" si="182"/>
        <v>11272.558503329999</v>
      </c>
      <c r="FB163" s="64">
        <f t="shared" si="182"/>
        <v>14384.4544363</v>
      </c>
      <c r="FC163" s="64">
        <f t="shared" si="182"/>
        <v>10628.113950819999</v>
      </c>
      <c r="FD163" s="64">
        <f t="shared" si="182"/>
        <v>12633.57812867</v>
      </c>
      <c r="FE163" s="64">
        <f t="shared" si="182"/>
        <v>21081.58544355</v>
      </c>
      <c r="FF163" s="64">
        <f t="shared" si="182"/>
        <v>17410.849672470002</v>
      </c>
      <c r="FG163" s="64">
        <f t="shared" si="182"/>
        <v>19973.789638130002</v>
      </c>
      <c r="FH163" s="64">
        <f t="shared" si="182"/>
        <v>21431.440978989998</v>
      </c>
      <c r="FI163" s="64">
        <f t="shared" si="182"/>
        <v>10595.79474664</v>
      </c>
      <c r="FJ163" s="64">
        <f t="shared" si="182"/>
        <v>10373.285197859999</v>
      </c>
      <c r="FK163" s="64">
        <f t="shared" si="182"/>
        <v>10358.47845337</v>
      </c>
      <c r="FL163" s="64">
        <f t="shared" si="182"/>
        <v>10104.44639424</v>
      </c>
      <c r="FM163" s="64">
        <f t="shared" si="182"/>
        <v>10149.459865000001</v>
      </c>
      <c r="FN163" s="64">
        <f t="shared" si="182"/>
        <v>10202.1477526</v>
      </c>
      <c r="FO163" s="64">
        <f t="shared" si="182"/>
        <v>10921.1126651</v>
      </c>
      <c r="FP163" s="64">
        <f t="shared" si="182"/>
        <v>10547.219313600001</v>
      </c>
      <c r="FQ163" s="64">
        <f t="shared" si="182"/>
        <v>10948.191922329999</v>
      </c>
      <c r="FR163" s="64">
        <f t="shared" si="182"/>
        <v>18528.21760683</v>
      </c>
      <c r="FS163" s="64">
        <f t="shared" si="182"/>
        <v>18101.61643641</v>
      </c>
      <c r="FT163" s="64">
        <f t="shared" si="182"/>
        <v>22411.85846988</v>
      </c>
      <c r="FU163" s="64">
        <f t="shared" si="182"/>
        <v>11516.046412490001</v>
      </c>
      <c r="FV163" s="64">
        <f t="shared" si="182"/>
        <v>11176.49923804</v>
      </c>
      <c r="FW163" s="64">
        <f t="shared" si="182"/>
        <v>18864.996638920002</v>
      </c>
      <c r="FX163" s="64">
        <f t="shared" si="182"/>
        <v>23279.850781910001</v>
      </c>
      <c r="FY163" s="7"/>
      <c r="FZ163" s="64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</row>
    <row r="164" spans="1:195" x14ac:dyDescent="0.35">
      <c r="A164" s="6" t="s">
        <v>674</v>
      </c>
      <c r="B164" s="7" t="s">
        <v>675</v>
      </c>
      <c r="C164" s="64">
        <f>C163*0.08</f>
        <v>839.78945149246067</v>
      </c>
      <c r="D164" s="64">
        <f t="shared" ref="D164:BO164" si="183">D163*0.08</f>
        <v>843.0478956848001</v>
      </c>
      <c r="E164" s="64">
        <f t="shared" si="183"/>
        <v>832.57427507360001</v>
      </c>
      <c r="F164" s="64">
        <f t="shared" si="183"/>
        <v>835.8369886424</v>
      </c>
      <c r="G164" s="64">
        <f t="shared" si="183"/>
        <v>881.64855339360008</v>
      </c>
      <c r="H164" s="64">
        <f t="shared" si="183"/>
        <v>892.66317218560005</v>
      </c>
      <c r="I164" s="64">
        <f t="shared" si="183"/>
        <v>833.76585107599999</v>
      </c>
      <c r="J164" s="64">
        <f t="shared" si="183"/>
        <v>805.20852709600001</v>
      </c>
      <c r="K164" s="64">
        <f t="shared" si="183"/>
        <v>1162.223437136</v>
      </c>
      <c r="L164" s="64">
        <f t="shared" si="183"/>
        <v>871.06875728</v>
      </c>
      <c r="M164" s="64">
        <f t="shared" si="183"/>
        <v>921.97617888479999</v>
      </c>
      <c r="N164" s="64">
        <f t="shared" si="183"/>
        <v>868.38419600399993</v>
      </c>
      <c r="O164" s="64">
        <f t="shared" si="183"/>
        <v>846.88781496879994</v>
      </c>
      <c r="P164" s="64">
        <f t="shared" si="183"/>
        <v>1140.96667402</v>
      </c>
      <c r="Q164" s="64">
        <f t="shared" si="183"/>
        <v>855.08263833680007</v>
      </c>
      <c r="R164" s="64">
        <f t="shared" si="183"/>
        <v>833.23672834000001</v>
      </c>
      <c r="S164" s="64">
        <f t="shared" si="183"/>
        <v>858.30350956559994</v>
      </c>
      <c r="T164" s="64">
        <f t="shared" si="183"/>
        <v>1430.8207603728001</v>
      </c>
      <c r="U164" s="64">
        <f t="shared" si="183"/>
        <v>1721.4607662944002</v>
      </c>
      <c r="V164" s="64">
        <f t="shared" si="183"/>
        <v>1163.5074600200001</v>
      </c>
      <c r="W164" s="64">
        <f t="shared" si="183"/>
        <v>1296.3801484800001</v>
      </c>
      <c r="X164" s="64">
        <f t="shared" si="183"/>
        <v>1724.7580225080001</v>
      </c>
      <c r="Y164" s="64">
        <f t="shared" si="183"/>
        <v>820.67047291440008</v>
      </c>
      <c r="Z164" s="64">
        <f t="shared" si="183"/>
        <v>1218.089551864</v>
      </c>
      <c r="AA164" s="64">
        <f t="shared" si="183"/>
        <v>848.74856325680003</v>
      </c>
      <c r="AB164" s="64">
        <f t="shared" si="183"/>
        <v>867.32420078799998</v>
      </c>
      <c r="AC164" s="64">
        <f t="shared" si="183"/>
        <v>890.83082147760001</v>
      </c>
      <c r="AD164" s="64">
        <f t="shared" si="183"/>
        <v>848.62797775119998</v>
      </c>
      <c r="AE164" s="64">
        <f t="shared" si="183"/>
        <v>1597.4165979408001</v>
      </c>
      <c r="AF164" s="64">
        <f t="shared" si="183"/>
        <v>1445.0863835192001</v>
      </c>
      <c r="AG164" s="64">
        <f t="shared" si="183"/>
        <v>967.39576249200013</v>
      </c>
      <c r="AH164" s="64">
        <f t="shared" si="183"/>
        <v>841.05356381680008</v>
      </c>
      <c r="AI164" s="64">
        <f t="shared" si="183"/>
        <v>985.29921006879999</v>
      </c>
      <c r="AJ164" s="64">
        <f t="shared" si="183"/>
        <v>1455.4375478792001</v>
      </c>
      <c r="AK164" s="64">
        <f t="shared" si="183"/>
        <v>1417.5789064344001</v>
      </c>
      <c r="AL164" s="64">
        <f t="shared" si="183"/>
        <v>1131.27449202</v>
      </c>
      <c r="AM164" s="64">
        <f t="shared" si="183"/>
        <v>1028.5333831288001</v>
      </c>
      <c r="AN164" s="64">
        <f t="shared" si="183"/>
        <v>1126.8984645624</v>
      </c>
      <c r="AO164" s="64">
        <f t="shared" si="183"/>
        <v>820.95233076400007</v>
      </c>
      <c r="AP164" s="64">
        <f t="shared" si="183"/>
        <v>855.71604584479996</v>
      </c>
      <c r="AQ164" s="64">
        <f t="shared" si="183"/>
        <v>1306.6582921632</v>
      </c>
      <c r="AR164" s="64">
        <f t="shared" si="183"/>
        <v>855.71604584479996</v>
      </c>
      <c r="AS164" s="64">
        <f t="shared" si="183"/>
        <v>898.04166533440002</v>
      </c>
      <c r="AT164" s="64">
        <f t="shared" si="183"/>
        <v>865.44178838239998</v>
      </c>
      <c r="AU164" s="64">
        <f t="shared" si="183"/>
        <v>1196.1221692039999</v>
      </c>
      <c r="AV164" s="64">
        <f t="shared" si="183"/>
        <v>1182.6882269112</v>
      </c>
      <c r="AW164" s="64">
        <f t="shared" si="183"/>
        <v>1285.863329928</v>
      </c>
      <c r="AX164" s="64">
        <f t="shared" si="183"/>
        <v>1807.7470818104002</v>
      </c>
      <c r="AY164" s="64">
        <f t="shared" si="183"/>
        <v>1030.1800911016001</v>
      </c>
      <c r="AZ164" s="64">
        <f t="shared" si="183"/>
        <v>829.95413767360003</v>
      </c>
      <c r="BA164" s="64">
        <f t="shared" si="183"/>
        <v>811.55529432640003</v>
      </c>
      <c r="BB164" s="64">
        <f t="shared" si="183"/>
        <v>817.55901764559997</v>
      </c>
      <c r="BC164" s="64">
        <f t="shared" si="183"/>
        <v>831.0933613208</v>
      </c>
      <c r="BD164" s="64">
        <f t="shared" si="183"/>
        <v>833.57746713680001</v>
      </c>
      <c r="BE164" s="64">
        <f t="shared" si="183"/>
        <v>887.69544199359996</v>
      </c>
      <c r="BF164" s="64">
        <f t="shared" si="183"/>
        <v>837.38558251280006</v>
      </c>
      <c r="BG164" s="64">
        <f t="shared" si="183"/>
        <v>908.35640670480007</v>
      </c>
      <c r="BH164" s="64">
        <f t="shared" si="183"/>
        <v>964.81301770160007</v>
      </c>
      <c r="BI164" s="64">
        <f t="shared" si="183"/>
        <v>1259.6780567728001</v>
      </c>
      <c r="BJ164" s="64">
        <f t="shared" si="183"/>
        <v>842.05614050400004</v>
      </c>
      <c r="BK164" s="64">
        <f t="shared" si="183"/>
        <v>832.91337555680002</v>
      </c>
      <c r="BL164" s="64">
        <f t="shared" si="183"/>
        <v>1708.8411108207999</v>
      </c>
      <c r="BM164" s="64">
        <f t="shared" si="183"/>
        <v>1008.8767113328</v>
      </c>
      <c r="BN164" s="64">
        <f t="shared" si="183"/>
        <v>802.65515982400007</v>
      </c>
      <c r="BO164" s="64">
        <f t="shared" si="183"/>
        <v>841.80384756879994</v>
      </c>
      <c r="BP164" s="64">
        <f t="shared" ref="BP164:EA164" si="184">BP163*0.08</f>
        <v>1457.1213434471999</v>
      </c>
      <c r="BQ164" s="64">
        <f t="shared" si="184"/>
        <v>890.51678413920001</v>
      </c>
      <c r="BR164" s="64">
        <f t="shared" si="184"/>
        <v>827.84966131120007</v>
      </c>
      <c r="BS164" s="64">
        <f t="shared" si="184"/>
        <v>897.01144795839991</v>
      </c>
      <c r="BT164" s="64">
        <f t="shared" si="184"/>
        <v>1103.4499328816</v>
      </c>
      <c r="BU164" s="64">
        <f t="shared" si="184"/>
        <v>1063.9544978096001</v>
      </c>
      <c r="BV164" s="64">
        <f t="shared" si="184"/>
        <v>876.51355998479994</v>
      </c>
      <c r="BW164" s="64">
        <f t="shared" si="184"/>
        <v>864.11881055439994</v>
      </c>
      <c r="BX164" s="64">
        <f t="shared" si="184"/>
        <v>1853.6916900296001</v>
      </c>
      <c r="BY164" s="64">
        <f t="shared" si="184"/>
        <v>961.67024735200005</v>
      </c>
      <c r="BZ164" s="64">
        <f t="shared" si="184"/>
        <v>1302.477920608</v>
      </c>
      <c r="CA164" s="64">
        <f t="shared" si="184"/>
        <v>1553.5194983376002</v>
      </c>
      <c r="CB164" s="64">
        <f t="shared" si="184"/>
        <v>848.11515574880002</v>
      </c>
      <c r="CC164" s="64">
        <f t="shared" si="184"/>
        <v>1342.6076765831999</v>
      </c>
      <c r="CD164" s="64">
        <f t="shared" si="184"/>
        <v>1260.3682620712</v>
      </c>
      <c r="CE164" s="64">
        <f t="shared" si="184"/>
        <v>1451.9676587632</v>
      </c>
      <c r="CF164" s="64">
        <f t="shared" si="184"/>
        <v>1506.0078271984</v>
      </c>
      <c r="CG164" s="64">
        <f t="shared" si="184"/>
        <v>1318.3844600032</v>
      </c>
      <c r="CH164" s="64">
        <f t="shared" si="184"/>
        <v>1592.8055196664</v>
      </c>
      <c r="CI164" s="64">
        <f t="shared" si="184"/>
        <v>860.94409140400012</v>
      </c>
      <c r="CJ164" s="64">
        <f t="shared" si="184"/>
        <v>904.23367882640002</v>
      </c>
      <c r="CK164" s="64">
        <f t="shared" si="184"/>
        <v>857.57077501200001</v>
      </c>
      <c r="CL164" s="64">
        <f t="shared" si="184"/>
        <v>904.13822967119995</v>
      </c>
      <c r="CM164" s="64">
        <f t="shared" si="184"/>
        <v>954.18743494960006</v>
      </c>
      <c r="CN164" s="64">
        <f t="shared" si="184"/>
        <v>817.71159536559992</v>
      </c>
      <c r="CO164" s="64">
        <f t="shared" si="184"/>
        <v>816.52575852480004</v>
      </c>
      <c r="CP164" s="64">
        <f t="shared" si="184"/>
        <v>915.10786450800003</v>
      </c>
      <c r="CQ164" s="64">
        <f t="shared" si="184"/>
        <v>905.75550945919997</v>
      </c>
      <c r="CR164" s="64">
        <f t="shared" si="184"/>
        <v>1266.3601689919999</v>
      </c>
      <c r="CS164" s="64">
        <f t="shared" si="184"/>
        <v>1122.9960846920001</v>
      </c>
      <c r="CT164" s="64">
        <f t="shared" si="184"/>
        <v>1578.2378477912</v>
      </c>
      <c r="CU164" s="64">
        <f t="shared" si="184"/>
        <v>913.70075522640013</v>
      </c>
      <c r="CV164" s="64">
        <f t="shared" si="184"/>
        <v>1647.9720370335999</v>
      </c>
      <c r="CW164" s="64">
        <f t="shared" si="184"/>
        <v>1345.0148579144002</v>
      </c>
      <c r="CX164" s="64">
        <f t="shared" si="184"/>
        <v>942.71016987359997</v>
      </c>
      <c r="CY164" s="64">
        <f t="shared" si="184"/>
        <v>1740.3755110784</v>
      </c>
      <c r="CZ164" s="64">
        <f t="shared" si="184"/>
        <v>833.88872395679994</v>
      </c>
      <c r="DA164" s="64">
        <f t="shared" si="184"/>
        <v>1369.2208955415999</v>
      </c>
      <c r="DB164" s="64">
        <f t="shared" si="184"/>
        <v>1123.9438784336</v>
      </c>
      <c r="DC164" s="64">
        <f t="shared" si="184"/>
        <v>1426.795313612</v>
      </c>
      <c r="DD164" s="64">
        <f t="shared" si="184"/>
        <v>1497.4950042831999</v>
      </c>
      <c r="DE164" s="64">
        <f t="shared" si="184"/>
        <v>1147.6679280736</v>
      </c>
      <c r="DF164" s="64">
        <f t="shared" si="184"/>
        <v>791.55781441679994</v>
      </c>
      <c r="DG164" s="64">
        <f t="shared" si="184"/>
        <v>1673.4417604064001</v>
      </c>
      <c r="DH164" s="64">
        <f t="shared" si="184"/>
        <v>817.45433234719997</v>
      </c>
      <c r="DI164" s="64">
        <f t="shared" si="184"/>
        <v>806.72837183920001</v>
      </c>
      <c r="DJ164" s="64">
        <f t="shared" si="184"/>
        <v>925.06355011120002</v>
      </c>
      <c r="DK164" s="64">
        <f t="shared" si="184"/>
        <v>938.3742516648</v>
      </c>
      <c r="DL164" s="64">
        <f t="shared" si="184"/>
        <v>839.74115854400009</v>
      </c>
      <c r="DM164" s="64">
        <f t="shared" si="184"/>
        <v>1352.2100338616001</v>
      </c>
      <c r="DN164" s="64">
        <f t="shared" si="184"/>
        <v>872.54890610720008</v>
      </c>
      <c r="DO164" s="64">
        <f t="shared" si="184"/>
        <v>827.29345164000006</v>
      </c>
      <c r="DP164" s="64">
        <f t="shared" si="184"/>
        <v>1427.1231814736</v>
      </c>
      <c r="DQ164" s="64">
        <f t="shared" si="184"/>
        <v>902.95818444560007</v>
      </c>
      <c r="DR164" s="64">
        <f t="shared" si="184"/>
        <v>843.47551359680006</v>
      </c>
      <c r="DS164" s="64">
        <f t="shared" si="184"/>
        <v>907.50337719439995</v>
      </c>
      <c r="DT164" s="64">
        <f t="shared" si="184"/>
        <v>1449.3653781712001</v>
      </c>
      <c r="DU164" s="64">
        <f t="shared" si="184"/>
        <v>1051.2738607576</v>
      </c>
      <c r="DV164" s="64">
        <f t="shared" si="184"/>
        <v>1328.579477748</v>
      </c>
      <c r="DW164" s="64">
        <f t="shared" si="184"/>
        <v>1124.5254530952002</v>
      </c>
      <c r="DX164" s="64">
        <f t="shared" si="184"/>
        <v>1671.6561264728002</v>
      </c>
      <c r="DY164" s="64">
        <f t="shared" si="184"/>
        <v>1255.2576147328</v>
      </c>
      <c r="DZ164" s="64">
        <f t="shared" si="184"/>
        <v>966.23958121279998</v>
      </c>
      <c r="EA164" s="64">
        <f t="shared" si="184"/>
        <v>979.6444597208</v>
      </c>
      <c r="EB164" s="64">
        <f t="shared" ref="EB164:FX164" si="185">EB163*0.08</f>
        <v>907.18245606239998</v>
      </c>
      <c r="EC164" s="64">
        <f t="shared" si="185"/>
        <v>1089.3155015912</v>
      </c>
      <c r="ED164" s="64">
        <f t="shared" si="185"/>
        <v>1158.8382852392001</v>
      </c>
      <c r="EE164" s="64">
        <f t="shared" si="185"/>
        <v>1345.9238076616</v>
      </c>
      <c r="EF164" s="64">
        <f t="shared" si="185"/>
        <v>833.56266429440007</v>
      </c>
      <c r="EG164" s="64">
        <f t="shared" si="185"/>
        <v>1156.390224412</v>
      </c>
      <c r="EH164" s="64">
        <f t="shared" si="185"/>
        <v>1188.713316396</v>
      </c>
      <c r="EI164" s="64">
        <f t="shared" si="185"/>
        <v>810.8752736248</v>
      </c>
      <c r="EJ164" s="64">
        <f t="shared" si="185"/>
        <v>802.98700549279999</v>
      </c>
      <c r="EK164" s="64">
        <f t="shared" si="185"/>
        <v>896.81064476479992</v>
      </c>
      <c r="EL164" s="64">
        <f t="shared" si="185"/>
        <v>912.43351185760002</v>
      </c>
      <c r="EM164" s="64">
        <f t="shared" si="185"/>
        <v>1019.1199004872001</v>
      </c>
      <c r="EN164" s="64">
        <f t="shared" si="185"/>
        <v>848.45289968640009</v>
      </c>
      <c r="EO164" s="64">
        <f t="shared" si="185"/>
        <v>1099.9291980976</v>
      </c>
      <c r="EP164" s="64">
        <f t="shared" si="185"/>
        <v>1068.343186668</v>
      </c>
      <c r="EQ164" s="64">
        <f t="shared" si="185"/>
        <v>880.1675394312</v>
      </c>
      <c r="ER164" s="64">
        <f t="shared" si="185"/>
        <v>1208.4534927904001</v>
      </c>
      <c r="ES164" s="64">
        <f t="shared" si="185"/>
        <v>1378.0607802432003</v>
      </c>
      <c r="ET164" s="64">
        <f t="shared" si="185"/>
        <v>1533.1454865448</v>
      </c>
      <c r="EU164" s="64">
        <f t="shared" si="185"/>
        <v>888.59166869039996</v>
      </c>
      <c r="EV164" s="64">
        <f t="shared" si="185"/>
        <v>1779.0420035928</v>
      </c>
      <c r="EW164" s="64">
        <f t="shared" si="185"/>
        <v>1181.9476957528002</v>
      </c>
      <c r="EX164" s="64">
        <f t="shared" si="185"/>
        <v>1571.1869574776001</v>
      </c>
      <c r="EY164" s="64">
        <f t="shared" si="185"/>
        <v>874.90343127999995</v>
      </c>
      <c r="EZ164" s="64">
        <f t="shared" si="185"/>
        <v>1547.1426054448</v>
      </c>
      <c r="FA164" s="64">
        <f t="shared" si="185"/>
        <v>901.80468026639994</v>
      </c>
      <c r="FB164" s="64">
        <f t="shared" si="185"/>
        <v>1150.7563549040001</v>
      </c>
      <c r="FC164" s="64">
        <f t="shared" si="185"/>
        <v>850.24911606559999</v>
      </c>
      <c r="FD164" s="64">
        <f t="shared" si="185"/>
        <v>1010.6862502936001</v>
      </c>
      <c r="FE164" s="64">
        <f t="shared" si="185"/>
        <v>1686.526835484</v>
      </c>
      <c r="FF164" s="64">
        <f t="shared" si="185"/>
        <v>1392.8679737976001</v>
      </c>
      <c r="FG164" s="64">
        <f t="shared" si="185"/>
        <v>1597.9031710504003</v>
      </c>
      <c r="FH164" s="64">
        <f t="shared" si="185"/>
        <v>1714.5152783192</v>
      </c>
      <c r="FI164" s="64">
        <f t="shared" si="185"/>
        <v>847.6635797312</v>
      </c>
      <c r="FJ164" s="64">
        <f t="shared" si="185"/>
        <v>829.86281582879997</v>
      </c>
      <c r="FK164" s="64">
        <f t="shared" si="185"/>
        <v>828.67827626960002</v>
      </c>
      <c r="FL164" s="64">
        <f t="shared" si="185"/>
        <v>808.3557115392</v>
      </c>
      <c r="FM164" s="64">
        <f t="shared" si="185"/>
        <v>811.95678920000012</v>
      </c>
      <c r="FN164" s="64">
        <f t="shared" si="185"/>
        <v>816.17182020799999</v>
      </c>
      <c r="FO164" s="64">
        <f t="shared" si="185"/>
        <v>873.68901320800001</v>
      </c>
      <c r="FP164" s="64">
        <f t="shared" si="185"/>
        <v>843.77754508800001</v>
      </c>
      <c r="FQ164" s="64">
        <f t="shared" si="185"/>
        <v>875.85535378639997</v>
      </c>
      <c r="FR164" s="64">
        <f t="shared" si="185"/>
        <v>1482.2574085464</v>
      </c>
      <c r="FS164" s="64">
        <f t="shared" si="185"/>
        <v>1448.1293149128001</v>
      </c>
      <c r="FT164" s="64">
        <f t="shared" si="185"/>
        <v>1792.9486775904002</v>
      </c>
      <c r="FU164" s="64">
        <f t="shared" si="185"/>
        <v>921.28371299920013</v>
      </c>
      <c r="FV164" s="64">
        <f t="shared" si="185"/>
        <v>894.11993904320002</v>
      </c>
      <c r="FW164" s="64">
        <f t="shared" si="185"/>
        <v>1509.1997311136001</v>
      </c>
      <c r="FX164" s="64">
        <f t="shared" si="185"/>
        <v>1862.3880625528002</v>
      </c>
      <c r="FY164" s="7"/>
      <c r="FZ164" s="64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</row>
    <row r="165" spans="1:195" x14ac:dyDescent="0.35">
      <c r="A165" s="6" t="s">
        <v>676</v>
      </c>
      <c r="B165" s="7" t="s">
        <v>677</v>
      </c>
      <c r="C165" s="64">
        <f>ROUND(C162*C164,2)</f>
        <v>1043018.5</v>
      </c>
      <c r="D165" s="64">
        <f t="shared" ref="D165:BO165" si="186">ROUND(D162*D164,2)</f>
        <v>3322451.76</v>
      </c>
      <c r="E165" s="64">
        <f t="shared" si="186"/>
        <v>1215558.44</v>
      </c>
      <c r="F165" s="64">
        <f t="shared" si="186"/>
        <v>1884812.41</v>
      </c>
      <c r="G165" s="64">
        <f t="shared" si="186"/>
        <v>86401.56</v>
      </c>
      <c r="H165" s="64">
        <f t="shared" si="186"/>
        <v>55345.120000000003</v>
      </c>
      <c r="I165" s="64">
        <f t="shared" si="186"/>
        <v>1226469.57</v>
      </c>
      <c r="J165" s="64">
        <f t="shared" si="186"/>
        <v>149768.79</v>
      </c>
      <c r="K165" s="64">
        <f t="shared" si="186"/>
        <v>0</v>
      </c>
      <c r="L165" s="64">
        <f t="shared" si="186"/>
        <v>109754.66</v>
      </c>
      <c r="M165" s="64">
        <f t="shared" si="186"/>
        <v>146594.21</v>
      </c>
      <c r="N165" s="64">
        <f t="shared" si="186"/>
        <v>3872125.13</v>
      </c>
      <c r="O165" s="64">
        <f t="shared" si="186"/>
        <v>309960.94</v>
      </c>
      <c r="P165" s="64">
        <f t="shared" si="186"/>
        <v>19396.43</v>
      </c>
      <c r="Q165" s="64">
        <f t="shared" si="186"/>
        <v>8911671.2599999998</v>
      </c>
      <c r="R165" s="64">
        <f t="shared" si="186"/>
        <v>53327.15</v>
      </c>
      <c r="S165" s="64">
        <f t="shared" si="186"/>
        <v>46348.39</v>
      </c>
      <c r="T165" s="64">
        <f t="shared" si="186"/>
        <v>1430.82</v>
      </c>
      <c r="U165" s="64">
        <f t="shared" si="186"/>
        <v>0</v>
      </c>
      <c r="V165" s="64">
        <f t="shared" si="186"/>
        <v>0</v>
      </c>
      <c r="W165" s="64">
        <f t="shared" si="186"/>
        <v>0</v>
      </c>
      <c r="X165" s="64">
        <f t="shared" si="186"/>
        <v>0</v>
      </c>
      <c r="Y165" s="64">
        <f t="shared" si="186"/>
        <v>2462.0100000000002</v>
      </c>
      <c r="Z165" s="64">
        <f t="shared" si="186"/>
        <v>6090.45</v>
      </c>
      <c r="AA165" s="64">
        <f t="shared" si="186"/>
        <v>1691555.89</v>
      </c>
      <c r="AB165" s="64">
        <f t="shared" si="186"/>
        <v>1164816.3999999999</v>
      </c>
      <c r="AC165" s="64">
        <f t="shared" si="186"/>
        <v>19598.28</v>
      </c>
      <c r="AD165" s="64">
        <f t="shared" si="186"/>
        <v>22912.959999999999</v>
      </c>
      <c r="AE165" s="64">
        <f t="shared" si="186"/>
        <v>4792.25</v>
      </c>
      <c r="AF165" s="64">
        <f t="shared" si="186"/>
        <v>7225.43</v>
      </c>
      <c r="AG165" s="64">
        <f t="shared" si="186"/>
        <v>12576.14</v>
      </c>
      <c r="AH165" s="64">
        <f t="shared" si="186"/>
        <v>0</v>
      </c>
      <c r="AI165" s="64">
        <f t="shared" si="186"/>
        <v>1970.6</v>
      </c>
      <c r="AJ165" s="64">
        <f t="shared" si="186"/>
        <v>2910.88</v>
      </c>
      <c r="AK165" s="64">
        <f t="shared" si="186"/>
        <v>1417.58</v>
      </c>
      <c r="AL165" s="64">
        <f t="shared" si="186"/>
        <v>12444.02</v>
      </c>
      <c r="AM165" s="64">
        <f t="shared" si="186"/>
        <v>0</v>
      </c>
      <c r="AN165" s="64">
        <f t="shared" si="186"/>
        <v>0</v>
      </c>
      <c r="AO165" s="64">
        <f t="shared" si="186"/>
        <v>92767.61</v>
      </c>
      <c r="AP165" s="64">
        <f t="shared" si="186"/>
        <v>11787488.529999999</v>
      </c>
      <c r="AQ165" s="64">
        <f t="shared" si="186"/>
        <v>0</v>
      </c>
      <c r="AR165" s="64">
        <f t="shared" si="186"/>
        <v>1462418.72</v>
      </c>
      <c r="AS165" s="64">
        <f t="shared" si="186"/>
        <v>1005806.67</v>
      </c>
      <c r="AT165" s="64">
        <f t="shared" si="186"/>
        <v>25963.25</v>
      </c>
      <c r="AU165" s="64">
        <f t="shared" si="186"/>
        <v>4784.49</v>
      </c>
      <c r="AV165" s="64">
        <f t="shared" si="186"/>
        <v>2365.38</v>
      </c>
      <c r="AW165" s="64">
        <f t="shared" si="186"/>
        <v>1285.8599999999999</v>
      </c>
      <c r="AX165" s="64">
        <f t="shared" si="186"/>
        <v>12654.23</v>
      </c>
      <c r="AY165" s="64">
        <f t="shared" si="186"/>
        <v>5150.8999999999996</v>
      </c>
      <c r="AZ165" s="64">
        <f t="shared" si="186"/>
        <v>779326.94</v>
      </c>
      <c r="BA165" s="64">
        <f t="shared" si="186"/>
        <v>142022.18</v>
      </c>
      <c r="BB165" s="64">
        <f t="shared" si="186"/>
        <v>160241.57</v>
      </c>
      <c r="BC165" s="64">
        <f t="shared" si="186"/>
        <v>1135273.53</v>
      </c>
      <c r="BD165" s="64">
        <f t="shared" si="186"/>
        <v>49181.07</v>
      </c>
      <c r="BE165" s="64">
        <f t="shared" si="186"/>
        <v>3550.78</v>
      </c>
      <c r="BF165" s="64">
        <f t="shared" si="186"/>
        <v>343328.09</v>
      </c>
      <c r="BG165" s="64">
        <f t="shared" si="186"/>
        <v>55409.74</v>
      </c>
      <c r="BH165" s="64">
        <f t="shared" si="186"/>
        <v>8683.32</v>
      </c>
      <c r="BI165" s="64">
        <f t="shared" si="186"/>
        <v>22674.21</v>
      </c>
      <c r="BJ165" s="64">
        <f t="shared" si="186"/>
        <v>53049.54</v>
      </c>
      <c r="BK165" s="64">
        <f t="shared" si="186"/>
        <v>462266.92</v>
      </c>
      <c r="BL165" s="64">
        <f t="shared" si="186"/>
        <v>3417.68</v>
      </c>
      <c r="BM165" s="64">
        <f t="shared" si="186"/>
        <v>13115.4</v>
      </c>
      <c r="BN165" s="64">
        <f t="shared" si="186"/>
        <v>10434.52</v>
      </c>
      <c r="BO165" s="64">
        <f t="shared" si="186"/>
        <v>7576.23</v>
      </c>
      <c r="BP165" s="64">
        <f t="shared" ref="BP165:EA165" si="187">ROUND(BP162*BP164,2)</f>
        <v>1457.12</v>
      </c>
      <c r="BQ165" s="64">
        <f t="shared" si="187"/>
        <v>1041904.64</v>
      </c>
      <c r="BR165" s="64">
        <f t="shared" si="187"/>
        <v>577839.06000000006</v>
      </c>
      <c r="BS165" s="64">
        <f t="shared" si="187"/>
        <v>159668.04</v>
      </c>
      <c r="BT165" s="64">
        <f t="shared" si="187"/>
        <v>2206.9</v>
      </c>
      <c r="BU165" s="64">
        <f t="shared" si="187"/>
        <v>44686.09</v>
      </c>
      <c r="BV165" s="64">
        <f t="shared" si="187"/>
        <v>66615.03</v>
      </c>
      <c r="BW165" s="64">
        <f t="shared" si="187"/>
        <v>126161.35</v>
      </c>
      <c r="BX165" s="64">
        <f t="shared" si="187"/>
        <v>0</v>
      </c>
      <c r="BY165" s="64">
        <f t="shared" si="187"/>
        <v>0</v>
      </c>
      <c r="BZ165" s="64">
        <f t="shared" si="187"/>
        <v>0</v>
      </c>
      <c r="CA165" s="64">
        <f t="shared" si="187"/>
        <v>4660.5600000000004</v>
      </c>
      <c r="CB165" s="64">
        <f t="shared" si="187"/>
        <v>2172871.0299999998</v>
      </c>
      <c r="CC165" s="64">
        <f t="shared" si="187"/>
        <v>0</v>
      </c>
      <c r="CD165" s="64">
        <f t="shared" si="187"/>
        <v>1260.3699999999999</v>
      </c>
      <c r="CE165" s="64">
        <f t="shared" si="187"/>
        <v>1451.97</v>
      </c>
      <c r="CF165" s="64">
        <f t="shared" si="187"/>
        <v>0</v>
      </c>
      <c r="CG165" s="64">
        <f t="shared" si="187"/>
        <v>21094.15</v>
      </c>
      <c r="CH165" s="64">
        <f t="shared" si="187"/>
        <v>14335.25</v>
      </c>
      <c r="CI165" s="64">
        <f t="shared" si="187"/>
        <v>66292.7</v>
      </c>
      <c r="CJ165" s="64">
        <f t="shared" si="187"/>
        <v>146485.85999999999</v>
      </c>
      <c r="CK165" s="64">
        <f t="shared" si="187"/>
        <v>126062.9</v>
      </c>
      <c r="CL165" s="64">
        <f t="shared" si="187"/>
        <v>22603.46</v>
      </c>
      <c r="CM165" s="64">
        <f t="shared" si="187"/>
        <v>7633.5</v>
      </c>
      <c r="CN165" s="64">
        <f t="shared" si="187"/>
        <v>958357.99</v>
      </c>
      <c r="CO165" s="64">
        <f t="shared" si="187"/>
        <v>307830.21000000002</v>
      </c>
      <c r="CP165" s="64">
        <f t="shared" si="187"/>
        <v>129945.32</v>
      </c>
      <c r="CQ165" s="64">
        <f t="shared" si="187"/>
        <v>1811.51</v>
      </c>
      <c r="CR165" s="64">
        <f t="shared" si="187"/>
        <v>0</v>
      </c>
      <c r="CS165" s="64">
        <f t="shared" si="187"/>
        <v>3368.99</v>
      </c>
      <c r="CT165" s="64">
        <f t="shared" si="187"/>
        <v>1578.24</v>
      </c>
      <c r="CU165" s="64">
        <f t="shared" si="187"/>
        <v>2741.1</v>
      </c>
      <c r="CV165" s="64">
        <f t="shared" si="187"/>
        <v>0</v>
      </c>
      <c r="CW165" s="64">
        <f t="shared" si="187"/>
        <v>0</v>
      </c>
      <c r="CX165" s="64">
        <f t="shared" si="187"/>
        <v>17911.490000000002</v>
      </c>
      <c r="CY165" s="64">
        <f t="shared" si="187"/>
        <v>0</v>
      </c>
      <c r="CZ165" s="64">
        <f t="shared" si="187"/>
        <v>25850.55</v>
      </c>
      <c r="DA165" s="64">
        <f t="shared" si="187"/>
        <v>0</v>
      </c>
      <c r="DB165" s="64">
        <f t="shared" si="187"/>
        <v>6743.66</v>
      </c>
      <c r="DC165" s="64">
        <f t="shared" si="187"/>
        <v>0</v>
      </c>
      <c r="DD165" s="64">
        <f t="shared" si="187"/>
        <v>5989.98</v>
      </c>
      <c r="DE165" s="64">
        <f t="shared" si="187"/>
        <v>1147.67</v>
      </c>
      <c r="DF165" s="64">
        <f t="shared" si="187"/>
        <v>441689.26</v>
      </c>
      <c r="DG165" s="64">
        <f t="shared" si="187"/>
        <v>0</v>
      </c>
      <c r="DH165" s="64">
        <f t="shared" si="187"/>
        <v>89102.52</v>
      </c>
      <c r="DI165" s="64">
        <f t="shared" si="187"/>
        <v>44370.06</v>
      </c>
      <c r="DJ165" s="64">
        <f t="shared" si="187"/>
        <v>8325.57</v>
      </c>
      <c r="DK165" s="64">
        <f t="shared" si="187"/>
        <v>18767.490000000002</v>
      </c>
      <c r="DL165" s="64">
        <f t="shared" si="187"/>
        <v>250242.87</v>
      </c>
      <c r="DM165" s="64">
        <f t="shared" si="187"/>
        <v>0</v>
      </c>
      <c r="DN165" s="64">
        <f t="shared" si="187"/>
        <v>57588.23</v>
      </c>
      <c r="DO165" s="64">
        <f t="shared" si="187"/>
        <v>408682.97</v>
      </c>
      <c r="DP165" s="64">
        <f t="shared" si="187"/>
        <v>0</v>
      </c>
      <c r="DQ165" s="64">
        <f t="shared" si="187"/>
        <v>51468.62</v>
      </c>
      <c r="DR165" s="64">
        <f t="shared" si="187"/>
        <v>21086.89</v>
      </c>
      <c r="DS165" s="64">
        <f t="shared" si="187"/>
        <v>25410.09</v>
      </c>
      <c r="DT165" s="64">
        <f t="shared" si="187"/>
        <v>5797.46</v>
      </c>
      <c r="DU165" s="64">
        <f t="shared" si="187"/>
        <v>0</v>
      </c>
      <c r="DV165" s="64">
        <f t="shared" si="187"/>
        <v>3985.74</v>
      </c>
      <c r="DW165" s="64">
        <f t="shared" si="187"/>
        <v>0</v>
      </c>
      <c r="DX165" s="64">
        <f t="shared" si="187"/>
        <v>6686.62</v>
      </c>
      <c r="DY165" s="64">
        <f t="shared" si="187"/>
        <v>3765.77</v>
      </c>
      <c r="DZ165" s="64">
        <f t="shared" si="187"/>
        <v>966.24</v>
      </c>
      <c r="EA165" s="64">
        <f t="shared" si="187"/>
        <v>27430.04</v>
      </c>
      <c r="EB165" s="64">
        <f t="shared" ref="EB165:FX165" si="188">ROUND(EB162*EB164,2)</f>
        <v>59874.04</v>
      </c>
      <c r="EC165" s="64">
        <f t="shared" si="188"/>
        <v>2178.63</v>
      </c>
      <c r="ED165" s="64">
        <f t="shared" si="188"/>
        <v>57941.91</v>
      </c>
      <c r="EE165" s="64">
        <f t="shared" si="188"/>
        <v>14805.16</v>
      </c>
      <c r="EF165" s="64">
        <f t="shared" si="188"/>
        <v>52514.45</v>
      </c>
      <c r="EG165" s="64">
        <f t="shared" si="188"/>
        <v>50881.17</v>
      </c>
      <c r="EH165" s="64">
        <f t="shared" si="188"/>
        <v>10698.42</v>
      </c>
      <c r="EI165" s="64">
        <f t="shared" si="188"/>
        <v>301645.59999999998</v>
      </c>
      <c r="EJ165" s="64">
        <f t="shared" si="188"/>
        <v>169430.26</v>
      </c>
      <c r="EK165" s="64">
        <f t="shared" si="188"/>
        <v>13452.16</v>
      </c>
      <c r="EL165" s="64">
        <f t="shared" si="188"/>
        <v>912.43</v>
      </c>
      <c r="EM165" s="64">
        <f t="shared" si="188"/>
        <v>2038.24</v>
      </c>
      <c r="EN165" s="64">
        <f t="shared" si="188"/>
        <v>9332.98</v>
      </c>
      <c r="EO165" s="64">
        <f t="shared" si="188"/>
        <v>3299.79</v>
      </c>
      <c r="EP165" s="64">
        <f t="shared" si="188"/>
        <v>16025.15</v>
      </c>
      <c r="EQ165" s="64">
        <f t="shared" si="188"/>
        <v>138186.29999999999</v>
      </c>
      <c r="ER165" s="64">
        <f t="shared" si="188"/>
        <v>20543.71</v>
      </c>
      <c r="ES165" s="64">
        <f t="shared" si="188"/>
        <v>4134.18</v>
      </c>
      <c r="ET165" s="64">
        <f t="shared" si="188"/>
        <v>10732.02</v>
      </c>
      <c r="EU165" s="64">
        <f t="shared" si="188"/>
        <v>81750.429999999993</v>
      </c>
      <c r="EV165" s="64">
        <f t="shared" si="188"/>
        <v>19569.46</v>
      </c>
      <c r="EW165" s="64">
        <f t="shared" si="188"/>
        <v>56733.49</v>
      </c>
      <c r="EX165" s="64">
        <f t="shared" si="188"/>
        <v>3142.37</v>
      </c>
      <c r="EY165" s="64">
        <f t="shared" si="188"/>
        <v>10498.84</v>
      </c>
      <c r="EZ165" s="64">
        <f t="shared" si="188"/>
        <v>0</v>
      </c>
      <c r="FA165" s="64">
        <f t="shared" si="188"/>
        <v>562726.12</v>
      </c>
      <c r="FB165" s="64">
        <f t="shared" si="188"/>
        <v>0</v>
      </c>
      <c r="FC165" s="64">
        <f t="shared" si="188"/>
        <v>20405.98</v>
      </c>
      <c r="FD165" s="64">
        <f t="shared" si="188"/>
        <v>4042.75</v>
      </c>
      <c r="FE165" s="64">
        <f t="shared" si="188"/>
        <v>23611.38</v>
      </c>
      <c r="FF165" s="64">
        <f t="shared" si="188"/>
        <v>0</v>
      </c>
      <c r="FG165" s="64">
        <f t="shared" si="188"/>
        <v>7989.52</v>
      </c>
      <c r="FH165" s="64">
        <f t="shared" si="188"/>
        <v>0</v>
      </c>
      <c r="FI165" s="64">
        <f t="shared" si="188"/>
        <v>122911.22</v>
      </c>
      <c r="FJ165" s="64">
        <f t="shared" si="188"/>
        <v>55600.81</v>
      </c>
      <c r="FK165" s="64">
        <f t="shared" si="188"/>
        <v>189767.33</v>
      </c>
      <c r="FL165" s="64">
        <f t="shared" si="188"/>
        <v>122870.07</v>
      </c>
      <c r="FM165" s="64">
        <f t="shared" si="188"/>
        <v>67392.41</v>
      </c>
      <c r="FN165" s="64">
        <f t="shared" si="188"/>
        <v>2409339.21</v>
      </c>
      <c r="FO165" s="64">
        <f t="shared" si="188"/>
        <v>37568.629999999997</v>
      </c>
      <c r="FP165" s="64">
        <f t="shared" si="188"/>
        <v>242164.16</v>
      </c>
      <c r="FQ165" s="64">
        <f t="shared" si="188"/>
        <v>49047.9</v>
      </c>
      <c r="FR165" s="64">
        <f t="shared" si="188"/>
        <v>0</v>
      </c>
      <c r="FS165" s="64">
        <f t="shared" si="188"/>
        <v>0</v>
      </c>
      <c r="FT165" s="64">
        <f t="shared" si="188"/>
        <v>0</v>
      </c>
      <c r="FU165" s="64">
        <f t="shared" si="188"/>
        <v>119766.88</v>
      </c>
      <c r="FV165" s="64">
        <f t="shared" si="188"/>
        <v>82259.03</v>
      </c>
      <c r="FW165" s="64">
        <f t="shared" si="188"/>
        <v>12073.6</v>
      </c>
      <c r="FX165" s="64">
        <f t="shared" si="188"/>
        <v>1862.39</v>
      </c>
      <c r="FY165" s="7"/>
      <c r="FZ165" s="7">
        <f>SUM(C165:FX165)</f>
        <v>55831099.100000009</v>
      </c>
      <c r="GA165" s="85">
        <v>55806396.810000002</v>
      </c>
      <c r="GB165" s="7">
        <f>FZ165-GA165</f>
        <v>24702.290000006557</v>
      </c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</row>
    <row r="166" spans="1:195" x14ac:dyDescent="0.35">
      <c r="A166" s="7"/>
      <c r="B166" s="7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  <c r="FK166" s="64"/>
      <c r="FL166" s="64"/>
      <c r="FM166" s="64"/>
      <c r="FN166" s="64"/>
      <c r="FO166" s="64"/>
      <c r="FP166" s="64"/>
      <c r="FQ166" s="64"/>
      <c r="FR166" s="64"/>
      <c r="FS166" s="64"/>
      <c r="FT166" s="64"/>
      <c r="FU166" s="64"/>
      <c r="FV166" s="64"/>
      <c r="FW166" s="64"/>
      <c r="FX166" s="64"/>
      <c r="FY166" s="7"/>
      <c r="FZ166" s="64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</row>
    <row r="167" spans="1:195" x14ac:dyDescent="0.35">
      <c r="A167" s="6"/>
      <c r="B167" s="43" t="s">
        <v>678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87"/>
      <c r="FZ167" s="18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</row>
    <row r="168" spans="1:195" x14ac:dyDescent="0.35">
      <c r="A168" s="6" t="s">
        <v>679</v>
      </c>
      <c r="B168" s="7" t="s">
        <v>680</v>
      </c>
      <c r="C168" s="20">
        <f t="shared" ref="C168:BN168" si="189">C12+C32</f>
        <v>167</v>
      </c>
      <c r="D168" s="20">
        <f t="shared" si="189"/>
        <v>424</v>
      </c>
      <c r="E168" s="20">
        <f t="shared" si="189"/>
        <v>0</v>
      </c>
      <c r="F168" s="20">
        <f t="shared" si="189"/>
        <v>1648</v>
      </c>
      <c r="G168" s="20">
        <f t="shared" si="189"/>
        <v>0</v>
      </c>
      <c r="H168" s="20">
        <f t="shared" si="189"/>
        <v>0</v>
      </c>
      <c r="I168" s="20">
        <f t="shared" si="189"/>
        <v>0</v>
      </c>
      <c r="J168" s="20">
        <f t="shared" si="189"/>
        <v>0</v>
      </c>
      <c r="K168" s="20">
        <f t="shared" si="189"/>
        <v>0</v>
      </c>
      <c r="L168" s="20">
        <f t="shared" si="189"/>
        <v>0</v>
      </c>
      <c r="M168" s="20">
        <f t="shared" si="189"/>
        <v>0</v>
      </c>
      <c r="N168" s="20">
        <f t="shared" si="189"/>
        <v>0</v>
      </c>
      <c r="O168" s="20">
        <f t="shared" si="189"/>
        <v>0</v>
      </c>
      <c r="P168" s="20">
        <f t="shared" si="189"/>
        <v>0</v>
      </c>
      <c r="Q168" s="20">
        <f t="shared" si="189"/>
        <v>0</v>
      </c>
      <c r="R168" s="20">
        <f t="shared" si="189"/>
        <v>5567.5</v>
      </c>
      <c r="S168" s="20">
        <f t="shared" si="189"/>
        <v>6</v>
      </c>
      <c r="T168" s="20">
        <f t="shared" si="189"/>
        <v>0</v>
      </c>
      <c r="U168" s="20">
        <f t="shared" si="189"/>
        <v>0</v>
      </c>
      <c r="V168" s="20">
        <f t="shared" si="189"/>
        <v>0</v>
      </c>
      <c r="W168" s="20">
        <f t="shared" si="189"/>
        <v>0</v>
      </c>
      <c r="X168" s="20">
        <f t="shared" si="189"/>
        <v>0</v>
      </c>
      <c r="Y168" s="20">
        <f t="shared" si="189"/>
        <v>512</v>
      </c>
      <c r="Z168" s="20">
        <f t="shared" si="189"/>
        <v>0</v>
      </c>
      <c r="AA168" s="20">
        <f t="shared" si="189"/>
        <v>325.5</v>
      </c>
      <c r="AB168" s="20">
        <f t="shared" si="189"/>
        <v>215.5</v>
      </c>
      <c r="AC168" s="20">
        <f t="shared" si="189"/>
        <v>0</v>
      </c>
      <c r="AD168" s="20">
        <f t="shared" si="189"/>
        <v>0</v>
      </c>
      <c r="AE168" s="20">
        <f t="shared" si="189"/>
        <v>0</v>
      </c>
      <c r="AF168" s="20">
        <f t="shared" si="189"/>
        <v>0</v>
      </c>
      <c r="AG168" s="20">
        <f t="shared" si="189"/>
        <v>0</v>
      </c>
      <c r="AH168" s="20">
        <f t="shared" si="189"/>
        <v>0</v>
      </c>
      <c r="AI168" s="20">
        <f t="shared" si="189"/>
        <v>0</v>
      </c>
      <c r="AJ168" s="20">
        <f t="shared" si="189"/>
        <v>0</v>
      </c>
      <c r="AK168" s="20">
        <f t="shared" si="189"/>
        <v>0</v>
      </c>
      <c r="AL168" s="20">
        <f t="shared" si="189"/>
        <v>0</v>
      </c>
      <c r="AM168" s="20">
        <f t="shared" si="189"/>
        <v>0</v>
      </c>
      <c r="AN168" s="20">
        <f t="shared" si="189"/>
        <v>0</v>
      </c>
      <c r="AO168" s="20">
        <f t="shared" si="189"/>
        <v>104.5</v>
      </c>
      <c r="AP168" s="20">
        <f t="shared" si="189"/>
        <v>579</v>
      </c>
      <c r="AQ168" s="20">
        <f t="shared" si="189"/>
        <v>0</v>
      </c>
      <c r="AR168" s="20">
        <f t="shared" si="189"/>
        <v>1356.5</v>
      </c>
      <c r="AS168" s="20">
        <f t="shared" si="189"/>
        <v>0</v>
      </c>
      <c r="AT168" s="20">
        <f t="shared" si="189"/>
        <v>250</v>
      </c>
      <c r="AU168" s="20">
        <f t="shared" si="189"/>
        <v>0</v>
      </c>
      <c r="AV168" s="20">
        <f t="shared" si="189"/>
        <v>0</v>
      </c>
      <c r="AW168" s="20">
        <f t="shared" si="189"/>
        <v>0</v>
      </c>
      <c r="AX168" s="20">
        <f t="shared" si="189"/>
        <v>0</v>
      </c>
      <c r="AY168" s="20">
        <f t="shared" si="189"/>
        <v>0</v>
      </c>
      <c r="AZ168" s="20">
        <f t="shared" si="189"/>
        <v>120</v>
      </c>
      <c r="BA168" s="20">
        <f t="shared" si="189"/>
        <v>238</v>
      </c>
      <c r="BB168" s="20">
        <f t="shared" si="189"/>
        <v>0</v>
      </c>
      <c r="BC168" s="20">
        <f t="shared" si="189"/>
        <v>522</v>
      </c>
      <c r="BD168" s="20">
        <f t="shared" si="189"/>
        <v>0</v>
      </c>
      <c r="BE168" s="20">
        <f t="shared" si="189"/>
        <v>0</v>
      </c>
      <c r="BF168" s="20">
        <f t="shared" si="189"/>
        <v>1127.5</v>
      </c>
      <c r="BG168" s="20">
        <f t="shared" si="189"/>
        <v>0</v>
      </c>
      <c r="BH168" s="20">
        <f t="shared" si="189"/>
        <v>27</v>
      </c>
      <c r="BI168" s="20">
        <f t="shared" si="189"/>
        <v>0</v>
      </c>
      <c r="BJ168" s="20">
        <f t="shared" si="189"/>
        <v>0</v>
      </c>
      <c r="BK168" s="20">
        <f t="shared" si="189"/>
        <v>10518</v>
      </c>
      <c r="BL168" s="20">
        <f t="shared" si="189"/>
        <v>0</v>
      </c>
      <c r="BM168" s="20">
        <f t="shared" si="189"/>
        <v>0</v>
      </c>
      <c r="BN168" s="20">
        <f t="shared" si="189"/>
        <v>0</v>
      </c>
      <c r="BO168" s="20">
        <f t="shared" ref="BO168:DZ168" si="190">BO12+BO32</f>
        <v>0</v>
      </c>
      <c r="BP168" s="20">
        <f t="shared" si="190"/>
        <v>0</v>
      </c>
      <c r="BQ168" s="20">
        <f t="shared" si="190"/>
        <v>0</v>
      </c>
      <c r="BR168" s="20">
        <f t="shared" si="190"/>
        <v>0</v>
      </c>
      <c r="BS168" s="20">
        <f t="shared" si="190"/>
        <v>0</v>
      </c>
      <c r="BT168" s="20">
        <f t="shared" si="190"/>
        <v>0</v>
      </c>
      <c r="BU168" s="20">
        <f t="shared" si="190"/>
        <v>0</v>
      </c>
      <c r="BV168" s="20">
        <f t="shared" si="190"/>
        <v>0</v>
      </c>
      <c r="BW168" s="20">
        <f t="shared" si="190"/>
        <v>0</v>
      </c>
      <c r="BX168" s="20">
        <f t="shared" si="190"/>
        <v>0</v>
      </c>
      <c r="BY168" s="20">
        <f t="shared" si="190"/>
        <v>0</v>
      </c>
      <c r="BZ168" s="20">
        <f t="shared" si="190"/>
        <v>0</v>
      </c>
      <c r="CA168" s="20">
        <f t="shared" si="190"/>
        <v>0</v>
      </c>
      <c r="CB168" s="20">
        <f t="shared" si="190"/>
        <v>898</v>
      </c>
      <c r="CC168" s="20">
        <f t="shared" si="190"/>
        <v>0</v>
      </c>
      <c r="CD168" s="20">
        <f t="shared" si="190"/>
        <v>0</v>
      </c>
      <c r="CE168" s="20">
        <f t="shared" si="190"/>
        <v>0</v>
      </c>
      <c r="CF168" s="20">
        <f t="shared" si="190"/>
        <v>0</v>
      </c>
      <c r="CG168" s="20">
        <f t="shared" si="190"/>
        <v>0</v>
      </c>
      <c r="CH168" s="20">
        <f t="shared" si="190"/>
        <v>0</v>
      </c>
      <c r="CI168" s="20">
        <f t="shared" si="190"/>
        <v>0</v>
      </c>
      <c r="CJ168" s="20">
        <f t="shared" si="190"/>
        <v>0</v>
      </c>
      <c r="CK168" s="20">
        <f t="shared" si="190"/>
        <v>747</v>
      </c>
      <c r="CL168" s="20">
        <f t="shared" si="190"/>
        <v>7.5</v>
      </c>
      <c r="CM168" s="20">
        <f t="shared" si="190"/>
        <v>25.5</v>
      </c>
      <c r="CN168" s="20">
        <f t="shared" si="190"/>
        <v>611.5</v>
      </c>
      <c r="CO168" s="20">
        <f t="shared" si="190"/>
        <v>0</v>
      </c>
      <c r="CP168" s="20">
        <f t="shared" si="190"/>
        <v>0</v>
      </c>
      <c r="CQ168" s="20">
        <f t="shared" si="190"/>
        <v>0</v>
      </c>
      <c r="CR168" s="20">
        <f t="shared" si="190"/>
        <v>0</v>
      </c>
      <c r="CS168" s="20">
        <f t="shared" si="190"/>
        <v>0</v>
      </c>
      <c r="CT168" s="20">
        <f t="shared" si="190"/>
        <v>0</v>
      </c>
      <c r="CU168" s="20">
        <f t="shared" si="190"/>
        <v>331</v>
      </c>
      <c r="CV168" s="20">
        <f t="shared" si="190"/>
        <v>0</v>
      </c>
      <c r="CW168" s="20">
        <f t="shared" si="190"/>
        <v>0</v>
      </c>
      <c r="CX168" s="20">
        <f t="shared" si="190"/>
        <v>0</v>
      </c>
      <c r="CY168" s="20">
        <f t="shared" si="190"/>
        <v>0</v>
      </c>
      <c r="CZ168" s="20">
        <f t="shared" si="190"/>
        <v>0</v>
      </c>
      <c r="DA168" s="20">
        <f t="shared" si="190"/>
        <v>0</v>
      </c>
      <c r="DB168" s="20">
        <f t="shared" si="190"/>
        <v>0</v>
      </c>
      <c r="DC168" s="20">
        <f t="shared" si="190"/>
        <v>0</v>
      </c>
      <c r="DD168" s="20">
        <f t="shared" si="190"/>
        <v>0</v>
      </c>
      <c r="DE168" s="20">
        <f t="shared" si="190"/>
        <v>0</v>
      </c>
      <c r="DF168" s="20">
        <f t="shared" si="190"/>
        <v>0</v>
      </c>
      <c r="DG168" s="20">
        <f t="shared" si="190"/>
        <v>0</v>
      </c>
      <c r="DH168" s="20">
        <f t="shared" si="190"/>
        <v>0</v>
      </c>
      <c r="DI168" s="20">
        <f t="shared" si="190"/>
        <v>4</v>
      </c>
      <c r="DJ168" s="20">
        <f t="shared" si="190"/>
        <v>1</v>
      </c>
      <c r="DK168" s="20">
        <f t="shared" si="190"/>
        <v>0</v>
      </c>
      <c r="DL168" s="20">
        <f t="shared" si="190"/>
        <v>0</v>
      </c>
      <c r="DM168" s="20">
        <f t="shared" si="190"/>
        <v>0</v>
      </c>
      <c r="DN168" s="20">
        <f t="shared" si="190"/>
        <v>0</v>
      </c>
      <c r="DO168" s="20">
        <f t="shared" si="190"/>
        <v>0</v>
      </c>
      <c r="DP168" s="20">
        <f t="shared" si="190"/>
        <v>0</v>
      </c>
      <c r="DQ168" s="20">
        <f t="shared" si="190"/>
        <v>0</v>
      </c>
      <c r="DR168" s="20">
        <f t="shared" si="190"/>
        <v>0</v>
      </c>
      <c r="DS168" s="20">
        <f t="shared" si="190"/>
        <v>0</v>
      </c>
      <c r="DT168" s="20">
        <f t="shared" si="190"/>
        <v>0</v>
      </c>
      <c r="DU168" s="20">
        <f t="shared" si="190"/>
        <v>0</v>
      </c>
      <c r="DV168" s="20">
        <f t="shared" si="190"/>
        <v>0</v>
      </c>
      <c r="DW168" s="20">
        <f t="shared" si="190"/>
        <v>0</v>
      </c>
      <c r="DX168" s="20">
        <f t="shared" si="190"/>
        <v>0</v>
      </c>
      <c r="DY168" s="20">
        <f t="shared" si="190"/>
        <v>0</v>
      </c>
      <c r="DZ168" s="20">
        <f t="shared" si="190"/>
        <v>0</v>
      </c>
      <c r="EA168" s="20">
        <f t="shared" ref="EA168:FX168" si="191">EA12+EA32</f>
        <v>0</v>
      </c>
      <c r="EB168" s="20">
        <f t="shared" si="191"/>
        <v>17</v>
      </c>
      <c r="EC168" s="20">
        <f t="shared" si="191"/>
        <v>0</v>
      </c>
      <c r="ED168" s="20">
        <f t="shared" si="191"/>
        <v>0</v>
      </c>
      <c r="EE168" s="20">
        <f t="shared" si="191"/>
        <v>0</v>
      </c>
      <c r="EF168" s="20">
        <f t="shared" si="191"/>
        <v>0</v>
      </c>
      <c r="EG168" s="20">
        <f t="shared" si="191"/>
        <v>0</v>
      </c>
      <c r="EH168" s="20">
        <f t="shared" si="191"/>
        <v>0</v>
      </c>
      <c r="EI168" s="20">
        <f t="shared" si="191"/>
        <v>0</v>
      </c>
      <c r="EJ168" s="20">
        <f t="shared" si="191"/>
        <v>196</v>
      </c>
      <c r="EK168" s="20">
        <f t="shared" si="191"/>
        <v>0</v>
      </c>
      <c r="EL168" s="20">
        <f t="shared" si="191"/>
        <v>0</v>
      </c>
      <c r="EM168" s="20">
        <f t="shared" si="191"/>
        <v>0</v>
      </c>
      <c r="EN168" s="20">
        <f t="shared" si="191"/>
        <v>55</v>
      </c>
      <c r="EO168" s="20">
        <f t="shared" si="191"/>
        <v>0</v>
      </c>
      <c r="EP168" s="20">
        <f t="shared" si="191"/>
        <v>0</v>
      </c>
      <c r="EQ168" s="20">
        <f t="shared" si="191"/>
        <v>0</v>
      </c>
      <c r="ER168" s="20">
        <f t="shared" si="191"/>
        <v>0</v>
      </c>
      <c r="ES168" s="20">
        <f t="shared" si="191"/>
        <v>0</v>
      </c>
      <c r="ET168" s="20">
        <f t="shared" si="191"/>
        <v>0</v>
      </c>
      <c r="EU168" s="20">
        <f t="shared" si="191"/>
        <v>0</v>
      </c>
      <c r="EV168" s="20">
        <f t="shared" si="191"/>
        <v>0</v>
      </c>
      <c r="EW168" s="20">
        <f t="shared" si="191"/>
        <v>0</v>
      </c>
      <c r="EX168" s="20">
        <f t="shared" si="191"/>
        <v>0</v>
      </c>
      <c r="EY168" s="20">
        <f t="shared" si="191"/>
        <v>565</v>
      </c>
      <c r="EZ168" s="20">
        <f t="shared" si="191"/>
        <v>0</v>
      </c>
      <c r="FA168" s="20">
        <f t="shared" si="191"/>
        <v>0</v>
      </c>
      <c r="FB168" s="20">
        <f t="shared" si="191"/>
        <v>0</v>
      </c>
      <c r="FC168" s="20">
        <f t="shared" si="191"/>
        <v>0</v>
      </c>
      <c r="FD168" s="20">
        <f t="shared" si="191"/>
        <v>0</v>
      </c>
      <c r="FE168" s="20">
        <f t="shared" si="191"/>
        <v>0</v>
      </c>
      <c r="FF168" s="20">
        <f t="shared" si="191"/>
        <v>0</v>
      </c>
      <c r="FG168" s="20">
        <f t="shared" si="191"/>
        <v>0</v>
      </c>
      <c r="FH168" s="20">
        <f t="shared" si="191"/>
        <v>0</v>
      </c>
      <c r="FI168" s="20">
        <f t="shared" si="191"/>
        <v>0</v>
      </c>
      <c r="FJ168" s="20">
        <f t="shared" si="191"/>
        <v>0</v>
      </c>
      <c r="FK168" s="20">
        <f t="shared" si="191"/>
        <v>0</v>
      </c>
      <c r="FL168" s="20">
        <f t="shared" si="191"/>
        <v>0</v>
      </c>
      <c r="FM168" s="20">
        <f t="shared" si="191"/>
        <v>0</v>
      </c>
      <c r="FN168" s="20">
        <f t="shared" si="191"/>
        <v>281</v>
      </c>
      <c r="FO168" s="20">
        <f t="shared" si="191"/>
        <v>0</v>
      </c>
      <c r="FP168" s="20">
        <f t="shared" si="191"/>
        <v>0</v>
      </c>
      <c r="FQ168" s="20">
        <f t="shared" si="191"/>
        <v>0</v>
      </c>
      <c r="FR168" s="20">
        <f t="shared" si="191"/>
        <v>0</v>
      </c>
      <c r="FS168" s="20">
        <f t="shared" si="191"/>
        <v>0</v>
      </c>
      <c r="FT168" s="20">
        <f t="shared" si="191"/>
        <v>0</v>
      </c>
      <c r="FU168" s="20">
        <f t="shared" si="191"/>
        <v>0</v>
      </c>
      <c r="FV168" s="20">
        <f t="shared" si="191"/>
        <v>0</v>
      </c>
      <c r="FW168" s="20">
        <f t="shared" si="191"/>
        <v>0</v>
      </c>
      <c r="FX168" s="20">
        <f t="shared" si="191"/>
        <v>0</v>
      </c>
      <c r="FY168" s="11"/>
      <c r="FZ168" s="7">
        <f>SUM(C168:FX168)</f>
        <v>27447.5</v>
      </c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</row>
    <row r="169" spans="1:195" x14ac:dyDescent="0.35">
      <c r="A169" s="6" t="s">
        <v>681</v>
      </c>
      <c r="B169" s="7" t="s">
        <v>682</v>
      </c>
      <c r="C169" s="7">
        <f t="shared" ref="C169:BN169" si="192">C39</f>
        <v>10244</v>
      </c>
      <c r="D169" s="7">
        <f t="shared" si="192"/>
        <v>10244</v>
      </c>
      <c r="E169" s="7">
        <f t="shared" si="192"/>
        <v>10244</v>
      </c>
      <c r="F169" s="7">
        <f t="shared" si="192"/>
        <v>10244</v>
      </c>
      <c r="G169" s="7">
        <f t="shared" si="192"/>
        <v>10244</v>
      </c>
      <c r="H169" s="7">
        <f t="shared" si="192"/>
        <v>10244</v>
      </c>
      <c r="I169" s="7">
        <f t="shared" si="192"/>
        <v>10244</v>
      </c>
      <c r="J169" s="7">
        <f t="shared" si="192"/>
        <v>10244</v>
      </c>
      <c r="K169" s="7">
        <f t="shared" si="192"/>
        <v>10244</v>
      </c>
      <c r="L169" s="7">
        <f t="shared" si="192"/>
        <v>10244</v>
      </c>
      <c r="M169" s="7">
        <f t="shared" si="192"/>
        <v>10244</v>
      </c>
      <c r="N169" s="7">
        <f t="shared" si="192"/>
        <v>10244</v>
      </c>
      <c r="O169" s="7">
        <f t="shared" si="192"/>
        <v>10244</v>
      </c>
      <c r="P169" s="7">
        <f t="shared" si="192"/>
        <v>10244</v>
      </c>
      <c r="Q169" s="7">
        <f t="shared" si="192"/>
        <v>10244</v>
      </c>
      <c r="R169" s="7">
        <f t="shared" si="192"/>
        <v>10244</v>
      </c>
      <c r="S169" s="7">
        <f t="shared" si="192"/>
        <v>10244</v>
      </c>
      <c r="T169" s="7">
        <f t="shared" si="192"/>
        <v>10244</v>
      </c>
      <c r="U169" s="7">
        <f t="shared" si="192"/>
        <v>10244</v>
      </c>
      <c r="V169" s="7">
        <f t="shared" si="192"/>
        <v>10244</v>
      </c>
      <c r="W169" s="7">
        <f t="shared" si="192"/>
        <v>10244</v>
      </c>
      <c r="X169" s="7">
        <f t="shared" si="192"/>
        <v>10244</v>
      </c>
      <c r="Y169" s="7">
        <f t="shared" si="192"/>
        <v>10244</v>
      </c>
      <c r="Z169" s="7">
        <f t="shared" si="192"/>
        <v>10244</v>
      </c>
      <c r="AA169" s="7">
        <f t="shared" si="192"/>
        <v>10244</v>
      </c>
      <c r="AB169" s="7">
        <f t="shared" si="192"/>
        <v>10244</v>
      </c>
      <c r="AC169" s="7">
        <f t="shared" si="192"/>
        <v>10244</v>
      </c>
      <c r="AD169" s="7">
        <f t="shared" si="192"/>
        <v>10244</v>
      </c>
      <c r="AE169" s="7">
        <f t="shared" si="192"/>
        <v>10244</v>
      </c>
      <c r="AF169" s="7">
        <f t="shared" si="192"/>
        <v>10244</v>
      </c>
      <c r="AG169" s="7">
        <f t="shared" si="192"/>
        <v>10244</v>
      </c>
      <c r="AH169" s="7">
        <f t="shared" si="192"/>
        <v>10244</v>
      </c>
      <c r="AI169" s="7">
        <f t="shared" si="192"/>
        <v>10244</v>
      </c>
      <c r="AJ169" s="7">
        <f t="shared" si="192"/>
        <v>10244</v>
      </c>
      <c r="AK169" s="7">
        <f t="shared" si="192"/>
        <v>10244</v>
      </c>
      <c r="AL169" s="7">
        <f t="shared" si="192"/>
        <v>10244</v>
      </c>
      <c r="AM169" s="7">
        <f t="shared" si="192"/>
        <v>10244</v>
      </c>
      <c r="AN169" s="7">
        <f t="shared" si="192"/>
        <v>10244</v>
      </c>
      <c r="AO169" s="7">
        <f t="shared" si="192"/>
        <v>10244</v>
      </c>
      <c r="AP169" s="7">
        <f t="shared" si="192"/>
        <v>10244</v>
      </c>
      <c r="AQ169" s="7">
        <f t="shared" si="192"/>
        <v>10244</v>
      </c>
      <c r="AR169" s="7">
        <f t="shared" si="192"/>
        <v>10244</v>
      </c>
      <c r="AS169" s="7">
        <f t="shared" si="192"/>
        <v>10244</v>
      </c>
      <c r="AT169" s="7">
        <f t="shared" si="192"/>
        <v>10244</v>
      </c>
      <c r="AU169" s="7">
        <f t="shared" si="192"/>
        <v>10244</v>
      </c>
      <c r="AV169" s="7">
        <f t="shared" si="192"/>
        <v>10244</v>
      </c>
      <c r="AW169" s="7">
        <f t="shared" si="192"/>
        <v>10244</v>
      </c>
      <c r="AX169" s="7">
        <f t="shared" si="192"/>
        <v>10244</v>
      </c>
      <c r="AY169" s="7">
        <f t="shared" si="192"/>
        <v>10244</v>
      </c>
      <c r="AZ169" s="7">
        <f t="shared" si="192"/>
        <v>10244</v>
      </c>
      <c r="BA169" s="7">
        <f t="shared" si="192"/>
        <v>10244</v>
      </c>
      <c r="BB169" s="7">
        <f t="shared" si="192"/>
        <v>10244</v>
      </c>
      <c r="BC169" s="7">
        <f t="shared" si="192"/>
        <v>10244</v>
      </c>
      <c r="BD169" s="7">
        <f t="shared" si="192"/>
        <v>10244</v>
      </c>
      <c r="BE169" s="7">
        <f t="shared" si="192"/>
        <v>10244</v>
      </c>
      <c r="BF169" s="7">
        <f t="shared" si="192"/>
        <v>10244</v>
      </c>
      <c r="BG169" s="7">
        <f t="shared" si="192"/>
        <v>10244</v>
      </c>
      <c r="BH169" s="7">
        <f t="shared" si="192"/>
        <v>10244</v>
      </c>
      <c r="BI169" s="7">
        <f t="shared" si="192"/>
        <v>10244</v>
      </c>
      <c r="BJ169" s="7">
        <f t="shared" si="192"/>
        <v>10244</v>
      </c>
      <c r="BK169" s="7">
        <f t="shared" si="192"/>
        <v>10244</v>
      </c>
      <c r="BL169" s="7">
        <f t="shared" si="192"/>
        <v>10244</v>
      </c>
      <c r="BM169" s="7">
        <f t="shared" si="192"/>
        <v>10244</v>
      </c>
      <c r="BN169" s="7">
        <f t="shared" si="192"/>
        <v>10244</v>
      </c>
      <c r="BO169" s="7">
        <f t="shared" ref="BO169:DZ169" si="193">BO39</f>
        <v>10244</v>
      </c>
      <c r="BP169" s="7">
        <f t="shared" si="193"/>
        <v>10244</v>
      </c>
      <c r="BQ169" s="7">
        <f t="shared" si="193"/>
        <v>10244</v>
      </c>
      <c r="BR169" s="7">
        <f t="shared" si="193"/>
        <v>10244</v>
      </c>
      <c r="BS169" s="7">
        <f t="shared" si="193"/>
        <v>10244</v>
      </c>
      <c r="BT169" s="7">
        <f t="shared" si="193"/>
        <v>10244</v>
      </c>
      <c r="BU169" s="7">
        <f t="shared" si="193"/>
        <v>10244</v>
      </c>
      <c r="BV169" s="7">
        <f t="shared" si="193"/>
        <v>10244</v>
      </c>
      <c r="BW169" s="7">
        <f t="shared" si="193"/>
        <v>10244</v>
      </c>
      <c r="BX169" s="7">
        <f t="shared" si="193"/>
        <v>10244</v>
      </c>
      <c r="BY169" s="7">
        <f t="shared" si="193"/>
        <v>10244</v>
      </c>
      <c r="BZ169" s="7">
        <f t="shared" si="193"/>
        <v>10244</v>
      </c>
      <c r="CA169" s="7">
        <f t="shared" si="193"/>
        <v>10244</v>
      </c>
      <c r="CB169" s="7">
        <f t="shared" si="193"/>
        <v>10244</v>
      </c>
      <c r="CC169" s="7">
        <f t="shared" si="193"/>
        <v>10244</v>
      </c>
      <c r="CD169" s="7">
        <f t="shared" si="193"/>
        <v>10244</v>
      </c>
      <c r="CE169" s="7">
        <f t="shared" si="193"/>
        <v>10244</v>
      </c>
      <c r="CF169" s="7">
        <f t="shared" si="193"/>
        <v>10244</v>
      </c>
      <c r="CG169" s="7">
        <f t="shared" si="193"/>
        <v>10244</v>
      </c>
      <c r="CH169" s="7">
        <f t="shared" si="193"/>
        <v>10244</v>
      </c>
      <c r="CI169" s="7">
        <f t="shared" si="193"/>
        <v>10244</v>
      </c>
      <c r="CJ169" s="7">
        <f t="shared" si="193"/>
        <v>10244</v>
      </c>
      <c r="CK169" s="7">
        <f t="shared" si="193"/>
        <v>10244</v>
      </c>
      <c r="CL169" s="7">
        <f t="shared" si="193"/>
        <v>10244</v>
      </c>
      <c r="CM169" s="7">
        <f t="shared" si="193"/>
        <v>10244</v>
      </c>
      <c r="CN169" s="7">
        <f t="shared" si="193"/>
        <v>10244</v>
      </c>
      <c r="CO169" s="7">
        <f t="shared" si="193"/>
        <v>10244</v>
      </c>
      <c r="CP169" s="7">
        <f t="shared" si="193"/>
        <v>10244</v>
      </c>
      <c r="CQ169" s="7">
        <f t="shared" si="193"/>
        <v>10244</v>
      </c>
      <c r="CR169" s="7">
        <f t="shared" si="193"/>
        <v>10244</v>
      </c>
      <c r="CS169" s="7">
        <f t="shared" si="193"/>
        <v>10244</v>
      </c>
      <c r="CT169" s="7">
        <f t="shared" si="193"/>
        <v>10244</v>
      </c>
      <c r="CU169" s="7">
        <f t="shared" si="193"/>
        <v>10244</v>
      </c>
      <c r="CV169" s="7">
        <f t="shared" si="193"/>
        <v>10244</v>
      </c>
      <c r="CW169" s="7">
        <f t="shared" si="193"/>
        <v>10244</v>
      </c>
      <c r="CX169" s="7">
        <f t="shared" si="193"/>
        <v>10244</v>
      </c>
      <c r="CY169" s="7">
        <f t="shared" si="193"/>
        <v>10244</v>
      </c>
      <c r="CZ169" s="7">
        <f t="shared" si="193"/>
        <v>10244</v>
      </c>
      <c r="DA169" s="7">
        <f t="shared" si="193"/>
        <v>10244</v>
      </c>
      <c r="DB169" s="7">
        <f t="shared" si="193"/>
        <v>10244</v>
      </c>
      <c r="DC169" s="7">
        <f t="shared" si="193"/>
        <v>10244</v>
      </c>
      <c r="DD169" s="7">
        <f t="shared" si="193"/>
        <v>10244</v>
      </c>
      <c r="DE169" s="7">
        <f t="shared" si="193"/>
        <v>10244</v>
      </c>
      <c r="DF169" s="7">
        <f t="shared" si="193"/>
        <v>10244</v>
      </c>
      <c r="DG169" s="7">
        <f t="shared" si="193"/>
        <v>10244</v>
      </c>
      <c r="DH169" s="7">
        <f t="shared" si="193"/>
        <v>10244</v>
      </c>
      <c r="DI169" s="7">
        <f t="shared" si="193"/>
        <v>10244</v>
      </c>
      <c r="DJ169" s="7">
        <f t="shared" si="193"/>
        <v>10244</v>
      </c>
      <c r="DK169" s="7">
        <f t="shared" si="193"/>
        <v>10244</v>
      </c>
      <c r="DL169" s="7">
        <f t="shared" si="193"/>
        <v>10244</v>
      </c>
      <c r="DM169" s="7">
        <f t="shared" si="193"/>
        <v>10244</v>
      </c>
      <c r="DN169" s="7">
        <f t="shared" si="193"/>
        <v>10244</v>
      </c>
      <c r="DO169" s="7">
        <f t="shared" si="193"/>
        <v>10244</v>
      </c>
      <c r="DP169" s="7">
        <f t="shared" si="193"/>
        <v>10244</v>
      </c>
      <c r="DQ169" s="7">
        <f t="shared" si="193"/>
        <v>10244</v>
      </c>
      <c r="DR169" s="7">
        <f t="shared" si="193"/>
        <v>10244</v>
      </c>
      <c r="DS169" s="7">
        <f t="shared" si="193"/>
        <v>10244</v>
      </c>
      <c r="DT169" s="7">
        <f t="shared" si="193"/>
        <v>10244</v>
      </c>
      <c r="DU169" s="7">
        <f t="shared" si="193"/>
        <v>10244</v>
      </c>
      <c r="DV169" s="7">
        <f t="shared" si="193"/>
        <v>10244</v>
      </c>
      <c r="DW169" s="7">
        <f t="shared" si="193"/>
        <v>10244</v>
      </c>
      <c r="DX169" s="7">
        <f t="shared" si="193"/>
        <v>10244</v>
      </c>
      <c r="DY169" s="7">
        <f t="shared" si="193"/>
        <v>10244</v>
      </c>
      <c r="DZ169" s="7">
        <f t="shared" si="193"/>
        <v>10244</v>
      </c>
      <c r="EA169" s="7">
        <f t="shared" ref="EA169:FX169" si="194">EA39</f>
        <v>10244</v>
      </c>
      <c r="EB169" s="7">
        <f t="shared" si="194"/>
        <v>10244</v>
      </c>
      <c r="EC169" s="7">
        <f t="shared" si="194"/>
        <v>10244</v>
      </c>
      <c r="ED169" s="7">
        <f t="shared" si="194"/>
        <v>10244</v>
      </c>
      <c r="EE169" s="7">
        <f t="shared" si="194"/>
        <v>10244</v>
      </c>
      <c r="EF169" s="7">
        <f t="shared" si="194"/>
        <v>10244</v>
      </c>
      <c r="EG169" s="7">
        <f t="shared" si="194"/>
        <v>10244</v>
      </c>
      <c r="EH169" s="7">
        <f t="shared" si="194"/>
        <v>10244</v>
      </c>
      <c r="EI169" s="7">
        <f t="shared" si="194"/>
        <v>10244</v>
      </c>
      <c r="EJ169" s="7">
        <f t="shared" si="194"/>
        <v>10244</v>
      </c>
      <c r="EK169" s="7">
        <f t="shared" si="194"/>
        <v>10244</v>
      </c>
      <c r="EL169" s="7">
        <f t="shared" si="194"/>
        <v>10244</v>
      </c>
      <c r="EM169" s="7">
        <f t="shared" si="194"/>
        <v>10244</v>
      </c>
      <c r="EN169" s="7">
        <f t="shared" si="194"/>
        <v>10244</v>
      </c>
      <c r="EO169" s="7">
        <f t="shared" si="194"/>
        <v>10244</v>
      </c>
      <c r="EP169" s="7">
        <f t="shared" si="194"/>
        <v>10244</v>
      </c>
      <c r="EQ169" s="7">
        <f t="shared" si="194"/>
        <v>10244</v>
      </c>
      <c r="ER169" s="7">
        <f t="shared" si="194"/>
        <v>10244</v>
      </c>
      <c r="ES169" s="7">
        <f t="shared" si="194"/>
        <v>10244</v>
      </c>
      <c r="ET169" s="7">
        <f t="shared" si="194"/>
        <v>10244</v>
      </c>
      <c r="EU169" s="7">
        <f t="shared" si="194"/>
        <v>10244</v>
      </c>
      <c r="EV169" s="7">
        <f t="shared" si="194"/>
        <v>10244</v>
      </c>
      <c r="EW169" s="7">
        <f t="shared" si="194"/>
        <v>10244</v>
      </c>
      <c r="EX169" s="7">
        <f t="shared" si="194"/>
        <v>10244</v>
      </c>
      <c r="EY169" s="7">
        <f t="shared" si="194"/>
        <v>10244</v>
      </c>
      <c r="EZ169" s="7">
        <f t="shared" si="194"/>
        <v>10244</v>
      </c>
      <c r="FA169" s="7">
        <f t="shared" si="194"/>
        <v>10244</v>
      </c>
      <c r="FB169" s="7">
        <f t="shared" si="194"/>
        <v>10244</v>
      </c>
      <c r="FC169" s="7">
        <f t="shared" si="194"/>
        <v>10244</v>
      </c>
      <c r="FD169" s="7">
        <f t="shared" si="194"/>
        <v>10244</v>
      </c>
      <c r="FE169" s="7">
        <f t="shared" si="194"/>
        <v>10244</v>
      </c>
      <c r="FF169" s="7">
        <f t="shared" si="194"/>
        <v>10244</v>
      </c>
      <c r="FG169" s="7">
        <f t="shared" si="194"/>
        <v>10244</v>
      </c>
      <c r="FH169" s="7">
        <f t="shared" si="194"/>
        <v>10244</v>
      </c>
      <c r="FI169" s="7">
        <f t="shared" si="194"/>
        <v>10244</v>
      </c>
      <c r="FJ169" s="7">
        <f t="shared" si="194"/>
        <v>10244</v>
      </c>
      <c r="FK169" s="7">
        <f t="shared" si="194"/>
        <v>10244</v>
      </c>
      <c r="FL169" s="7">
        <f t="shared" si="194"/>
        <v>10244</v>
      </c>
      <c r="FM169" s="7">
        <f t="shared" si="194"/>
        <v>10244</v>
      </c>
      <c r="FN169" s="7">
        <f t="shared" si="194"/>
        <v>10244</v>
      </c>
      <c r="FO169" s="7">
        <f t="shared" si="194"/>
        <v>10244</v>
      </c>
      <c r="FP169" s="7">
        <f t="shared" si="194"/>
        <v>10244</v>
      </c>
      <c r="FQ169" s="7">
        <f t="shared" si="194"/>
        <v>10244</v>
      </c>
      <c r="FR169" s="7">
        <f t="shared" si="194"/>
        <v>10244</v>
      </c>
      <c r="FS169" s="7">
        <f t="shared" si="194"/>
        <v>10244</v>
      </c>
      <c r="FT169" s="7">
        <f t="shared" si="194"/>
        <v>10244</v>
      </c>
      <c r="FU169" s="7">
        <f t="shared" si="194"/>
        <v>10244</v>
      </c>
      <c r="FV169" s="7">
        <f t="shared" si="194"/>
        <v>10244</v>
      </c>
      <c r="FW169" s="7">
        <f t="shared" si="194"/>
        <v>10244</v>
      </c>
      <c r="FX169" s="7">
        <f t="shared" si="194"/>
        <v>10244</v>
      </c>
      <c r="FY169" s="7"/>
      <c r="FZ169" s="7">
        <f>AVERAGE(C169:FX169)</f>
        <v>10244</v>
      </c>
      <c r="GA169" s="7"/>
      <c r="GB169" s="18"/>
      <c r="GC169" s="18"/>
      <c r="GD169" s="18"/>
      <c r="GE169" s="18"/>
      <c r="GF169" s="18"/>
      <c r="GG169" s="7"/>
      <c r="GH169" s="7"/>
      <c r="GI169" s="7"/>
      <c r="GJ169" s="7"/>
      <c r="GK169" s="7"/>
      <c r="GL169" s="7"/>
      <c r="GM169" s="7"/>
    </row>
    <row r="170" spans="1:195" x14ac:dyDescent="0.35">
      <c r="A170" s="6" t="s">
        <v>683</v>
      </c>
      <c r="B170" s="7" t="s">
        <v>684</v>
      </c>
      <c r="C170" s="7">
        <f t="shared" ref="C170:BN170" si="195">ROUND(C169*C168,2)</f>
        <v>1710748</v>
      </c>
      <c r="D170" s="7">
        <f t="shared" si="195"/>
        <v>4343456</v>
      </c>
      <c r="E170" s="7">
        <f t="shared" si="195"/>
        <v>0</v>
      </c>
      <c r="F170" s="7">
        <f t="shared" si="195"/>
        <v>16882112</v>
      </c>
      <c r="G170" s="7">
        <f t="shared" si="195"/>
        <v>0</v>
      </c>
      <c r="H170" s="7">
        <f t="shared" si="195"/>
        <v>0</v>
      </c>
      <c r="I170" s="7">
        <f t="shared" si="195"/>
        <v>0</v>
      </c>
      <c r="J170" s="7">
        <f t="shared" si="195"/>
        <v>0</v>
      </c>
      <c r="K170" s="7">
        <f t="shared" si="195"/>
        <v>0</v>
      </c>
      <c r="L170" s="7">
        <f t="shared" si="195"/>
        <v>0</v>
      </c>
      <c r="M170" s="7">
        <f t="shared" si="195"/>
        <v>0</v>
      </c>
      <c r="N170" s="7">
        <f t="shared" si="195"/>
        <v>0</v>
      </c>
      <c r="O170" s="7">
        <f t="shared" si="195"/>
        <v>0</v>
      </c>
      <c r="P170" s="7">
        <f t="shared" si="195"/>
        <v>0</v>
      </c>
      <c r="Q170" s="7">
        <f t="shared" si="195"/>
        <v>0</v>
      </c>
      <c r="R170" s="7">
        <f t="shared" si="195"/>
        <v>57033470</v>
      </c>
      <c r="S170" s="7">
        <f t="shared" si="195"/>
        <v>61464</v>
      </c>
      <c r="T170" s="7">
        <f t="shared" si="195"/>
        <v>0</v>
      </c>
      <c r="U170" s="7">
        <f t="shared" si="195"/>
        <v>0</v>
      </c>
      <c r="V170" s="7">
        <f t="shared" si="195"/>
        <v>0</v>
      </c>
      <c r="W170" s="7">
        <f t="shared" si="195"/>
        <v>0</v>
      </c>
      <c r="X170" s="7">
        <f t="shared" si="195"/>
        <v>0</v>
      </c>
      <c r="Y170" s="7">
        <f t="shared" si="195"/>
        <v>5244928</v>
      </c>
      <c r="Z170" s="7">
        <f t="shared" si="195"/>
        <v>0</v>
      </c>
      <c r="AA170" s="7">
        <f t="shared" si="195"/>
        <v>3334422</v>
      </c>
      <c r="AB170" s="7">
        <f t="shared" si="195"/>
        <v>2207582</v>
      </c>
      <c r="AC170" s="7">
        <f t="shared" si="195"/>
        <v>0</v>
      </c>
      <c r="AD170" s="7">
        <f t="shared" si="195"/>
        <v>0</v>
      </c>
      <c r="AE170" s="7">
        <f t="shared" si="195"/>
        <v>0</v>
      </c>
      <c r="AF170" s="7">
        <f t="shared" si="195"/>
        <v>0</v>
      </c>
      <c r="AG170" s="7">
        <f t="shared" si="195"/>
        <v>0</v>
      </c>
      <c r="AH170" s="7">
        <f t="shared" si="195"/>
        <v>0</v>
      </c>
      <c r="AI170" s="7">
        <f t="shared" si="195"/>
        <v>0</v>
      </c>
      <c r="AJ170" s="7">
        <f t="shared" si="195"/>
        <v>0</v>
      </c>
      <c r="AK170" s="7">
        <f t="shared" si="195"/>
        <v>0</v>
      </c>
      <c r="AL170" s="7">
        <f t="shared" si="195"/>
        <v>0</v>
      </c>
      <c r="AM170" s="7">
        <f t="shared" si="195"/>
        <v>0</v>
      </c>
      <c r="AN170" s="7">
        <f t="shared" si="195"/>
        <v>0</v>
      </c>
      <c r="AO170" s="7">
        <f t="shared" si="195"/>
        <v>1070498</v>
      </c>
      <c r="AP170" s="7">
        <f t="shared" si="195"/>
        <v>5931276</v>
      </c>
      <c r="AQ170" s="7">
        <f t="shared" si="195"/>
        <v>0</v>
      </c>
      <c r="AR170" s="7">
        <f t="shared" si="195"/>
        <v>13895986</v>
      </c>
      <c r="AS170" s="7">
        <f t="shared" si="195"/>
        <v>0</v>
      </c>
      <c r="AT170" s="7">
        <f t="shared" si="195"/>
        <v>2561000</v>
      </c>
      <c r="AU170" s="7">
        <f t="shared" si="195"/>
        <v>0</v>
      </c>
      <c r="AV170" s="7">
        <f t="shared" si="195"/>
        <v>0</v>
      </c>
      <c r="AW170" s="7">
        <f t="shared" si="195"/>
        <v>0</v>
      </c>
      <c r="AX170" s="7">
        <f t="shared" si="195"/>
        <v>0</v>
      </c>
      <c r="AY170" s="7">
        <f t="shared" si="195"/>
        <v>0</v>
      </c>
      <c r="AZ170" s="7">
        <f t="shared" si="195"/>
        <v>1229280</v>
      </c>
      <c r="BA170" s="7">
        <f t="shared" si="195"/>
        <v>2438072</v>
      </c>
      <c r="BB170" s="7">
        <f t="shared" si="195"/>
        <v>0</v>
      </c>
      <c r="BC170" s="7">
        <f t="shared" si="195"/>
        <v>5347368</v>
      </c>
      <c r="BD170" s="7">
        <f t="shared" si="195"/>
        <v>0</v>
      </c>
      <c r="BE170" s="7">
        <f t="shared" si="195"/>
        <v>0</v>
      </c>
      <c r="BF170" s="7">
        <f t="shared" si="195"/>
        <v>11550110</v>
      </c>
      <c r="BG170" s="7">
        <f t="shared" si="195"/>
        <v>0</v>
      </c>
      <c r="BH170" s="7">
        <f t="shared" si="195"/>
        <v>276588</v>
      </c>
      <c r="BI170" s="7">
        <f t="shared" si="195"/>
        <v>0</v>
      </c>
      <c r="BJ170" s="7">
        <f t="shared" si="195"/>
        <v>0</v>
      </c>
      <c r="BK170" s="7">
        <f t="shared" si="195"/>
        <v>107746392</v>
      </c>
      <c r="BL170" s="7">
        <f t="shared" si="195"/>
        <v>0</v>
      </c>
      <c r="BM170" s="7">
        <f t="shared" si="195"/>
        <v>0</v>
      </c>
      <c r="BN170" s="7">
        <f t="shared" si="195"/>
        <v>0</v>
      </c>
      <c r="BO170" s="7">
        <f t="shared" ref="BO170:DZ170" si="196">ROUND(BO169*BO168,2)</f>
        <v>0</v>
      </c>
      <c r="BP170" s="7">
        <f t="shared" si="196"/>
        <v>0</v>
      </c>
      <c r="BQ170" s="7">
        <f t="shared" si="196"/>
        <v>0</v>
      </c>
      <c r="BR170" s="7">
        <f t="shared" si="196"/>
        <v>0</v>
      </c>
      <c r="BS170" s="7">
        <f t="shared" si="196"/>
        <v>0</v>
      </c>
      <c r="BT170" s="7">
        <f t="shared" si="196"/>
        <v>0</v>
      </c>
      <c r="BU170" s="7">
        <f t="shared" si="196"/>
        <v>0</v>
      </c>
      <c r="BV170" s="7">
        <f t="shared" si="196"/>
        <v>0</v>
      </c>
      <c r="BW170" s="7">
        <f t="shared" si="196"/>
        <v>0</v>
      </c>
      <c r="BX170" s="7">
        <f t="shared" si="196"/>
        <v>0</v>
      </c>
      <c r="BY170" s="7">
        <f t="shared" si="196"/>
        <v>0</v>
      </c>
      <c r="BZ170" s="7">
        <f t="shared" si="196"/>
        <v>0</v>
      </c>
      <c r="CA170" s="7">
        <f t="shared" si="196"/>
        <v>0</v>
      </c>
      <c r="CB170" s="7">
        <f t="shared" si="196"/>
        <v>9199112</v>
      </c>
      <c r="CC170" s="7">
        <f t="shared" si="196"/>
        <v>0</v>
      </c>
      <c r="CD170" s="7">
        <f t="shared" si="196"/>
        <v>0</v>
      </c>
      <c r="CE170" s="7">
        <f t="shared" si="196"/>
        <v>0</v>
      </c>
      <c r="CF170" s="7">
        <f t="shared" si="196"/>
        <v>0</v>
      </c>
      <c r="CG170" s="7">
        <f t="shared" si="196"/>
        <v>0</v>
      </c>
      <c r="CH170" s="7">
        <f t="shared" si="196"/>
        <v>0</v>
      </c>
      <c r="CI170" s="7">
        <f t="shared" si="196"/>
        <v>0</v>
      </c>
      <c r="CJ170" s="7">
        <f t="shared" si="196"/>
        <v>0</v>
      </c>
      <c r="CK170" s="7">
        <f t="shared" si="196"/>
        <v>7652268</v>
      </c>
      <c r="CL170" s="7">
        <f t="shared" si="196"/>
        <v>76830</v>
      </c>
      <c r="CM170" s="7">
        <f t="shared" si="196"/>
        <v>261222</v>
      </c>
      <c r="CN170" s="7">
        <f t="shared" si="196"/>
        <v>6264206</v>
      </c>
      <c r="CO170" s="7">
        <f t="shared" si="196"/>
        <v>0</v>
      </c>
      <c r="CP170" s="7">
        <f t="shared" si="196"/>
        <v>0</v>
      </c>
      <c r="CQ170" s="7">
        <f t="shared" si="196"/>
        <v>0</v>
      </c>
      <c r="CR170" s="7">
        <f t="shared" si="196"/>
        <v>0</v>
      </c>
      <c r="CS170" s="7">
        <f t="shared" si="196"/>
        <v>0</v>
      </c>
      <c r="CT170" s="7">
        <f t="shared" si="196"/>
        <v>0</v>
      </c>
      <c r="CU170" s="7">
        <f t="shared" si="196"/>
        <v>3390764</v>
      </c>
      <c r="CV170" s="7">
        <f t="shared" si="196"/>
        <v>0</v>
      </c>
      <c r="CW170" s="7">
        <f t="shared" si="196"/>
        <v>0</v>
      </c>
      <c r="CX170" s="7">
        <f t="shared" si="196"/>
        <v>0</v>
      </c>
      <c r="CY170" s="7">
        <f t="shared" si="196"/>
        <v>0</v>
      </c>
      <c r="CZ170" s="7">
        <f t="shared" si="196"/>
        <v>0</v>
      </c>
      <c r="DA170" s="7">
        <f t="shared" si="196"/>
        <v>0</v>
      </c>
      <c r="DB170" s="7">
        <f t="shared" si="196"/>
        <v>0</v>
      </c>
      <c r="DC170" s="7">
        <f t="shared" si="196"/>
        <v>0</v>
      </c>
      <c r="DD170" s="7">
        <f t="shared" si="196"/>
        <v>0</v>
      </c>
      <c r="DE170" s="7">
        <f t="shared" si="196"/>
        <v>0</v>
      </c>
      <c r="DF170" s="7">
        <f t="shared" si="196"/>
        <v>0</v>
      </c>
      <c r="DG170" s="7">
        <f t="shared" si="196"/>
        <v>0</v>
      </c>
      <c r="DH170" s="7">
        <f t="shared" si="196"/>
        <v>0</v>
      </c>
      <c r="DI170" s="7">
        <f t="shared" si="196"/>
        <v>40976</v>
      </c>
      <c r="DJ170" s="7">
        <f t="shared" si="196"/>
        <v>10244</v>
      </c>
      <c r="DK170" s="7">
        <f t="shared" si="196"/>
        <v>0</v>
      </c>
      <c r="DL170" s="7">
        <f t="shared" si="196"/>
        <v>0</v>
      </c>
      <c r="DM170" s="7">
        <f t="shared" si="196"/>
        <v>0</v>
      </c>
      <c r="DN170" s="7">
        <f t="shared" si="196"/>
        <v>0</v>
      </c>
      <c r="DO170" s="7">
        <f t="shared" si="196"/>
        <v>0</v>
      </c>
      <c r="DP170" s="7">
        <f t="shared" si="196"/>
        <v>0</v>
      </c>
      <c r="DQ170" s="7">
        <f t="shared" si="196"/>
        <v>0</v>
      </c>
      <c r="DR170" s="7">
        <f t="shared" si="196"/>
        <v>0</v>
      </c>
      <c r="DS170" s="7">
        <f t="shared" si="196"/>
        <v>0</v>
      </c>
      <c r="DT170" s="7">
        <f t="shared" si="196"/>
        <v>0</v>
      </c>
      <c r="DU170" s="7">
        <f t="shared" si="196"/>
        <v>0</v>
      </c>
      <c r="DV170" s="7">
        <f t="shared" si="196"/>
        <v>0</v>
      </c>
      <c r="DW170" s="7">
        <f t="shared" si="196"/>
        <v>0</v>
      </c>
      <c r="DX170" s="7">
        <f t="shared" si="196"/>
        <v>0</v>
      </c>
      <c r="DY170" s="7">
        <f t="shared" si="196"/>
        <v>0</v>
      </c>
      <c r="DZ170" s="7">
        <f t="shared" si="196"/>
        <v>0</v>
      </c>
      <c r="EA170" s="7">
        <f t="shared" ref="EA170:FX170" si="197">ROUND(EA169*EA168,2)</f>
        <v>0</v>
      </c>
      <c r="EB170" s="7">
        <f t="shared" si="197"/>
        <v>174148</v>
      </c>
      <c r="EC170" s="7">
        <f t="shared" si="197"/>
        <v>0</v>
      </c>
      <c r="ED170" s="7">
        <f t="shared" si="197"/>
        <v>0</v>
      </c>
      <c r="EE170" s="7">
        <f t="shared" si="197"/>
        <v>0</v>
      </c>
      <c r="EF170" s="7">
        <f t="shared" si="197"/>
        <v>0</v>
      </c>
      <c r="EG170" s="7">
        <f t="shared" si="197"/>
        <v>0</v>
      </c>
      <c r="EH170" s="7">
        <f t="shared" si="197"/>
        <v>0</v>
      </c>
      <c r="EI170" s="7">
        <f t="shared" si="197"/>
        <v>0</v>
      </c>
      <c r="EJ170" s="7">
        <f t="shared" si="197"/>
        <v>2007824</v>
      </c>
      <c r="EK170" s="7">
        <f t="shared" si="197"/>
        <v>0</v>
      </c>
      <c r="EL170" s="7">
        <f t="shared" si="197"/>
        <v>0</v>
      </c>
      <c r="EM170" s="7">
        <f t="shared" si="197"/>
        <v>0</v>
      </c>
      <c r="EN170" s="7">
        <f t="shared" si="197"/>
        <v>563420</v>
      </c>
      <c r="EO170" s="7">
        <f t="shared" si="197"/>
        <v>0</v>
      </c>
      <c r="EP170" s="7">
        <f t="shared" si="197"/>
        <v>0</v>
      </c>
      <c r="EQ170" s="7">
        <f t="shared" si="197"/>
        <v>0</v>
      </c>
      <c r="ER170" s="7">
        <f t="shared" si="197"/>
        <v>0</v>
      </c>
      <c r="ES170" s="7">
        <f t="shared" si="197"/>
        <v>0</v>
      </c>
      <c r="ET170" s="7">
        <f t="shared" si="197"/>
        <v>0</v>
      </c>
      <c r="EU170" s="7">
        <f t="shared" si="197"/>
        <v>0</v>
      </c>
      <c r="EV170" s="7">
        <f t="shared" si="197"/>
        <v>0</v>
      </c>
      <c r="EW170" s="7">
        <f t="shared" si="197"/>
        <v>0</v>
      </c>
      <c r="EX170" s="7">
        <f t="shared" si="197"/>
        <v>0</v>
      </c>
      <c r="EY170" s="7">
        <f t="shared" si="197"/>
        <v>5787860</v>
      </c>
      <c r="EZ170" s="7">
        <f t="shared" si="197"/>
        <v>0</v>
      </c>
      <c r="FA170" s="7">
        <f t="shared" si="197"/>
        <v>0</v>
      </c>
      <c r="FB170" s="7">
        <f t="shared" si="197"/>
        <v>0</v>
      </c>
      <c r="FC170" s="7">
        <f t="shared" si="197"/>
        <v>0</v>
      </c>
      <c r="FD170" s="7">
        <f t="shared" si="197"/>
        <v>0</v>
      </c>
      <c r="FE170" s="7">
        <f t="shared" si="197"/>
        <v>0</v>
      </c>
      <c r="FF170" s="7">
        <f t="shared" si="197"/>
        <v>0</v>
      </c>
      <c r="FG170" s="7">
        <f t="shared" si="197"/>
        <v>0</v>
      </c>
      <c r="FH170" s="7">
        <f t="shared" si="197"/>
        <v>0</v>
      </c>
      <c r="FI170" s="7">
        <f t="shared" si="197"/>
        <v>0</v>
      </c>
      <c r="FJ170" s="7">
        <f t="shared" si="197"/>
        <v>0</v>
      </c>
      <c r="FK170" s="7">
        <f t="shared" si="197"/>
        <v>0</v>
      </c>
      <c r="FL170" s="7">
        <f t="shared" si="197"/>
        <v>0</v>
      </c>
      <c r="FM170" s="7">
        <f t="shared" si="197"/>
        <v>0</v>
      </c>
      <c r="FN170" s="7">
        <f t="shared" si="197"/>
        <v>2878564</v>
      </c>
      <c r="FO170" s="7">
        <f t="shared" si="197"/>
        <v>0</v>
      </c>
      <c r="FP170" s="7">
        <f t="shared" si="197"/>
        <v>0</v>
      </c>
      <c r="FQ170" s="7">
        <f t="shared" si="197"/>
        <v>0</v>
      </c>
      <c r="FR170" s="7">
        <f t="shared" si="197"/>
        <v>0</v>
      </c>
      <c r="FS170" s="7">
        <f t="shared" si="197"/>
        <v>0</v>
      </c>
      <c r="FT170" s="7">
        <f t="shared" si="197"/>
        <v>0</v>
      </c>
      <c r="FU170" s="7">
        <f t="shared" si="197"/>
        <v>0</v>
      </c>
      <c r="FV170" s="7">
        <f t="shared" si="197"/>
        <v>0</v>
      </c>
      <c r="FW170" s="7">
        <f t="shared" si="197"/>
        <v>0</v>
      </c>
      <c r="FX170" s="7">
        <f t="shared" si="197"/>
        <v>0</v>
      </c>
      <c r="FY170" s="20"/>
      <c r="FZ170" s="7">
        <f>SUM(C170:FX170)</f>
        <v>281172190</v>
      </c>
      <c r="GA170" s="7"/>
      <c r="GB170" s="11"/>
      <c r="GC170" s="11"/>
      <c r="GD170" s="11"/>
      <c r="GE170" s="11"/>
      <c r="GF170" s="11"/>
      <c r="GG170" s="7"/>
      <c r="GH170" s="7"/>
      <c r="GI170" s="7"/>
      <c r="GJ170" s="7"/>
      <c r="GK170" s="7"/>
      <c r="GL170" s="7"/>
      <c r="GM170" s="7"/>
    </row>
    <row r="171" spans="1:195" x14ac:dyDescent="0.35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</row>
    <row r="172" spans="1:195" x14ac:dyDescent="0.35">
      <c r="A172" s="6" t="s">
        <v>685</v>
      </c>
      <c r="B172" s="7" t="s">
        <v>686</v>
      </c>
      <c r="C172" s="7">
        <f t="shared" ref="C172:BN172" si="198">C13+C14+C33</f>
        <v>2</v>
      </c>
      <c r="D172" s="7">
        <f t="shared" si="198"/>
        <v>52.8</v>
      </c>
      <c r="E172" s="7">
        <f t="shared" si="198"/>
        <v>0</v>
      </c>
      <c r="F172" s="7">
        <f t="shared" si="198"/>
        <v>29.3</v>
      </c>
      <c r="G172" s="7">
        <f t="shared" si="198"/>
        <v>2</v>
      </c>
      <c r="H172" s="7">
        <f t="shared" si="198"/>
        <v>2</v>
      </c>
      <c r="I172" s="7">
        <f t="shared" si="198"/>
        <v>29.2</v>
      </c>
      <c r="J172" s="7">
        <f t="shared" si="198"/>
        <v>0</v>
      </c>
      <c r="K172" s="7">
        <f t="shared" si="198"/>
        <v>0</v>
      </c>
      <c r="L172" s="7">
        <f t="shared" si="198"/>
        <v>23.5</v>
      </c>
      <c r="M172" s="7">
        <f t="shared" si="198"/>
        <v>6</v>
      </c>
      <c r="N172" s="7">
        <f t="shared" si="198"/>
        <v>161.30000000000001</v>
      </c>
      <c r="O172" s="7">
        <f t="shared" si="198"/>
        <v>63</v>
      </c>
      <c r="P172" s="7">
        <f t="shared" si="198"/>
        <v>0</v>
      </c>
      <c r="Q172" s="7">
        <f t="shared" si="198"/>
        <v>157.5</v>
      </c>
      <c r="R172" s="7">
        <f t="shared" si="198"/>
        <v>2</v>
      </c>
      <c r="S172" s="7">
        <f t="shared" si="198"/>
        <v>0</v>
      </c>
      <c r="T172" s="7">
        <f t="shared" si="198"/>
        <v>0</v>
      </c>
      <c r="U172" s="7">
        <f t="shared" si="198"/>
        <v>0</v>
      </c>
      <c r="V172" s="7">
        <f t="shared" si="198"/>
        <v>0</v>
      </c>
      <c r="W172" s="7">
        <f t="shared" si="198"/>
        <v>1</v>
      </c>
      <c r="X172" s="7">
        <f t="shared" si="198"/>
        <v>0</v>
      </c>
      <c r="Y172" s="7">
        <f t="shared" si="198"/>
        <v>0</v>
      </c>
      <c r="Z172" s="7">
        <f t="shared" si="198"/>
        <v>1</v>
      </c>
      <c r="AA172" s="7">
        <f t="shared" si="198"/>
        <v>88.7</v>
      </c>
      <c r="AB172" s="7">
        <f t="shared" si="198"/>
        <v>56.8</v>
      </c>
      <c r="AC172" s="7">
        <f t="shared" si="198"/>
        <v>0</v>
      </c>
      <c r="AD172" s="7">
        <f t="shared" si="198"/>
        <v>2</v>
      </c>
      <c r="AE172" s="7">
        <f t="shared" si="198"/>
        <v>0</v>
      </c>
      <c r="AF172" s="7">
        <f t="shared" si="198"/>
        <v>0</v>
      </c>
      <c r="AG172" s="7">
        <f t="shared" si="198"/>
        <v>2.5</v>
      </c>
      <c r="AH172" s="7">
        <f t="shared" si="198"/>
        <v>0</v>
      </c>
      <c r="AI172" s="7">
        <f t="shared" si="198"/>
        <v>0</v>
      </c>
      <c r="AJ172" s="7">
        <f t="shared" si="198"/>
        <v>0</v>
      </c>
      <c r="AK172" s="7">
        <f t="shared" si="198"/>
        <v>0</v>
      </c>
      <c r="AL172" s="7">
        <f t="shared" si="198"/>
        <v>0</v>
      </c>
      <c r="AM172" s="7">
        <f t="shared" si="198"/>
        <v>0</v>
      </c>
      <c r="AN172" s="7">
        <f t="shared" si="198"/>
        <v>0</v>
      </c>
      <c r="AO172" s="7">
        <f t="shared" si="198"/>
        <v>4</v>
      </c>
      <c r="AP172" s="7">
        <f t="shared" si="198"/>
        <v>205.2</v>
      </c>
      <c r="AQ172" s="7">
        <f t="shared" si="198"/>
        <v>1</v>
      </c>
      <c r="AR172" s="7">
        <f t="shared" si="198"/>
        <v>91.7</v>
      </c>
      <c r="AS172" s="7">
        <f t="shared" si="198"/>
        <v>22</v>
      </c>
      <c r="AT172" s="7">
        <f t="shared" si="198"/>
        <v>6</v>
      </c>
      <c r="AU172" s="7">
        <f t="shared" si="198"/>
        <v>0</v>
      </c>
      <c r="AV172" s="7">
        <f t="shared" si="198"/>
        <v>0</v>
      </c>
      <c r="AW172" s="7">
        <f t="shared" si="198"/>
        <v>1</v>
      </c>
      <c r="AX172" s="7">
        <f t="shared" si="198"/>
        <v>0</v>
      </c>
      <c r="AY172" s="7">
        <f t="shared" si="198"/>
        <v>4</v>
      </c>
      <c r="AZ172" s="7">
        <f t="shared" si="198"/>
        <v>0</v>
      </c>
      <c r="BA172" s="7">
        <f t="shared" si="198"/>
        <v>7</v>
      </c>
      <c r="BB172" s="7">
        <f t="shared" si="198"/>
        <v>14</v>
      </c>
      <c r="BC172" s="7">
        <f t="shared" si="198"/>
        <v>26.5</v>
      </c>
      <c r="BD172" s="7">
        <f t="shared" si="198"/>
        <v>5</v>
      </c>
      <c r="BE172" s="7">
        <f t="shared" si="198"/>
        <v>0</v>
      </c>
      <c r="BF172" s="7">
        <f t="shared" si="198"/>
        <v>36</v>
      </c>
      <c r="BG172" s="7">
        <f t="shared" si="198"/>
        <v>0</v>
      </c>
      <c r="BH172" s="7">
        <f t="shared" si="198"/>
        <v>13.5</v>
      </c>
      <c r="BI172" s="7">
        <f t="shared" si="198"/>
        <v>0</v>
      </c>
      <c r="BJ172" s="7">
        <f t="shared" si="198"/>
        <v>24</v>
      </c>
      <c r="BK172" s="7">
        <f t="shared" si="198"/>
        <v>129.5</v>
      </c>
      <c r="BL172" s="7">
        <f t="shared" si="198"/>
        <v>6.5</v>
      </c>
      <c r="BM172" s="7">
        <f t="shared" si="198"/>
        <v>4</v>
      </c>
      <c r="BN172" s="7">
        <f t="shared" si="198"/>
        <v>64.5</v>
      </c>
      <c r="BO172" s="7">
        <f t="shared" ref="BO172:DZ172" si="199">BO13+BO14+BO33</f>
        <v>2.5</v>
      </c>
      <c r="BP172" s="7">
        <f t="shared" si="199"/>
        <v>0</v>
      </c>
      <c r="BQ172" s="7">
        <f t="shared" si="199"/>
        <v>1.5</v>
      </c>
      <c r="BR172" s="7">
        <f t="shared" si="199"/>
        <v>0</v>
      </c>
      <c r="BS172" s="7">
        <f t="shared" si="199"/>
        <v>0</v>
      </c>
      <c r="BT172" s="7">
        <f t="shared" si="199"/>
        <v>1</v>
      </c>
      <c r="BU172" s="7">
        <f t="shared" si="199"/>
        <v>2</v>
      </c>
      <c r="BV172" s="7">
        <f t="shared" si="199"/>
        <v>0</v>
      </c>
      <c r="BW172" s="7">
        <f t="shared" si="199"/>
        <v>0</v>
      </c>
      <c r="BX172" s="7">
        <f t="shared" si="199"/>
        <v>0</v>
      </c>
      <c r="BY172" s="7">
        <f t="shared" si="199"/>
        <v>0</v>
      </c>
      <c r="BZ172" s="7">
        <f t="shared" si="199"/>
        <v>0</v>
      </c>
      <c r="CA172" s="7">
        <f t="shared" si="199"/>
        <v>0</v>
      </c>
      <c r="CB172" s="7">
        <f t="shared" si="199"/>
        <v>212</v>
      </c>
      <c r="CC172" s="7">
        <f t="shared" si="199"/>
        <v>0</v>
      </c>
      <c r="CD172" s="7">
        <f t="shared" si="199"/>
        <v>0</v>
      </c>
      <c r="CE172" s="7">
        <f t="shared" si="199"/>
        <v>0</v>
      </c>
      <c r="CF172" s="7">
        <f t="shared" si="199"/>
        <v>0</v>
      </c>
      <c r="CG172" s="7">
        <f t="shared" si="199"/>
        <v>0</v>
      </c>
      <c r="CH172" s="7">
        <f t="shared" si="199"/>
        <v>0</v>
      </c>
      <c r="CI172" s="7">
        <f t="shared" si="199"/>
        <v>0</v>
      </c>
      <c r="CJ172" s="7">
        <f t="shared" si="199"/>
        <v>8.3000000000000007</v>
      </c>
      <c r="CK172" s="7">
        <f t="shared" si="199"/>
        <v>0</v>
      </c>
      <c r="CL172" s="7">
        <f t="shared" si="199"/>
        <v>3</v>
      </c>
      <c r="CM172" s="7">
        <f t="shared" si="199"/>
        <v>1</v>
      </c>
      <c r="CN172" s="7">
        <f t="shared" si="199"/>
        <v>183</v>
      </c>
      <c r="CO172" s="7">
        <f t="shared" si="199"/>
        <v>78.7</v>
      </c>
      <c r="CP172" s="7">
        <f t="shared" si="199"/>
        <v>7</v>
      </c>
      <c r="CQ172" s="7">
        <f t="shared" si="199"/>
        <v>2</v>
      </c>
      <c r="CR172" s="7">
        <f t="shared" si="199"/>
        <v>0</v>
      </c>
      <c r="CS172" s="7">
        <f t="shared" si="199"/>
        <v>0</v>
      </c>
      <c r="CT172" s="7">
        <f t="shared" si="199"/>
        <v>0</v>
      </c>
      <c r="CU172" s="7">
        <f t="shared" si="199"/>
        <v>1</v>
      </c>
      <c r="CV172" s="7">
        <f t="shared" si="199"/>
        <v>0</v>
      </c>
      <c r="CW172" s="7">
        <f t="shared" si="199"/>
        <v>0</v>
      </c>
      <c r="CX172" s="7">
        <f t="shared" si="199"/>
        <v>0</v>
      </c>
      <c r="CY172" s="7">
        <f t="shared" si="199"/>
        <v>0</v>
      </c>
      <c r="CZ172" s="7">
        <f t="shared" si="199"/>
        <v>0</v>
      </c>
      <c r="DA172" s="7">
        <f t="shared" si="199"/>
        <v>1</v>
      </c>
      <c r="DB172" s="7">
        <f t="shared" si="199"/>
        <v>0</v>
      </c>
      <c r="DC172" s="7">
        <f t="shared" si="199"/>
        <v>0</v>
      </c>
      <c r="DD172" s="7">
        <f t="shared" si="199"/>
        <v>0</v>
      </c>
      <c r="DE172" s="7">
        <f t="shared" si="199"/>
        <v>0</v>
      </c>
      <c r="DF172" s="7">
        <f t="shared" si="199"/>
        <v>43.5</v>
      </c>
      <c r="DG172" s="7">
        <f t="shared" si="199"/>
        <v>0</v>
      </c>
      <c r="DH172" s="7">
        <f t="shared" si="199"/>
        <v>0</v>
      </c>
      <c r="DI172" s="7">
        <f t="shared" si="199"/>
        <v>4.5</v>
      </c>
      <c r="DJ172" s="7">
        <f t="shared" si="199"/>
        <v>0</v>
      </c>
      <c r="DK172" s="7">
        <f t="shared" si="199"/>
        <v>0</v>
      </c>
      <c r="DL172" s="7">
        <f t="shared" si="199"/>
        <v>6</v>
      </c>
      <c r="DM172" s="7">
        <f t="shared" si="199"/>
        <v>0</v>
      </c>
      <c r="DN172" s="7">
        <f t="shared" si="199"/>
        <v>2</v>
      </c>
      <c r="DO172" s="7">
        <f t="shared" si="199"/>
        <v>1</v>
      </c>
      <c r="DP172" s="7">
        <f t="shared" si="199"/>
        <v>0</v>
      </c>
      <c r="DQ172" s="7">
        <f t="shared" si="199"/>
        <v>0</v>
      </c>
      <c r="DR172" s="7">
        <f t="shared" si="199"/>
        <v>0</v>
      </c>
      <c r="DS172" s="7">
        <f t="shared" si="199"/>
        <v>0</v>
      </c>
      <c r="DT172" s="7">
        <f t="shared" si="199"/>
        <v>0</v>
      </c>
      <c r="DU172" s="7">
        <f t="shared" si="199"/>
        <v>0</v>
      </c>
      <c r="DV172" s="7">
        <f t="shared" si="199"/>
        <v>0</v>
      </c>
      <c r="DW172" s="7">
        <f t="shared" si="199"/>
        <v>0</v>
      </c>
      <c r="DX172" s="7">
        <f t="shared" si="199"/>
        <v>0</v>
      </c>
      <c r="DY172" s="7">
        <f t="shared" si="199"/>
        <v>0</v>
      </c>
      <c r="DZ172" s="7">
        <f t="shared" si="199"/>
        <v>2</v>
      </c>
      <c r="EA172" s="7">
        <f t="shared" ref="EA172:FX172" si="200">EA13+EA14+EA33</f>
        <v>2</v>
      </c>
      <c r="EB172" s="7">
        <f t="shared" si="200"/>
        <v>0</v>
      </c>
      <c r="EC172" s="7">
        <f t="shared" si="200"/>
        <v>2</v>
      </c>
      <c r="ED172" s="7">
        <f t="shared" si="200"/>
        <v>0</v>
      </c>
      <c r="EE172" s="7">
        <f t="shared" si="200"/>
        <v>0</v>
      </c>
      <c r="EF172" s="7">
        <f t="shared" si="200"/>
        <v>2</v>
      </c>
      <c r="EG172" s="7">
        <f t="shared" si="200"/>
        <v>1</v>
      </c>
      <c r="EH172" s="7">
        <f t="shared" si="200"/>
        <v>1</v>
      </c>
      <c r="EI172" s="7">
        <f t="shared" si="200"/>
        <v>12.5</v>
      </c>
      <c r="EJ172" s="7">
        <f t="shared" si="200"/>
        <v>32</v>
      </c>
      <c r="EK172" s="7">
        <f t="shared" si="200"/>
        <v>0</v>
      </c>
      <c r="EL172" s="7">
        <f t="shared" si="200"/>
        <v>0</v>
      </c>
      <c r="EM172" s="7">
        <f t="shared" si="200"/>
        <v>13.7</v>
      </c>
      <c r="EN172" s="7">
        <f t="shared" si="200"/>
        <v>0</v>
      </c>
      <c r="EO172" s="7">
        <f t="shared" si="200"/>
        <v>0</v>
      </c>
      <c r="EP172" s="7">
        <f t="shared" si="200"/>
        <v>0</v>
      </c>
      <c r="EQ172" s="7">
        <f t="shared" si="200"/>
        <v>0</v>
      </c>
      <c r="ER172" s="7">
        <f t="shared" si="200"/>
        <v>0</v>
      </c>
      <c r="ES172" s="7">
        <f t="shared" si="200"/>
        <v>0</v>
      </c>
      <c r="ET172" s="7">
        <f t="shared" si="200"/>
        <v>0</v>
      </c>
      <c r="EU172" s="7">
        <f t="shared" si="200"/>
        <v>2</v>
      </c>
      <c r="EV172" s="7">
        <f t="shared" si="200"/>
        <v>5</v>
      </c>
      <c r="EW172" s="7">
        <f t="shared" si="200"/>
        <v>0</v>
      </c>
      <c r="EX172" s="7">
        <f t="shared" si="200"/>
        <v>0</v>
      </c>
      <c r="EY172" s="7">
        <f t="shared" si="200"/>
        <v>0</v>
      </c>
      <c r="EZ172" s="7">
        <f t="shared" si="200"/>
        <v>0</v>
      </c>
      <c r="FA172" s="7">
        <f t="shared" si="200"/>
        <v>9.5</v>
      </c>
      <c r="FB172" s="7">
        <f t="shared" si="200"/>
        <v>0</v>
      </c>
      <c r="FC172" s="7">
        <f t="shared" si="200"/>
        <v>9.5</v>
      </c>
      <c r="FD172" s="7">
        <f t="shared" si="200"/>
        <v>1</v>
      </c>
      <c r="FE172" s="7">
        <f t="shared" si="200"/>
        <v>0</v>
      </c>
      <c r="FF172" s="7">
        <f t="shared" si="200"/>
        <v>0</v>
      </c>
      <c r="FG172" s="7">
        <f t="shared" si="200"/>
        <v>0</v>
      </c>
      <c r="FH172" s="7">
        <f t="shared" si="200"/>
        <v>0</v>
      </c>
      <c r="FI172" s="7">
        <f t="shared" si="200"/>
        <v>0</v>
      </c>
      <c r="FJ172" s="7">
        <f t="shared" si="200"/>
        <v>0</v>
      </c>
      <c r="FK172" s="7">
        <f t="shared" si="200"/>
        <v>0</v>
      </c>
      <c r="FL172" s="7">
        <f t="shared" si="200"/>
        <v>0</v>
      </c>
      <c r="FM172" s="7">
        <f t="shared" si="200"/>
        <v>5</v>
      </c>
      <c r="FN172" s="7">
        <f t="shared" si="200"/>
        <v>40.799999999999997</v>
      </c>
      <c r="FO172" s="7">
        <f t="shared" si="200"/>
        <v>1</v>
      </c>
      <c r="FP172" s="7">
        <f t="shared" si="200"/>
        <v>0</v>
      </c>
      <c r="FQ172" s="7">
        <f t="shared" si="200"/>
        <v>0</v>
      </c>
      <c r="FR172" s="7">
        <f t="shared" si="200"/>
        <v>0</v>
      </c>
      <c r="FS172" s="7">
        <f t="shared" si="200"/>
        <v>0</v>
      </c>
      <c r="FT172" s="7">
        <f t="shared" si="200"/>
        <v>0</v>
      </c>
      <c r="FU172" s="7">
        <f t="shared" si="200"/>
        <v>0</v>
      </c>
      <c r="FV172" s="7">
        <f t="shared" si="200"/>
        <v>2</v>
      </c>
      <c r="FW172" s="7">
        <f t="shared" si="200"/>
        <v>0</v>
      </c>
      <c r="FX172" s="7">
        <f t="shared" si="200"/>
        <v>0</v>
      </c>
      <c r="FY172" s="7"/>
      <c r="FZ172" s="7">
        <f>SUM(C172:FX172)</f>
        <v>2053</v>
      </c>
      <c r="GA172" s="42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</row>
    <row r="173" spans="1:195" x14ac:dyDescent="0.35">
      <c r="A173" s="6" t="s">
        <v>687</v>
      </c>
      <c r="B173" s="7" t="s">
        <v>688</v>
      </c>
      <c r="C173" s="7">
        <f t="shared" ref="C173:BN173" si="201">C172*C169</f>
        <v>20488</v>
      </c>
      <c r="D173" s="7">
        <f t="shared" si="201"/>
        <v>540883.19999999995</v>
      </c>
      <c r="E173" s="7">
        <f t="shared" si="201"/>
        <v>0</v>
      </c>
      <c r="F173" s="7">
        <f t="shared" si="201"/>
        <v>300149.2</v>
      </c>
      <c r="G173" s="7">
        <f t="shared" si="201"/>
        <v>20488</v>
      </c>
      <c r="H173" s="7">
        <f t="shared" si="201"/>
        <v>20488</v>
      </c>
      <c r="I173" s="7">
        <f t="shared" si="201"/>
        <v>299124.8</v>
      </c>
      <c r="J173" s="7">
        <f t="shared" si="201"/>
        <v>0</v>
      </c>
      <c r="K173" s="7">
        <f t="shared" si="201"/>
        <v>0</v>
      </c>
      <c r="L173" s="7">
        <f t="shared" si="201"/>
        <v>240734</v>
      </c>
      <c r="M173" s="7">
        <f t="shared" si="201"/>
        <v>61464</v>
      </c>
      <c r="N173" s="7">
        <f t="shared" si="201"/>
        <v>1652357.2000000002</v>
      </c>
      <c r="O173" s="7">
        <f t="shared" si="201"/>
        <v>645372</v>
      </c>
      <c r="P173" s="7">
        <f t="shared" si="201"/>
        <v>0</v>
      </c>
      <c r="Q173" s="7">
        <f t="shared" si="201"/>
        <v>1613430</v>
      </c>
      <c r="R173" s="7">
        <f t="shared" si="201"/>
        <v>20488</v>
      </c>
      <c r="S173" s="7">
        <f t="shared" si="201"/>
        <v>0</v>
      </c>
      <c r="T173" s="7">
        <f t="shared" si="201"/>
        <v>0</v>
      </c>
      <c r="U173" s="7">
        <f t="shared" si="201"/>
        <v>0</v>
      </c>
      <c r="V173" s="7">
        <f t="shared" si="201"/>
        <v>0</v>
      </c>
      <c r="W173" s="7">
        <f t="shared" si="201"/>
        <v>10244</v>
      </c>
      <c r="X173" s="7">
        <f t="shared" si="201"/>
        <v>0</v>
      </c>
      <c r="Y173" s="7">
        <f t="shared" si="201"/>
        <v>0</v>
      </c>
      <c r="Z173" s="7">
        <f t="shared" si="201"/>
        <v>10244</v>
      </c>
      <c r="AA173" s="7">
        <f t="shared" si="201"/>
        <v>908642.8</v>
      </c>
      <c r="AB173" s="7">
        <f t="shared" si="201"/>
        <v>581859.19999999995</v>
      </c>
      <c r="AC173" s="7">
        <f t="shared" si="201"/>
        <v>0</v>
      </c>
      <c r="AD173" s="7">
        <f t="shared" si="201"/>
        <v>20488</v>
      </c>
      <c r="AE173" s="7">
        <f t="shared" si="201"/>
        <v>0</v>
      </c>
      <c r="AF173" s="7">
        <f t="shared" si="201"/>
        <v>0</v>
      </c>
      <c r="AG173" s="7">
        <f t="shared" si="201"/>
        <v>25610</v>
      </c>
      <c r="AH173" s="7">
        <f t="shared" si="201"/>
        <v>0</v>
      </c>
      <c r="AI173" s="7">
        <f t="shared" si="201"/>
        <v>0</v>
      </c>
      <c r="AJ173" s="7">
        <f t="shared" si="201"/>
        <v>0</v>
      </c>
      <c r="AK173" s="7">
        <f t="shared" si="201"/>
        <v>0</v>
      </c>
      <c r="AL173" s="7">
        <f t="shared" si="201"/>
        <v>0</v>
      </c>
      <c r="AM173" s="7">
        <f t="shared" si="201"/>
        <v>0</v>
      </c>
      <c r="AN173" s="7">
        <f t="shared" si="201"/>
        <v>0</v>
      </c>
      <c r="AO173" s="7">
        <f t="shared" si="201"/>
        <v>40976</v>
      </c>
      <c r="AP173" s="7">
        <f t="shared" si="201"/>
        <v>2102068.7999999998</v>
      </c>
      <c r="AQ173" s="7">
        <f t="shared" si="201"/>
        <v>10244</v>
      </c>
      <c r="AR173" s="7">
        <f t="shared" si="201"/>
        <v>939374.8</v>
      </c>
      <c r="AS173" s="7">
        <f t="shared" si="201"/>
        <v>225368</v>
      </c>
      <c r="AT173" s="7">
        <f t="shared" si="201"/>
        <v>61464</v>
      </c>
      <c r="AU173" s="7">
        <f t="shared" si="201"/>
        <v>0</v>
      </c>
      <c r="AV173" s="7">
        <f t="shared" si="201"/>
        <v>0</v>
      </c>
      <c r="AW173" s="7">
        <f t="shared" si="201"/>
        <v>10244</v>
      </c>
      <c r="AX173" s="7">
        <f t="shared" si="201"/>
        <v>0</v>
      </c>
      <c r="AY173" s="7">
        <f t="shared" si="201"/>
        <v>40976</v>
      </c>
      <c r="AZ173" s="7">
        <f t="shared" si="201"/>
        <v>0</v>
      </c>
      <c r="BA173" s="7">
        <f t="shared" si="201"/>
        <v>71708</v>
      </c>
      <c r="BB173" s="7">
        <f t="shared" si="201"/>
        <v>143416</v>
      </c>
      <c r="BC173" s="7">
        <f t="shared" si="201"/>
        <v>271466</v>
      </c>
      <c r="BD173" s="7">
        <f t="shared" si="201"/>
        <v>51220</v>
      </c>
      <c r="BE173" s="7">
        <f t="shared" si="201"/>
        <v>0</v>
      </c>
      <c r="BF173" s="7">
        <f t="shared" si="201"/>
        <v>368784</v>
      </c>
      <c r="BG173" s="7">
        <f t="shared" si="201"/>
        <v>0</v>
      </c>
      <c r="BH173" s="7">
        <f t="shared" si="201"/>
        <v>138294</v>
      </c>
      <c r="BI173" s="7">
        <f t="shared" si="201"/>
        <v>0</v>
      </c>
      <c r="BJ173" s="7">
        <f t="shared" si="201"/>
        <v>245856</v>
      </c>
      <c r="BK173" s="7">
        <f t="shared" si="201"/>
        <v>1326598</v>
      </c>
      <c r="BL173" s="7">
        <f t="shared" si="201"/>
        <v>66586</v>
      </c>
      <c r="BM173" s="7">
        <f t="shared" si="201"/>
        <v>40976</v>
      </c>
      <c r="BN173" s="7">
        <f t="shared" si="201"/>
        <v>660738</v>
      </c>
      <c r="BO173" s="7">
        <f t="shared" ref="BO173:DZ173" si="202">BO172*BO169</f>
        <v>25610</v>
      </c>
      <c r="BP173" s="7">
        <f t="shared" si="202"/>
        <v>0</v>
      </c>
      <c r="BQ173" s="7">
        <f t="shared" si="202"/>
        <v>15366</v>
      </c>
      <c r="BR173" s="7">
        <f t="shared" si="202"/>
        <v>0</v>
      </c>
      <c r="BS173" s="7">
        <f t="shared" si="202"/>
        <v>0</v>
      </c>
      <c r="BT173" s="7">
        <f t="shared" si="202"/>
        <v>10244</v>
      </c>
      <c r="BU173" s="7">
        <f t="shared" si="202"/>
        <v>20488</v>
      </c>
      <c r="BV173" s="7">
        <f t="shared" si="202"/>
        <v>0</v>
      </c>
      <c r="BW173" s="7">
        <f t="shared" si="202"/>
        <v>0</v>
      </c>
      <c r="BX173" s="7">
        <f t="shared" si="202"/>
        <v>0</v>
      </c>
      <c r="BY173" s="7">
        <f t="shared" si="202"/>
        <v>0</v>
      </c>
      <c r="BZ173" s="7">
        <f t="shared" si="202"/>
        <v>0</v>
      </c>
      <c r="CA173" s="7">
        <f t="shared" si="202"/>
        <v>0</v>
      </c>
      <c r="CB173" s="7">
        <f t="shared" si="202"/>
        <v>2171728</v>
      </c>
      <c r="CC173" s="7">
        <f t="shared" si="202"/>
        <v>0</v>
      </c>
      <c r="CD173" s="7">
        <f t="shared" si="202"/>
        <v>0</v>
      </c>
      <c r="CE173" s="7">
        <f t="shared" si="202"/>
        <v>0</v>
      </c>
      <c r="CF173" s="7">
        <f t="shared" si="202"/>
        <v>0</v>
      </c>
      <c r="CG173" s="7">
        <f t="shared" si="202"/>
        <v>0</v>
      </c>
      <c r="CH173" s="7">
        <f t="shared" si="202"/>
        <v>0</v>
      </c>
      <c r="CI173" s="7">
        <f t="shared" si="202"/>
        <v>0</v>
      </c>
      <c r="CJ173" s="7">
        <f t="shared" si="202"/>
        <v>85025.200000000012</v>
      </c>
      <c r="CK173" s="7">
        <f t="shared" si="202"/>
        <v>0</v>
      </c>
      <c r="CL173" s="7">
        <f t="shared" si="202"/>
        <v>30732</v>
      </c>
      <c r="CM173" s="7">
        <f t="shared" si="202"/>
        <v>10244</v>
      </c>
      <c r="CN173" s="7">
        <f t="shared" si="202"/>
        <v>1874652</v>
      </c>
      <c r="CO173" s="7">
        <f t="shared" si="202"/>
        <v>806202.8</v>
      </c>
      <c r="CP173" s="7">
        <f t="shared" si="202"/>
        <v>71708</v>
      </c>
      <c r="CQ173" s="7">
        <f t="shared" si="202"/>
        <v>20488</v>
      </c>
      <c r="CR173" s="7">
        <f t="shared" si="202"/>
        <v>0</v>
      </c>
      <c r="CS173" s="7">
        <f t="shared" si="202"/>
        <v>0</v>
      </c>
      <c r="CT173" s="7">
        <f t="shared" si="202"/>
        <v>0</v>
      </c>
      <c r="CU173" s="7">
        <f t="shared" si="202"/>
        <v>10244</v>
      </c>
      <c r="CV173" s="7">
        <f t="shared" si="202"/>
        <v>0</v>
      </c>
      <c r="CW173" s="7">
        <f t="shared" si="202"/>
        <v>0</v>
      </c>
      <c r="CX173" s="7">
        <f t="shared" si="202"/>
        <v>0</v>
      </c>
      <c r="CY173" s="7">
        <f t="shared" si="202"/>
        <v>0</v>
      </c>
      <c r="CZ173" s="7">
        <f t="shared" si="202"/>
        <v>0</v>
      </c>
      <c r="DA173" s="7">
        <f t="shared" si="202"/>
        <v>10244</v>
      </c>
      <c r="DB173" s="7">
        <f t="shared" si="202"/>
        <v>0</v>
      </c>
      <c r="DC173" s="7">
        <f t="shared" si="202"/>
        <v>0</v>
      </c>
      <c r="DD173" s="7">
        <f t="shared" si="202"/>
        <v>0</v>
      </c>
      <c r="DE173" s="7">
        <f t="shared" si="202"/>
        <v>0</v>
      </c>
      <c r="DF173" s="7">
        <f t="shared" si="202"/>
        <v>445614</v>
      </c>
      <c r="DG173" s="7">
        <f t="shared" si="202"/>
        <v>0</v>
      </c>
      <c r="DH173" s="7">
        <f t="shared" si="202"/>
        <v>0</v>
      </c>
      <c r="DI173" s="7">
        <f t="shared" si="202"/>
        <v>46098</v>
      </c>
      <c r="DJ173" s="7">
        <f t="shared" si="202"/>
        <v>0</v>
      </c>
      <c r="DK173" s="7">
        <f t="shared" si="202"/>
        <v>0</v>
      </c>
      <c r="DL173" s="7">
        <f t="shared" si="202"/>
        <v>61464</v>
      </c>
      <c r="DM173" s="7">
        <f t="shared" si="202"/>
        <v>0</v>
      </c>
      <c r="DN173" s="7">
        <f t="shared" si="202"/>
        <v>20488</v>
      </c>
      <c r="DO173" s="7">
        <f t="shared" si="202"/>
        <v>10244</v>
      </c>
      <c r="DP173" s="7">
        <f t="shared" si="202"/>
        <v>0</v>
      </c>
      <c r="DQ173" s="7">
        <f t="shared" si="202"/>
        <v>0</v>
      </c>
      <c r="DR173" s="7">
        <f t="shared" si="202"/>
        <v>0</v>
      </c>
      <c r="DS173" s="7">
        <f t="shared" si="202"/>
        <v>0</v>
      </c>
      <c r="DT173" s="7">
        <f t="shared" si="202"/>
        <v>0</v>
      </c>
      <c r="DU173" s="7">
        <f t="shared" si="202"/>
        <v>0</v>
      </c>
      <c r="DV173" s="7">
        <f t="shared" si="202"/>
        <v>0</v>
      </c>
      <c r="DW173" s="7">
        <f t="shared" si="202"/>
        <v>0</v>
      </c>
      <c r="DX173" s="7">
        <f t="shared" si="202"/>
        <v>0</v>
      </c>
      <c r="DY173" s="7">
        <f t="shared" si="202"/>
        <v>0</v>
      </c>
      <c r="DZ173" s="7">
        <f t="shared" si="202"/>
        <v>20488</v>
      </c>
      <c r="EA173" s="7">
        <f t="shared" ref="EA173:FX173" si="203">EA172*EA169</f>
        <v>20488</v>
      </c>
      <c r="EB173" s="7">
        <f t="shared" si="203"/>
        <v>0</v>
      </c>
      <c r="EC173" s="7">
        <f t="shared" si="203"/>
        <v>20488</v>
      </c>
      <c r="ED173" s="7">
        <f t="shared" si="203"/>
        <v>0</v>
      </c>
      <c r="EE173" s="7">
        <f t="shared" si="203"/>
        <v>0</v>
      </c>
      <c r="EF173" s="7">
        <f t="shared" si="203"/>
        <v>20488</v>
      </c>
      <c r="EG173" s="7">
        <f t="shared" si="203"/>
        <v>10244</v>
      </c>
      <c r="EH173" s="7">
        <f t="shared" si="203"/>
        <v>10244</v>
      </c>
      <c r="EI173" s="7">
        <f t="shared" si="203"/>
        <v>128050</v>
      </c>
      <c r="EJ173" s="7">
        <f t="shared" si="203"/>
        <v>327808</v>
      </c>
      <c r="EK173" s="7">
        <f t="shared" si="203"/>
        <v>0</v>
      </c>
      <c r="EL173" s="7">
        <f t="shared" si="203"/>
        <v>0</v>
      </c>
      <c r="EM173" s="7">
        <f t="shared" si="203"/>
        <v>140342.79999999999</v>
      </c>
      <c r="EN173" s="7">
        <f t="shared" si="203"/>
        <v>0</v>
      </c>
      <c r="EO173" s="7">
        <f t="shared" si="203"/>
        <v>0</v>
      </c>
      <c r="EP173" s="7">
        <f t="shared" si="203"/>
        <v>0</v>
      </c>
      <c r="EQ173" s="7">
        <f t="shared" si="203"/>
        <v>0</v>
      </c>
      <c r="ER173" s="7">
        <f t="shared" si="203"/>
        <v>0</v>
      </c>
      <c r="ES173" s="7">
        <f t="shared" si="203"/>
        <v>0</v>
      </c>
      <c r="ET173" s="7">
        <f t="shared" si="203"/>
        <v>0</v>
      </c>
      <c r="EU173" s="7">
        <f t="shared" si="203"/>
        <v>20488</v>
      </c>
      <c r="EV173" s="7">
        <f t="shared" si="203"/>
        <v>51220</v>
      </c>
      <c r="EW173" s="7">
        <f t="shared" si="203"/>
        <v>0</v>
      </c>
      <c r="EX173" s="7">
        <f t="shared" si="203"/>
        <v>0</v>
      </c>
      <c r="EY173" s="7">
        <f t="shared" si="203"/>
        <v>0</v>
      </c>
      <c r="EZ173" s="7">
        <f t="shared" si="203"/>
        <v>0</v>
      </c>
      <c r="FA173" s="7">
        <f t="shared" si="203"/>
        <v>97318</v>
      </c>
      <c r="FB173" s="7">
        <f t="shared" si="203"/>
        <v>0</v>
      </c>
      <c r="FC173" s="7">
        <f t="shared" si="203"/>
        <v>97318</v>
      </c>
      <c r="FD173" s="7">
        <f t="shared" si="203"/>
        <v>10244</v>
      </c>
      <c r="FE173" s="7">
        <f t="shared" si="203"/>
        <v>0</v>
      </c>
      <c r="FF173" s="7">
        <f t="shared" si="203"/>
        <v>0</v>
      </c>
      <c r="FG173" s="7">
        <f t="shared" si="203"/>
        <v>0</v>
      </c>
      <c r="FH173" s="7">
        <f t="shared" si="203"/>
        <v>0</v>
      </c>
      <c r="FI173" s="7">
        <f t="shared" si="203"/>
        <v>0</v>
      </c>
      <c r="FJ173" s="7">
        <f t="shared" si="203"/>
        <v>0</v>
      </c>
      <c r="FK173" s="7">
        <f t="shared" si="203"/>
        <v>0</v>
      </c>
      <c r="FL173" s="7">
        <f t="shared" si="203"/>
        <v>0</v>
      </c>
      <c r="FM173" s="7">
        <f t="shared" si="203"/>
        <v>51220</v>
      </c>
      <c r="FN173" s="7">
        <f t="shared" si="203"/>
        <v>417955.19999999995</v>
      </c>
      <c r="FO173" s="7">
        <f t="shared" si="203"/>
        <v>10244</v>
      </c>
      <c r="FP173" s="7">
        <f t="shared" si="203"/>
        <v>0</v>
      </c>
      <c r="FQ173" s="7">
        <f t="shared" si="203"/>
        <v>0</v>
      </c>
      <c r="FR173" s="7">
        <f t="shared" si="203"/>
        <v>0</v>
      </c>
      <c r="FS173" s="7">
        <f t="shared" si="203"/>
        <v>0</v>
      </c>
      <c r="FT173" s="7">
        <f t="shared" si="203"/>
        <v>0</v>
      </c>
      <c r="FU173" s="7">
        <f t="shared" si="203"/>
        <v>0</v>
      </c>
      <c r="FV173" s="7">
        <f t="shared" si="203"/>
        <v>20488</v>
      </c>
      <c r="FW173" s="7">
        <f t="shared" si="203"/>
        <v>0</v>
      </c>
      <c r="FX173" s="7">
        <f t="shared" si="203"/>
        <v>0</v>
      </c>
      <c r="FY173" s="7"/>
      <c r="FZ173" s="7">
        <f>SUM(C173:FX173)</f>
        <v>21030932</v>
      </c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</row>
    <row r="174" spans="1:195" x14ac:dyDescent="0.35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42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</row>
    <row r="175" spans="1:195" x14ac:dyDescent="0.35">
      <c r="A175" s="6" t="s">
        <v>689</v>
      </c>
      <c r="B175" s="7" t="s">
        <v>690</v>
      </c>
      <c r="C175" s="7">
        <f t="shared" ref="C175:BN175" si="204">C170+C173</f>
        <v>1731236</v>
      </c>
      <c r="D175" s="7">
        <f t="shared" si="204"/>
        <v>4884339.2</v>
      </c>
      <c r="E175" s="7">
        <f t="shared" si="204"/>
        <v>0</v>
      </c>
      <c r="F175" s="7">
        <f t="shared" si="204"/>
        <v>17182261.199999999</v>
      </c>
      <c r="G175" s="7">
        <f t="shared" si="204"/>
        <v>20488</v>
      </c>
      <c r="H175" s="7">
        <f t="shared" si="204"/>
        <v>20488</v>
      </c>
      <c r="I175" s="7">
        <f t="shared" si="204"/>
        <v>299124.8</v>
      </c>
      <c r="J175" s="7">
        <f t="shared" si="204"/>
        <v>0</v>
      </c>
      <c r="K175" s="7">
        <f t="shared" si="204"/>
        <v>0</v>
      </c>
      <c r="L175" s="7">
        <f t="shared" si="204"/>
        <v>240734</v>
      </c>
      <c r="M175" s="7">
        <f t="shared" si="204"/>
        <v>61464</v>
      </c>
      <c r="N175" s="7">
        <f t="shared" si="204"/>
        <v>1652357.2000000002</v>
      </c>
      <c r="O175" s="7">
        <f t="shared" si="204"/>
        <v>645372</v>
      </c>
      <c r="P175" s="7">
        <f t="shared" si="204"/>
        <v>0</v>
      </c>
      <c r="Q175" s="7">
        <f t="shared" si="204"/>
        <v>1613430</v>
      </c>
      <c r="R175" s="7">
        <f t="shared" si="204"/>
        <v>57053958</v>
      </c>
      <c r="S175" s="7">
        <f t="shared" si="204"/>
        <v>61464</v>
      </c>
      <c r="T175" s="7">
        <f t="shared" si="204"/>
        <v>0</v>
      </c>
      <c r="U175" s="7">
        <f t="shared" si="204"/>
        <v>0</v>
      </c>
      <c r="V175" s="7">
        <f t="shared" si="204"/>
        <v>0</v>
      </c>
      <c r="W175" s="7">
        <f t="shared" si="204"/>
        <v>10244</v>
      </c>
      <c r="X175" s="7">
        <f t="shared" si="204"/>
        <v>0</v>
      </c>
      <c r="Y175" s="7">
        <f t="shared" si="204"/>
        <v>5244928</v>
      </c>
      <c r="Z175" s="7">
        <f t="shared" si="204"/>
        <v>10244</v>
      </c>
      <c r="AA175" s="7">
        <f t="shared" si="204"/>
        <v>4243064.8</v>
      </c>
      <c r="AB175" s="7">
        <f t="shared" si="204"/>
        <v>2789441.2</v>
      </c>
      <c r="AC175" s="7">
        <f t="shared" si="204"/>
        <v>0</v>
      </c>
      <c r="AD175" s="7">
        <f t="shared" si="204"/>
        <v>20488</v>
      </c>
      <c r="AE175" s="7">
        <f t="shared" si="204"/>
        <v>0</v>
      </c>
      <c r="AF175" s="7">
        <f t="shared" si="204"/>
        <v>0</v>
      </c>
      <c r="AG175" s="7">
        <f t="shared" si="204"/>
        <v>25610</v>
      </c>
      <c r="AH175" s="7">
        <f t="shared" si="204"/>
        <v>0</v>
      </c>
      <c r="AI175" s="7">
        <f t="shared" si="204"/>
        <v>0</v>
      </c>
      <c r="AJ175" s="7">
        <f t="shared" si="204"/>
        <v>0</v>
      </c>
      <c r="AK175" s="7">
        <f t="shared" si="204"/>
        <v>0</v>
      </c>
      <c r="AL175" s="7">
        <f t="shared" si="204"/>
        <v>0</v>
      </c>
      <c r="AM175" s="7">
        <f t="shared" si="204"/>
        <v>0</v>
      </c>
      <c r="AN175" s="7">
        <f t="shared" si="204"/>
        <v>0</v>
      </c>
      <c r="AO175" s="7">
        <f t="shared" si="204"/>
        <v>1111474</v>
      </c>
      <c r="AP175" s="7">
        <f t="shared" si="204"/>
        <v>8033344.7999999998</v>
      </c>
      <c r="AQ175" s="7">
        <f t="shared" si="204"/>
        <v>10244</v>
      </c>
      <c r="AR175" s="7">
        <f t="shared" si="204"/>
        <v>14835360.800000001</v>
      </c>
      <c r="AS175" s="7">
        <f t="shared" si="204"/>
        <v>225368</v>
      </c>
      <c r="AT175" s="7">
        <f t="shared" si="204"/>
        <v>2622464</v>
      </c>
      <c r="AU175" s="7">
        <f t="shared" si="204"/>
        <v>0</v>
      </c>
      <c r="AV175" s="7">
        <f t="shared" si="204"/>
        <v>0</v>
      </c>
      <c r="AW175" s="7">
        <f t="shared" si="204"/>
        <v>10244</v>
      </c>
      <c r="AX175" s="7">
        <f t="shared" si="204"/>
        <v>0</v>
      </c>
      <c r="AY175" s="7">
        <f t="shared" si="204"/>
        <v>40976</v>
      </c>
      <c r="AZ175" s="7">
        <f t="shared" si="204"/>
        <v>1229280</v>
      </c>
      <c r="BA175" s="7">
        <f t="shared" si="204"/>
        <v>2509780</v>
      </c>
      <c r="BB175" s="7">
        <f t="shared" si="204"/>
        <v>143416</v>
      </c>
      <c r="BC175" s="7">
        <f t="shared" si="204"/>
        <v>5618834</v>
      </c>
      <c r="BD175" s="7">
        <f t="shared" si="204"/>
        <v>51220</v>
      </c>
      <c r="BE175" s="7">
        <f t="shared" si="204"/>
        <v>0</v>
      </c>
      <c r="BF175" s="7">
        <f t="shared" si="204"/>
        <v>11918894</v>
      </c>
      <c r="BG175" s="7">
        <f t="shared" si="204"/>
        <v>0</v>
      </c>
      <c r="BH175" s="7">
        <f t="shared" si="204"/>
        <v>414882</v>
      </c>
      <c r="BI175" s="7">
        <f t="shared" si="204"/>
        <v>0</v>
      </c>
      <c r="BJ175" s="7">
        <f t="shared" si="204"/>
        <v>245856</v>
      </c>
      <c r="BK175" s="7">
        <f t="shared" si="204"/>
        <v>109072990</v>
      </c>
      <c r="BL175" s="7">
        <f t="shared" si="204"/>
        <v>66586</v>
      </c>
      <c r="BM175" s="7">
        <f t="shared" si="204"/>
        <v>40976</v>
      </c>
      <c r="BN175" s="7">
        <f t="shared" si="204"/>
        <v>660738</v>
      </c>
      <c r="BO175" s="7">
        <f t="shared" ref="BO175:DZ175" si="205">BO170+BO173</f>
        <v>25610</v>
      </c>
      <c r="BP175" s="7">
        <f t="shared" si="205"/>
        <v>0</v>
      </c>
      <c r="BQ175" s="7">
        <f t="shared" si="205"/>
        <v>15366</v>
      </c>
      <c r="BR175" s="7">
        <f t="shared" si="205"/>
        <v>0</v>
      </c>
      <c r="BS175" s="7">
        <f t="shared" si="205"/>
        <v>0</v>
      </c>
      <c r="BT175" s="7">
        <f t="shared" si="205"/>
        <v>10244</v>
      </c>
      <c r="BU175" s="7">
        <f t="shared" si="205"/>
        <v>20488</v>
      </c>
      <c r="BV175" s="7">
        <f t="shared" si="205"/>
        <v>0</v>
      </c>
      <c r="BW175" s="7">
        <f t="shared" si="205"/>
        <v>0</v>
      </c>
      <c r="BX175" s="7">
        <f t="shared" si="205"/>
        <v>0</v>
      </c>
      <c r="BY175" s="7">
        <f t="shared" si="205"/>
        <v>0</v>
      </c>
      <c r="BZ175" s="7">
        <f t="shared" si="205"/>
        <v>0</v>
      </c>
      <c r="CA175" s="7">
        <f t="shared" si="205"/>
        <v>0</v>
      </c>
      <c r="CB175" s="7">
        <f t="shared" si="205"/>
        <v>11370840</v>
      </c>
      <c r="CC175" s="7">
        <f t="shared" si="205"/>
        <v>0</v>
      </c>
      <c r="CD175" s="7">
        <f t="shared" si="205"/>
        <v>0</v>
      </c>
      <c r="CE175" s="7">
        <f t="shared" si="205"/>
        <v>0</v>
      </c>
      <c r="CF175" s="7">
        <f t="shared" si="205"/>
        <v>0</v>
      </c>
      <c r="CG175" s="7">
        <f t="shared" si="205"/>
        <v>0</v>
      </c>
      <c r="CH175" s="7">
        <f t="shared" si="205"/>
        <v>0</v>
      </c>
      <c r="CI175" s="7">
        <f t="shared" si="205"/>
        <v>0</v>
      </c>
      <c r="CJ175" s="7">
        <f t="shared" si="205"/>
        <v>85025.200000000012</v>
      </c>
      <c r="CK175" s="7">
        <f t="shared" si="205"/>
        <v>7652268</v>
      </c>
      <c r="CL175" s="7">
        <f t="shared" si="205"/>
        <v>107562</v>
      </c>
      <c r="CM175" s="7">
        <f t="shared" si="205"/>
        <v>271466</v>
      </c>
      <c r="CN175" s="7">
        <f t="shared" si="205"/>
        <v>8138858</v>
      </c>
      <c r="CO175" s="7">
        <f t="shared" si="205"/>
        <v>806202.8</v>
      </c>
      <c r="CP175" s="7">
        <f t="shared" si="205"/>
        <v>71708</v>
      </c>
      <c r="CQ175" s="7">
        <f t="shared" si="205"/>
        <v>20488</v>
      </c>
      <c r="CR175" s="7">
        <f t="shared" si="205"/>
        <v>0</v>
      </c>
      <c r="CS175" s="7">
        <f t="shared" si="205"/>
        <v>0</v>
      </c>
      <c r="CT175" s="7">
        <f t="shared" si="205"/>
        <v>0</v>
      </c>
      <c r="CU175" s="7">
        <f t="shared" si="205"/>
        <v>3401008</v>
      </c>
      <c r="CV175" s="7">
        <f t="shared" si="205"/>
        <v>0</v>
      </c>
      <c r="CW175" s="7">
        <f t="shared" si="205"/>
        <v>0</v>
      </c>
      <c r="CX175" s="7">
        <f t="shared" si="205"/>
        <v>0</v>
      </c>
      <c r="CY175" s="7">
        <f t="shared" si="205"/>
        <v>0</v>
      </c>
      <c r="CZ175" s="7">
        <f t="shared" si="205"/>
        <v>0</v>
      </c>
      <c r="DA175" s="7">
        <f t="shared" si="205"/>
        <v>10244</v>
      </c>
      <c r="DB175" s="7">
        <f t="shared" si="205"/>
        <v>0</v>
      </c>
      <c r="DC175" s="7">
        <f t="shared" si="205"/>
        <v>0</v>
      </c>
      <c r="DD175" s="7">
        <f t="shared" si="205"/>
        <v>0</v>
      </c>
      <c r="DE175" s="7">
        <f t="shared" si="205"/>
        <v>0</v>
      </c>
      <c r="DF175" s="7">
        <f t="shared" si="205"/>
        <v>445614</v>
      </c>
      <c r="DG175" s="7">
        <f t="shared" si="205"/>
        <v>0</v>
      </c>
      <c r="DH175" s="7">
        <f t="shared" si="205"/>
        <v>0</v>
      </c>
      <c r="DI175" s="7">
        <f t="shared" si="205"/>
        <v>87074</v>
      </c>
      <c r="DJ175" s="7">
        <f t="shared" si="205"/>
        <v>10244</v>
      </c>
      <c r="DK175" s="7">
        <f t="shared" si="205"/>
        <v>0</v>
      </c>
      <c r="DL175" s="7">
        <f t="shared" si="205"/>
        <v>61464</v>
      </c>
      <c r="DM175" s="7">
        <f t="shared" si="205"/>
        <v>0</v>
      </c>
      <c r="DN175" s="7">
        <f t="shared" si="205"/>
        <v>20488</v>
      </c>
      <c r="DO175" s="7">
        <f t="shared" si="205"/>
        <v>10244</v>
      </c>
      <c r="DP175" s="7">
        <f t="shared" si="205"/>
        <v>0</v>
      </c>
      <c r="DQ175" s="7">
        <f t="shared" si="205"/>
        <v>0</v>
      </c>
      <c r="DR175" s="7">
        <f t="shared" si="205"/>
        <v>0</v>
      </c>
      <c r="DS175" s="7">
        <f t="shared" si="205"/>
        <v>0</v>
      </c>
      <c r="DT175" s="7">
        <f t="shared" si="205"/>
        <v>0</v>
      </c>
      <c r="DU175" s="7">
        <f t="shared" si="205"/>
        <v>0</v>
      </c>
      <c r="DV175" s="7">
        <f t="shared" si="205"/>
        <v>0</v>
      </c>
      <c r="DW175" s="7">
        <f t="shared" si="205"/>
        <v>0</v>
      </c>
      <c r="DX175" s="7">
        <f t="shared" si="205"/>
        <v>0</v>
      </c>
      <c r="DY175" s="7">
        <f t="shared" si="205"/>
        <v>0</v>
      </c>
      <c r="DZ175" s="7">
        <f t="shared" si="205"/>
        <v>20488</v>
      </c>
      <c r="EA175" s="7">
        <f t="shared" ref="EA175:FX175" si="206">EA170+EA173</f>
        <v>20488</v>
      </c>
      <c r="EB175" s="7">
        <f t="shared" si="206"/>
        <v>174148</v>
      </c>
      <c r="EC175" s="7">
        <f t="shared" si="206"/>
        <v>20488</v>
      </c>
      <c r="ED175" s="7">
        <f t="shared" si="206"/>
        <v>0</v>
      </c>
      <c r="EE175" s="7">
        <f t="shared" si="206"/>
        <v>0</v>
      </c>
      <c r="EF175" s="7">
        <f t="shared" si="206"/>
        <v>20488</v>
      </c>
      <c r="EG175" s="7">
        <f t="shared" si="206"/>
        <v>10244</v>
      </c>
      <c r="EH175" s="7">
        <f t="shared" si="206"/>
        <v>10244</v>
      </c>
      <c r="EI175" s="7">
        <f t="shared" si="206"/>
        <v>128050</v>
      </c>
      <c r="EJ175" s="7">
        <f t="shared" si="206"/>
        <v>2335632</v>
      </c>
      <c r="EK175" s="7">
        <f t="shared" si="206"/>
        <v>0</v>
      </c>
      <c r="EL175" s="7">
        <f t="shared" si="206"/>
        <v>0</v>
      </c>
      <c r="EM175" s="7">
        <f t="shared" si="206"/>
        <v>140342.79999999999</v>
      </c>
      <c r="EN175" s="7">
        <f t="shared" si="206"/>
        <v>563420</v>
      </c>
      <c r="EO175" s="7">
        <f t="shared" si="206"/>
        <v>0</v>
      </c>
      <c r="EP175" s="7">
        <f t="shared" si="206"/>
        <v>0</v>
      </c>
      <c r="EQ175" s="7">
        <f t="shared" si="206"/>
        <v>0</v>
      </c>
      <c r="ER175" s="7">
        <f t="shared" si="206"/>
        <v>0</v>
      </c>
      <c r="ES175" s="7">
        <f t="shared" si="206"/>
        <v>0</v>
      </c>
      <c r="ET175" s="7">
        <f t="shared" si="206"/>
        <v>0</v>
      </c>
      <c r="EU175" s="7">
        <f t="shared" si="206"/>
        <v>20488</v>
      </c>
      <c r="EV175" s="7">
        <f t="shared" si="206"/>
        <v>51220</v>
      </c>
      <c r="EW175" s="7">
        <f t="shared" si="206"/>
        <v>0</v>
      </c>
      <c r="EX175" s="7">
        <f t="shared" si="206"/>
        <v>0</v>
      </c>
      <c r="EY175" s="7">
        <f t="shared" si="206"/>
        <v>5787860</v>
      </c>
      <c r="EZ175" s="7">
        <f t="shared" si="206"/>
        <v>0</v>
      </c>
      <c r="FA175" s="7">
        <f t="shared" si="206"/>
        <v>97318</v>
      </c>
      <c r="FB175" s="7">
        <f t="shared" si="206"/>
        <v>0</v>
      </c>
      <c r="FC175" s="7">
        <f t="shared" si="206"/>
        <v>97318</v>
      </c>
      <c r="FD175" s="7">
        <f t="shared" si="206"/>
        <v>10244</v>
      </c>
      <c r="FE175" s="7">
        <f t="shared" si="206"/>
        <v>0</v>
      </c>
      <c r="FF175" s="7">
        <f t="shared" si="206"/>
        <v>0</v>
      </c>
      <c r="FG175" s="7">
        <f t="shared" si="206"/>
        <v>0</v>
      </c>
      <c r="FH175" s="7">
        <f t="shared" si="206"/>
        <v>0</v>
      </c>
      <c r="FI175" s="7">
        <f t="shared" si="206"/>
        <v>0</v>
      </c>
      <c r="FJ175" s="7">
        <f t="shared" si="206"/>
        <v>0</v>
      </c>
      <c r="FK175" s="7">
        <f t="shared" si="206"/>
        <v>0</v>
      </c>
      <c r="FL175" s="7">
        <f t="shared" si="206"/>
        <v>0</v>
      </c>
      <c r="FM175" s="7">
        <f t="shared" si="206"/>
        <v>51220</v>
      </c>
      <c r="FN175" s="7">
        <f t="shared" si="206"/>
        <v>3296519.2</v>
      </c>
      <c r="FO175" s="7">
        <f t="shared" si="206"/>
        <v>10244</v>
      </c>
      <c r="FP175" s="7">
        <f t="shared" si="206"/>
        <v>0</v>
      </c>
      <c r="FQ175" s="7">
        <f t="shared" si="206"/>
        <v>0</v>
      </c>
      <c r="FR175" s="7">
        <f t="shared" si="206"/>
        <v>0</v>
      </c>
      <c r="FS175" s="7">
        <f t="shared" si="206"/>
        <v>0</v>
      </c>
      <c r="FT175" s="7">
        <f t="shared" si="206"/>
        <v>0</v>
      </c>
      <c r="FU175" s="7">
        <f t="shared" si="206"/>
        <v>0</v>
      </c>
      <c r="FV175" s="7">
        <f t="shared" si="206"/>
        <v>20488</v>
      </c>
      <c r="FW175" s="7">
        <f t="shared" si="206"/>
        <v>0</v>
      </c>
      <c r="FX175" s="7">
        <f t="shared" si="206"/>
        <v>0</v>
      </c>
      <c r="FY175" s="7"/>
      <c r="FZ175" s="7">
        <f>FZ173+FZ170</f>
        <v>302203122</v>
      </c>
      <c r="GA175" s="85">
        <v>302203122</v>
      </c>
      <c r="GB175" s="7">
        <f>FZ175-GA175</f>
        <v>0</v>
      </c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</row>
    <row r="176" spans="1:195" x14ac:dyDescent="0.3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141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</row>
    <row r="177" spans="1:217" x14ac:dyDescent="0.35">
      <c r="A177" s="6" t="s">
        <v>691</v>
      </c>
      <c r="B177" s="7" t="s">
        <v>692</v>
      </c>
      <c r="C177" s="7">
        <f>C99</f>
        <v>6556</v>
      </c>
      <c r="D177" s="7">
        <f t="shared" ref="D177:BO177" si="207">D99</f>
        <v>39211.699999999997</v>
      </c>
      <c r="E177" s="7">
        <f t="shared" si="207"/>
        <v>6031.7</v>
      </c>
      <c r="F177" s="7">
        <f t="shared" si="207"/>
        <v>23565.3</v>
      </c>
      <c r="G177" s="7">
        <f t="shared" si="207"/>
        <v>1550.5</v>
      </c>
      <c r="H177" s="7">
        <f t="shared" si="207"/>
        <v>1112</v>
      </c>
      <c r="I177" s="7">
        <f t="shared" si="207"/>
        <v>8326</v>
      </c>
      <c r="J177" s="7">
        <f t="shared" si="207"/>
        <v>2101.4</v>
      </c>
      <c r="K177" s="7">
        <f t="shared" si="207"/>
        <v>270</v>
      </c>
      <c r="L177" s="7">
        <f t="shared" si="207"/>
        <v>2192.6</v>
      </c>
      <c r="M177" s="7">
        <f t="shared" si="207"/>
        <v>1008.8</v>
      </c>
      <c r="N177" s="7">
        <f t="shared" si="207"/>
        <v>50909.1</v>
      </c>
      <c r="O177" s="7">
        <f t="shared" si="207"/>
        <v>13189.5</v>
      </c>
      <c r="P177" s="7">
        <f t="shared" si="207"/>
        <v>347</v>
      </c>
      <c r="Q177" s="7">
        <f t="shared" si="207"/>
        <v>37905.300000000003</v>
      </c>
      <c r="R177" s="7">
        <f t="shared" si="207"/>
        <v>6074.5</v>
      </c>
      <c r="S177" s="7">
        <f t="shared" si="207"/>
        <v>1606.3</v>
      </c>
      <c r="T177" s="7">
        <f t="shared" si="207"/>
        <v>162.80000000000001</v>
      </c>
      <c r="U177" s="7">
        <f t="shared" si="207"/>
        <v>51.7</v>
      </c>
      <c r="V177" s="7">
        <f t="shared" si="207"/>
        <v>260.60000000000002</v>
      </c>
      <c r="W177" s="7">
        <f t="shared" si="207"/>
        <v>208.9</v>
      </c>
      <c r="X177" s="7">
        <f t="shared" si="207"/>
        <v>50</v>
      </c>
      <c r="Y177" s="7">
        <f t="shared" si="207"/>
        <v>948.7</v>
      </c>
      <c r="Z177" s="7">
        <f t="shared" si="207"/>
        <v>230.5</v>
      </c>
      <c r="AA177" s="7">
        <f t="shared" si="207"/>
        <v>31024.400000000001</v>
      </c>
      <c r="AB177" s="7">
        <f t="shared" si="207"/>
        <v>27406</v>
      </c>
      <c r="AC177" s="7">
        <f t="shared" si="207"/>
        <v>932.5</v>
      </c>
      <c r="AD177" s="7">
        <f t="shared" si="207"/>
        <v>1411.6</v>
      </c>
      <c r="AE177" s="7">
        <f t="shared" si="207"/>
        <v>94</v>
      </c>
      <c r="AF177" s="7">
        <f t="shared" si="207"/>
        <v>172</v>
      </c>
      <c r="AG177" s="7">
        <f t="shared" si="207"/>
        <v>612.29999999999995</v>
      </c>
      <c r="AH177" s="7">
        <f t="shared" si="207"/>
        <v>977.5</v>
      </c>
      <c r="AI177" s="7">
        <f t="shared" si="207"/>
        <v>400</v>
      </c>
      <c r="AJ177" s="7">
        <f t="shared" si="207"/>
        <v>166</v>
      </c>
      <c r="AK177" s="7">
        <f t="shared" si="207"/>
        <v>170.4</v>
      </c>
      <c r="AL177" s="7">
        <f t="shared" si="207"/>
        <v>282</v>
      </c>
      <c r="AM177" s="7">
        <f t="shared" si="207"/>
        <v>371.8</v>
      </c>
      <c r="AN177" s="7">
        <f t="shared" si="207"/>
        <v>314.3</v>
      </c>
      <c r="AO177" s="7">
        <f t="shared" si="207"/>
        <v>4353.3999999999996</v>
      </c>
      <c r="AP177" s="7">
        <f t="shared" si="207"/>
        <v>83844</v>
      </c>
      <c r="AQ177" s="7">
        <f t="shared" si="207"/>
        <v>237.8</v>
      </c>
      <c r="AR177" s="7">
        <f t="shared" si="207"/>
        <v>62998.26</v>
      </c>
      <c r="AS177" s="7">
        <f t="shared" si="207"/>
        <v>6617.4</v>
      </c>
      <c r="AT177" s="7">
        <f t="shared" si="207"/>
        <v>2651.4</v>
      </c>
      <c r="AU177" s="7">
        <f t="shared" si="207"/>
        <v>305.5</v>
      </c>
      <c r="AV177" s="7">
        <f t="shared" si="207"/>
        <v>307.5</v>
      </c>
      <c r="AW177" s="7">
        <f t="shared" si="207"/>
        <v>255.8</v>
      </c>
      <c r="AX177" s="7">
        <f t="shared" si="207"/>
        <v>66.3</v>
      </c>
      <c r="AY177" s="7">
        <f t="shared" si="207"/>
        <v>424.3</v>
      </c>
      <c r="AZ177" s="7">
        <f t="shared" si="207"/>
        <v>12382</v>
      </c>
      <c r="BA177" s="7">
        <f t="shared" si="207"/>
        <v>9172.2999999999993</v>
      </c>
      <c r="BB177" s="7">
        <f t="shared" si="207"/>
        <v>7569.5</v>
      </c>
      <c r="BC177" s="7">
        <f t="shared" si="207"/>
        <v>25829.3</v>
      </c>
      <c r="BD177" s="7">
        <f t="shared" si="207"/>
        <v>3635</v>
      </c>
      <c r="BE177" s="7">
        <f t="shared" si="207"/>
        <v>1259.2</v>
      </c>
      <c r="BF177" s="7">
        <f t="shared" si="207"/>
        <v>25664.7</v>
      </c>
      <c r="BG177" s="7">
        <f t="shared" si="207"/>
        <v>899.7</v>
      </c>
      <c r="BH177" s="7">
        <f t="shared" si="207"/>
        <v>590.29999999999995</v>
      </c>
      <c r="BI177" s="7">
        <f t="shared" si="207"/>
        <v>257.10000000000002</v>
      </c>
      <c r="BJ177" s="7">
        <f t="shared" si="207"/>
        <v>6303.3</v>
      </c>
      <c r="BK177" s="7">
        <f t="shared" si="207"/>
        <v>30973.9</v>
      </c>
      <c r="BL177" s="7">
        <f t="shared" si="207"/>
        <v>96.7</v>
      </c>
      <c r="BM177" s="7">
        <f t="shared" si="207"/>
        <v>420</v>
      </c>
      <c r="BN177" s="7">
        <f t="shared" si="207"/>
        <v>3202.6</v>
      </c>
      <c r="BO177" s="7">
        <f t="shared" si="207"/>
        <v>1287.2</v>
      </c>
      <c r="BP177" s="7">
        <f t="shared" ref="BP177:EA177" si="208">BP99</f>
        <v>169.6</v>
      </c>
      <c r="BQ177" s="7">
        <f t="shared" si="208"/>
        <v>5970.6</v>
      </c>
      <c r="BR177" s="7">
        <f t="shared" si="208"/>
        <v>4499.6000000000004</v>
      </c>
      <c r="BS177" s="7">
        <f t="shared" si="208"/>
        <v>1116.0999999999999</v>
      </c>
      <c r="BT177" s="7">
        <f t="shared" si="208"/>
        <v>386.6</v>
      </c>
      <c r="BU177" s="7">
        <f t="shared" si="208"/>
        <v>417</v>
      </c>
      <c r="BV177" s="7">
        <f t="shared" si="208"/>
        <v>1232.5999999999999</v>
      </c>
      <c r="BW177" s="7">
        <f t="shared" si="208"/>
        <v>1992.9</v>
      </c>
      <c r="BX177" s="7">
        <f t="shared" si="208"/>
        <v>69.2</v>
      </c>
      <c r="BY177" s="7">
        <f t="shared" si="208"/>
        <v>459.3</v>
      </c>
      <c r="BZ177" s="7">
        <f t="shared" si="208"/>
        <v>203.7</v>
      </c>
      <c r="CA177" s="7">
        <f t="shared" si="208"/>
        <v>150.6</v>
      </c>
      <c r="CB177" s="7">
        <f t="shared" si="208"/>
        <v>74887.399999999994</v>
      </c>
      <c r="CC177" s="7">
        <f t="shared" si="208"/>
        <v>188</v>
      </c>
      <c r="CD177" s="7">
        <f t="shared" si="208"/>
        <v>211.3</v>
      </c>
      <c r="CE177" s="7">
        <f t="shared" si="208"/>
        <v>151.80000000000001</v>
      </c>
      <c r="CF177" s="7">
        <f t="shared" si="208"/>
        <v>114.9</v>
      </c>
      <c r="CG177" s="7">
        <f t="shared" si="208"/>
        <v>201.5</v>
      </c>
      <c r="CH177" s="7">
        <f t="shared" si="208"/>
        <v>100.2</v>
      </c>
      <c r="CI177" s="7">
        <f t="shared" si="208"/>
        <v>697.5</v>
      </c>
      <c r="CJ177" s="7">
        <f t="shared" si="208"/>
        <v>896.7</v>
      </c>
      <c r="CK177" s="7">
        <f t="shared" si="208"/>
        <v>5676.9</v>
      </c>
      <c r="CL177" s="7">
        <f t="shared" si="208"/>
        <v>1281.3</v>
      </c>
      <c r="CM177" s="7">
        <f t="shared" si="208"/>
        <v>732.7</v>
      </c>
      <c r="CN177" s="7">
        <f t="shared" si="208"/>
        <v>32581.3</v>
      </c>
      <c r="CO177" s="7">
        <f t="shared" si="208"/>
        <v>14539.6</v>
      </c>
      <c r="CP177" s="7">
        <f t="shared" si="208"/>
        <v>971.7</v>
      </c>
      <c r="CQ177" s="7">
        <f t="shared" si="208"/>
        <v>773</v>
      </c>
      <c r="CR177" s="7">
        <f t="shared" si="208"/>
        <v>233.2</v>
      </c>
      <c r="CS177" s="7">
        <f t="shared" si="208"/>
        <v>301.60000000000002</v>
      </c>
      <c r="CT177" s="7">
        <f t="shared" si="208"/>
        <v>103.8</v>
      </c>
      <c r="CU177" s="7">
        <f t="shared" si="208"/>
        <v>406.4</v>
      </c>
      <c r="CV177" s="7">
        <f t="shared" si="208"/>
        <v>50</v>
      </c>
      <c r="CW177" s="7">
        <f t="shared" si="208"/>
        <v>206</v>
      </c>
      <c r="CX177" s="7">
        <f t="shared" si="208"/>
        <v>462.5</v>
      </c>
      <c r="CY177" s="7">
        <f t="shared" si="208"/>
        <v>50</v>
      </c>
      <c r="CZ177" s="7">
        <f t="shared" si="208"/>
        <v>1843.3</v>
      </c>
      <c r="DA177" s="7">
        <f t="shared" si="208"/>
        <v>199.5</v>
      </c>
      <c r="DB177" s="7">
        <f t="shared" si="208"/>
        <v>320.5</v>
      </c>
      <c r="DC177" s="7">
        <f t="shared" si="208"/>
        <v>183</v>
      </c>
      <c r="DD177" s="7">
        <f t="shared" si="208"/>
        <v>156</v>
      </c>
      <c r="DE177" s="7">
        <f t="shared" si="208"/>
        <v>297.89999999999998</v>
      </c>
      <c r="DF177" s="7">
        <f t="shared" si="208"/>
        <v>21065.599999999999</v>
      </c>
      <c r="DG177" s="7">
        <f t="shared" si="208"/>
        <v>104</v>
      </c>
      <c r="DH177" s="7">
        <f t="shared" si="208"/>
        <v>1860.6</v>
      </c>
      <c r="DI177" s="7">
        <f t="shared" si="208"/>
        <v>2486.8000000000002</v>
      </c>
      <c r="DJ177" s="7">
        <f t="shared" si="208"/>
        <v>639.5</v>
      </c>
      <c r="DK177" s="7">
        <f t="shared" si="208"/>
        <v>500</v>
      </c>
      <c r="DL177" s="7">
        <f t="shared" si="208"/>
        <v>5726.4</v>
      </c>
      <c r="DM177" s="7">
        <f t="shared" si="208"/>
        <v>232.8</v>
      </c>
      <c r="DN177" s="7">
        <f t="shared" si="208"/>
        <v>1320</v>
      </c>
      <c r="DO177" s="7">
        <f t="shared" si="208"/>
        <v>3248</v>
      </c>
      <c r="DP177" s="7">
        <f t="shared" si="208"/>
        <v>198.3</v>
      </c>
      <c r="DQ177" s="7">
        <f t="shared" si="208"/>
        <v>834</v>
      </c>
      <c r="DR177" s="7">
        <f t="shared" si="208"/>
        <v>1343.6</v>
      </c>
      <c r="DS177" s="7">
        <f t="shared" si="208"/>
        <v>639</v>
      </c>
      <c r="DT177" s="7">
        <f t="shared" si="208"/>
        <v>175</v>
      </c>
      <c r="DU177" s="7">
        <f t="shared" si="208"/>
        <v>361</v>
      </c>
      <c r="DV177" s="7">
        <f t="shared" si="208"/>
        <v>214</v>
      </c>
      <c r="DW177" s="7">
        <f t="shared" si="208"/>
        <v>307.7</v>
      </c>
      <c r="DX177" s="7">
        <f t="shared" si="208"/>
        <v>164.2</v>
      </c>
      <c r="DY177" s="7">
        <f t="shared" si="208"/>
        <v>305.3</v>
      </c>
      <c r="DZ177" s="7">
        <f t="shared" si="208"/>
        <v>716.4</v>
      </c>
      <c r="EA177" s="7">
        <f t="shared" si="208"/>
        <v>531.29999999999995</v>
      </c>
      <c r="EB177" s="7">
        <f t="shared" ref="EB177:FX177" si="209">EB99</f>
        <v>569.1</v>
      </c>
      <c r="EC177" s="7">
        <f t="shared" si="209"/>
        <v>297.10000000000002</v>
      </c>
      <c r="ED177" s="7">
        <f t="shared" si="209"/>
        <v>1562.4</v>
      </c>
      <c r="EE177" s="7">
        <f t="shared" si="209"/>
        <v>190.2</v>
      </c>
      <c r="EF177" s="7">
        <f t="shared" si="209"/>
        <v>1404.7</v>
      </c>
      <c r="EG177" s="7">
        <f t="shared" si="209"/>
        <v>249.9</v>
      </c>
      <c r="EH177" s="7">
        <f t="shared" si="209"/>
        <v>248</v>
      </c>
      <c r="EI177" s="7">
        <f t="shared" si="209"/>
        <v>14178.9</v>
      </c>
      <c r="EJ177" s="7">
        <f t="shared" si="209"/>
        <v>10282</v>
      </c>
      <c r="EK177" s="7">
        <f t="shared" si="209"/>
        <v>682.8</v>
      </c>
      <c r="EL177" s="7">
        <f t="shared" si="209"/>
        <v>474.5</v>
      </c>
      <c r="EM177" s="7">
        <f t="shared" si="209"/>
        <v>384.9</v>
      </c>
      <c r="EN177" s="7">
        <f t="shared" si="209"/>
        <v>979.8</v>
      </c>
      <c r="EO177" s="7">
        <f t="shared" si="209"/>
        <v>314.2</v>
      </c>
      <c r="EP177" s="7">
        <f t="shared" si="209"/>
        <v>419.7</v>
      </c>
      <c r="EQ177" s="7">
        <f t="shared" si="209"/>
        <v>2658.9</v>
      </c>
      <c r="ER177" s="7">
        <f t="shared" si="209"/>
        <v>316</v>
      </c>
      <c r="ES177" s="7">
        <f t="shared" si="209"/>
        <v>181.4</v>
      </c>
      <c r="ET177" s="7">
        <f t="shared" si="209"/>
        <v>191.2</v>
      </c>
      <c r="EU177" s="7">
        <f t="shared" si="209"/>
        <v>574.6</v>
      </c>
      <c r="EV177" s="7">
        <f t="shared" si="209"/>
        <v>78.8</v>
      </c>
      <c r="EW177" s="7">
        <f t="shared" si="209"/>
        <v>839</v>
      </c>
      <c r="EX177" s="7">
        <f t="shared" si="209"/>
        <v>169.3</v>
      </c>
      <c r="EY177" s="7">
        <f t="shared" si="209"/>
        <v>779</v>
      </c>
      <c r="EZ177" s="7">
        <f t="shared" si="209"/>
        <v>128.5</v>
      </c>
      <c r="FA177" s="7">
        <f t="shared" si="209"/>
        <v>3455.1</v>
      </c>
      <c r="FB177" s="7">
        <f t="shared" si="209"/>
        <v>295.5</v>
      </c>
      <c r="FC177" s="7">
        <f t="shared" si="209"/>
        <v>1964.2</v>
      </c>
      <c r="FD177" s="7">
        <f t="shared" si="209"/>
        <v>405.3</v>
      </c>
      <c r="FE177" s="7">
        <f t="shared" si="209"/>
        <v>83.4</v>
      </c>
      <c r="FF177" s="7">
        <f t="shared" si="209"/>
        <v>195.4</v>
      </c>
      <c r="FG177" s="7">
        <f t="shared" si="209"/>
        <v>126.8</v>
      </c>
      <c r="FH177" s="7">
        <f t="shared" si="209"/>
        <v>69.7</v>
      </c>
      <c r="FI177" s="7">
        <f t="shared" si="209"/>
        <v>1739.1</v>
      </c>
      <c r="FJ177" s="7">
        <f t="shared" si="209"/>
        <v>2033</v>
      </c>
      <c r="FK177" s="7">
        <f t="shared" si="209"/>
        <v>2573.5</v>
      </c>
      <c r="FL177" s="7">
        <f t="shared" si="209"/>
        <v>8294</v>
      </c>
      <c r="FM177" s="7">
        <f t="shared" si="209"/>
        <v>3886</v>
      </c>
      <c r="FN177" s="7">
        <f t="shared" si="209"/>
        <v>22184.9</v>
      </c>
      <c r="FO177" s="7">
        <f t="shared" si="209"/>
        <v>1089.0999999999999</v>
      </c>
      <c r="FP177" s="7">
        <f t="shared" si="209"/>
        <v>2280</v>
      </c>
      <c r="FQ177" s="7">
        <f t="shared" si="209"/>
        <v>986.9</v>
      </c>
      <c r="FR177" s="7">
        <f t="shared" si="209"/>
        <v>169.4</v>
      </c>
      <c r="FS177" s="7">
        <f t="shared" si="209"/>
        <v>179.9</v>
      </c>
      <c r="FT177" s="7">
        <f t="shared" si="209"/>
        <v>59</v>
      </c>
      <c r="FU177" s="7">
        <f t="shared" si="209"/>
        <v>813.7</v>
      </c>
      <c r="FV177" s="7">
        <f t="shared" si="209"/>
        <v>784</v>
      </c>
      <c r="FW177" s="7">
        <f t="shared" si="209"/>
        <v>159.19999999999999</v>
      </c>
      <c r="FX177" s="7">
        <f t="shared" si="209"/>
        <v>57.2</v>
      </c>
      <c r="FY177" s="7"/>
      <c r="FZ177" s="7"/>
      <c r="GA177" s="141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</row>
    <row r="178" spans="1:217" x14ac:dyDescent="0.35">
      <c r="A178" s="6" t="s">
        <v>693</v>
      </c>
      <c r="B178" s="7" t="s">
        <v>694</v>
      </c>
      <c r="C178" s="64" t="s">
        <v>695</v>
      </c>
      <c r="D178" s="64" t="s">
        <v>695</v>
      </c>
      <c r="E178" s="64" t="s">
        <v>695</v>
      </c>
      <c r="F178" s="64" t="s">
        <v>695</v>
      </c>
      <c r="G178" s="64" t="s">
        <v>696</v>
      </c>
      <c r="H178" s="64" t="s">
        <v>696</v>
      </c>
      <c r="I178" s="64" t="s">
        <v>695</v>
      </c>
      <c r="J178" s="64" t="s">
        <v>696</v>
      </c>
      <c r="K178" s="64" t="s">
        <v>697</v>
      </c>
      <c r="L178" s="64" t="s">
        <v>695</v>
      </c>
      <c r="M178" s="64" t="s">
        <v>695</v>
      </c>
      <c r="N178" s="64" t="s">
        <v>695</v>
      </c>
      <c r="O178" s="64" t="s">
        <v>695</v>
      </c>
      <c r="P178" s="64" t="s">
        <v>697</v>
      </c>
      <c r="Q178" s="64" t="s">
        <v>695</v>
      </c>
      <c r="R178" s="64" t="s">
        <v>696</v>
      </c>
      <c r="S178" s="64" t="s">
        <v>696</v>
      </c>
      <c r="T178" s="64" t="s">
        <v>697</v>
      </c>
      <c r="U178" s="64" t="s">
        <v>697</v>
      </c>
      <c r="V178" s="64" t="s">
        <v>697</v>
      </c>
      <c r="W178" s="64" t="s">
        <v>697</v>
      </c>
      <c r="X178" s="64" t="s">
        <v>697</v>
      </c>
      <c r="Y178" s="64" t="s">
        <v>697</v>
      </c>
      <c r="Z178" s="64" t="s">
        <v>697</v>
      </c>
      <c r="AA178" s="64" t="s">
        <v>695</v>
      </c>
      <c r="AB178" s="64" t="s">
        <v>695</v>
      </c>
      <c r="AC178" s="64" t="s">
        <v>697</v>
      </c>
      <c r="AD178" s="64" t="s">
        <v>696</v>
      </c>
      <c r="AE178" s="64" t="s">
        <v>697</v>
      </c>
      <c r="AF178" s="64" t="s">
        <v>697</v>
      </c>
      <c r="AG178" s="64" t="s">
        <v>697</v>
      </c>
      <c r="AH178" s="64" t="s">
        <v>697</v>
      </c>
      <c r="AI178" s="64" t="s">
        <v>697</v>
      </c>
      <c r="AJ178" s="64" t="s">
        <v>697</v>
      </c>
      <c r="AK178" s="64" t="s">
        <v>697</v>
      </c>
      <c r="AL178" s="64" t="s">
        <v>697</v>
      </c>
      <c r="AM178" s="64" t="s">
        <v>697</v>
      </c>
      <c r="AN178" s="64" t="s">
        <v>697</v>
      </c>
      <c r="AO178" s="64" t="s">
        <v>696</v>
      </c>
      <c r="AP178" s="64" t="s">
        <v>695</v>
      </c>
      <c r="AQ178" s="64" t="s">
        <v>697</v>
      </c>
      <c r="AR178" s="64" t="s">
        <v>695</v>
      </c>
      <c r="AS178" s="64" t="s">
        <v>696</v>
      </c>
      <c r="AT178" s="64" t="s">
        <v>696</v>
      </c>
      <c r="AU178" s="64" t="s">
        <v>697</v>
      </c>
      <c r="AV178" s="64" t="s">
        <v>697</v>
      </c>
      <c r="AW178" s="64" t="s">
        <v>697</v>
      </c>
      <c r="AX178" s="64" t="s">
        <v>697</v>
      </c>
      <c r="AY178" s="64" t="s">
        <v>697</v>
      </c>
      <c r="AZ178" s="64" t="s">
        <v>695</v>
      </c>
      <c r="BA178" s="64" t="s">
        <v>695</v>
      </c>
      <c r="BB178" s="64" t="s">
        <v>695</v>
      </c>
      <c r="BC178" s="64" t="s">
        <v>695</v>
      </c>
      <c r="BD178" s="64" t="s">
        <v>695</v>
      </c>
      <c r="BE178" s="64" t="s">
        <v>695</v>
      </c>
      <c r="BF178" s="64" t="s">
        <v>695</v>
      </c>
      <c r="BG178" s="64" t="s">
        <v>697</v>
      </c>
      <c r="BH178" s="64" t="s">
        <v>697</v>
      </c>
      <c r="BI178" s="64" t="s">
        <v>697</v>
      </c>
      <c r="BJ178" s="64" t="s">
        <v>695</v>
      </c>
      <c r="BK178" s="64" t="s">
        <v>695</v>
      </c>
      <c r="BL178" s="64" t="s">
        <v>697</v>
      </c>
      <c r="BM178" s="64" t="s">
        <v>697</v>
      </c>
      <c r="BN178" s="64" t="s">
        <v>696</v>
      </c>
      <c r="BO178" s="64" t="s">
        <v>696</v>
      </c>
      <c r="BP178" s="64" t="s">
        <v>697</v>
      </c>
      <c r="BQ178" s="64" t="s">
        <v>696</v>
      </c>
      <c r="BR178" s="64" t="s">
        <v>696</v>
      </c>
      <c r="BS178" s="64" t="s">
        <v>696</v>
      </c>
      <c r="BT178" s="64" t="s">
        <v>697</v>
      </c>
      <c r="BU178" s="64" t="s">
        <v>697</v>
      </c>
      <c r="BV178" s="64" t="s">
        <v>696</v>
      </c>
      <c r="BW178" s="64" t="s">
        <v>696</v>
      </c>
      <c r="BX178" s="64" t="s">
        <v>697</v>
      </c>
      <c r="BY178" s="64" t="s">
        <v>697</v>
      </c>
      <c r="BZ178" s="64" t="s">
        <v>697</v>
      </c>
      <c r="CA178" s="64" t="s">
        <v>697</v>
      </c>
      <c r="CB178" s="64" t="s">
        <v>695</v>
      </c>
      <c r="CC178" s="64" t="s">
        <v>697</v>
      </c>
      <c r="CD178" s="64" t="s">
        <v>697</v>
      </c>
      <c r="CE178" s="64" t="s">
        <v>697</v>
      </c>
      <c r="CF178" s="64" t="s">
        <v>697</v>
      </c>
      <c r="CG178" s="64" t="s">
        <v>697</v>
      </c>
      <c r="CH178" s="64" t="s">
        <v>697</v>
      </c>
      <c r="CI178" s="64" t="s">
        <v>697</v>
      </c>
      <c r="CJ178" s="64" t="s">
        <v>697</v>
      </c>
      <c r="CK178" s="64" t="s">
        <v>696</v>
      </c>
      <c r="CL178" s="64" t="s">
        <v>696</v>
      </c>
      <c r="CM178" s="64" t="s">
        <v>697</v>
      </c>
      <c r="CN178" s="64" t="s">
        <v>695</v>
      </c>
      <c r="CO178" s="64" t="s">
        <v>695</v>
      </c>
      <c r="CP178" s="64" t="s">
        <v>696</v>
      </c>
      <c r="CQ178" s="64" t="s">
        <v>697</v>
      </c>
      <c r="CR178" s="64" t="s">
        <v>697</v>
      </c>
      <c r="CS178" s="64" t="s">
        <v>697</v>
      </c>
      <c r="CT178" s="64" t="s">
        <v>697</v>
      </c>
      <c r="CU178" s="64" t="s">
        <v>697</v>
      </c>
      <c r="CV178" s="64" t="s">
        <v>697</v>
      </c>
      <c r="CW178" s="64" t="s">
        <v>697</v>
      </c>
      <c r="CX178" s="64" t="s">
        <v>697</v>
      </c>
      <c r="CY178" s="64" t="s">
        <v>697</v>
      </c>
      <c r="CZ178" s="64" t="s">
        <v>696</v>
      </c>
      <c r="DA178" s="64" t="s">
        <v>697</v>
      </c>
      <c r="DB178" s="64" t="s">
        <v>697</v>
      </c>
      <c r="DC178" s="64" t="s">
        <v>697</v>
      </c>
      <c r="DD178" s="64" t="s">
        <v>697</v>
      </c>
      <c r="DE178" s="64" t="s">
        <v>697</v>
      </c>
      <c r="DF178" s="64" t="s">
        <v>695</v>
      </c>
      <c r="DG178" s="64" t="s">
        <v>697</v>
      </c>
      <c r="DH178" s="64" t="s">
        <v>696</v>
      </c>
      <c r="DI178" s="64" t="s">
        <v>696</v>
      </c>
      <c r="DJ178" s="64" t="s">
        <v>697</v>
      </c>
      <c r="DK178" s="64" t="s">
        <v>697</v>
      </c>
      <c r="DL178" s="64" t="s">
        <v>696</v>
      </c>
      <c r="DM178" s="64" t="s">
        <v>697</v>
      </c>
      <c r="DN178" s="64" t="s">
        <v>696</v>
      </c>
      <c r="DO178" s="64" t="s">
        <v>696</v>
      </c>
      <c r="DP178" s="64" t="s">
        <v>697</v>
      </c>
      <c r="DQ178" s="64" t="s">
        <v>697</v>
      </c>
      <c r="DR178" s="64" t="s">
        <v>696</v>
      </c>
      <c r="DS178" s="64" t="s">
        <v>697</v>
      </c>
      <c r="DT178" s="64" t="s">
        <v>697</v>
      </c>
      <c r="DU178" s="64" t="s">
        <v>697</v>
      </c>
      <c r="DV178" s="64" t="s">
        <v>697</v>
      </c>
      <c r="DW178" s="64" t="s">
        <v>697</v>
      </c>
      <c r="DX178" s="64" t="s">
        <v>697</v>
      </c>
      <c r="DY178" s="64" t="s">
        <v>697</v>
      </c>
      <c r="DZ178" s="64" t="s">
        <v>697</v>
      </c>
      <c r="EA178" s="64" t="s">
        <v>697</v>
      </c>
      <c r="EB178" s="64" t="s">
        <v>697</v>
      </c>
      <c r="EC178" s="64" t="s">
        <v>697</v>
      </c>
      <c r="ED178" s="64" t="s">
        <v>696</v>
      </c>
      <c r="EE178" s="64" t="s">
        <v>697</v>
      </c>
      <c r="EF178" s="64" t="s">
        <v>696</v>
      </c>
      <c r="EG178" s="64" t="s">
        <v>697</v>
      </c>
      <c r="EH178" s="64" t="s">
        <v>697</v>
      </c>
      <c r="EI178" s="64" t="s">
        <v>695</v>
      </c>
      <c r="EJ178" s="64" t="s">
        <v>695</v>
      </c>
      <c r="EK178" s="64" t="s">
        <v>697</v>
      </c>
      <c r="EL178" s="64" t="s">
        <v>697</v>
      </c>
      <c r="EM178" s="64" t="s">
        <v>697</v>
      </c>
      <c r="EN178" s="64" t="s">
        <v>697</v>
      </c>
      <c r="EO178" s="64" t="s">
        <v>697</v>
      </c>
      <c r="EP178" s="64" t="s">
        <v>697</v>
      </c>
      <c r="EQ178" s="64" t="s">
        <v>696</v>
      </c>
      <c r="ER178" s="64" t="s">
        <v>697</v>
      </c>
      <c r="ES178" s="64" t="s">
        <v>697</v>
      </c>
      <c r="ET178" s="64" t="s">
        <v>697</v>
      </c>
      <c r="EU178" s="64" t="s">
        <v>697</v>
      </c>
      <c r="EV178" s="64" t="s">
        <v>697</v>
      </c>
      <c r="EW178" s="64" t="s">
        <v>697</v>
      </c>
      <c r="EX178" s="64" t="s">
        <v>697</v>
      </c>
      <c r="EY178" s="64" t="s">
        <v>697</v>
      </c>
      <c r="EZ178" s="64" t="s">
        <v>697</v>
      </c>
      <c r="FA178" s="64" t="s">
        <v>696</v>
      </c>
      <c r="FB178" s="64" t="s">
        <v>697</v>
      </c>
      <c r="FC178" s="64" t="s">
        <v>696</v>
      </c>
      <c r="FD178" s="64" t="s">
        <v>697</v>
      </c>
      <c r="FE178" s="64" t="s">
        <v>697</v>
      </c>
      <c r="FF178" s="64" t="s">
        <v>697</v>
      </c>
      <c r="FG178" s="64" t="s">
        <v>697</v>
      </c>
      <c r="FH178" s="64" t="s">
        <v>697</v>
      </c>
      <c r="FI178" s="64" t="s">
        <v>696</v>
      </c>
      <c r="FJ178" s="64" t="s">
        <v>696</v>
      </c>
      <c r="FK178" s="64" t="s">
        <v>696</v>
      </c>
      <c r="FL178" s="64" t="s">
        <v>695</v>
      </c>
      <c r="FM178" s="64" t="s">
        <v>696</v>
      </c>
      <c r="FN178" s="64" t="s">
        <v>695</v>
      </c>
      <c r="FO178" s="64" t="s">
        <v>696</v>
      </c>
      <c r="FP178" s="64" t="s">
        <v>696</v>
      </c>
      <c r="FQ178" s="64" t="s">
        <v>697</v>
      </c>
      <c r="FR178" s="64" t="s">
        <v>697</v>
      </c>
      <c r="FS178" s="64" t="s">
        <v>697</v>
      </c>
      <c r="FT178" s="64" t="s">
        <v>697</v>
      </c>
      <c r="FU178" s="64" t="s">
        <v>697</v>
      </c>
      <c r="FV178" s="64" t="s">
        <v>697</v>
      </c>
      <c r="FW178" s="64" t="s">
        <v>697</v>
      </c>
      <c r="FX178" s="64" t="s">
        <v>697</v>
      </c>
      <c r="FY178" s="7"/>
      <c r="FZ178" s="7"/>
      <c r="GA178" s="141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</row>
    <row r="179" spans="1:217" x14ac:dyDescent="0.35">
      <c r="A179" s="6" t="s">
        <v>698</v>
      </c>
      <c r="B179" s="7" t="s">
        <v>699</v>
      </c>
      <c r="C179" s="107">
        <f>IF(AND(OR(C178="Rural",C178="Small Rural"),C177&lt;6500),1,0)</f>
        <v>0</v>
      </c>
      <c r="D179" s="107">
        <f t="shared" ref="D179:BO179" si="210">IF(AND(OR(D178="Rural",D178="Small Rural"),D177&lt;6500),1,0)</f>
        <v>0</v>
      </c>
      <c r="E179" s="107">
        <f t="shared" si="210"/>
        <v>0</v>
      </c>
      <c r="F179" s="107">
        <f t="shared" si="210"/>
        <v>0</v>
      </c>
      <c r="G179" s="107">
        <f t="shared" si="210"/>
        <v>1</v>
      </c>
      <c r="H179" s="107">
        <f t="shared" si="210"/>
        <v>1</v>
      </c>
      <c r="I179" s="107">
        <f t="shared" si="210"/>
        <v>0</v>
      </c>
      <c r="J179" s="107">
        <f t="shared" si="210"/>
        <v>1</v>
      </c>
      <c r="K179" s="107">
        <f t="shared" si="210"/>
        <v>1</v>
      </c>
      <c r="L179" s="107">
        <f t="shared" si="210"/>
        <v>0</v>
      </c>
      <c r="M179" s="107">
        <f t="shared" si="210"/>
        <v>0</v>
      </c>
      <c r="N179" s="107">
        <f t="shared" si="210"/>
        <v>0</v>
      </c>
      <c r="O179" s="107">
        <f t="shared" si="210"/>
        <v>0</v>
      </c>
      <c r="P179" s="107">
        <f t="shared" si="210"/>
        <v>1</v>
      </c>
      <c r="Q179" s="107">
        <f t="shared" si="210"/>
        <v>0</v>
      </c>
      <c r="R179" s="107">
        <f t="shared" si="210"/>
        <v>1</v>
      </c>
      <c r="S179" s="107">
        <f t="shared" si="210"/>
        <v>1</v>
      </c>
      <c r="T179" s="107">
        <f t="shared" si="210"/>
        <v>1</v>
      </c>
      <c r="U179" s="107">
        <f t="shared" si="210"/>
        <v>1</v>
      </c>
      <c r="V179" s="107">
        <f t="shared" si="210"/>
        <v>1</v>
      </c>
      <c r="W179" s="107">
        <f t="shared" si="210"/>
        <v>1</v>
      </c>
      <c r="X179" s="107">
        <f t="shared" si="210"/>
        <v>1</v>
      </c>
      <c r="Y179" s="107">
        <f t="shared" si="210"/>
        <v>1</v>
      </c>
      <c r="Z179" s="107">
        <f t="shared" si="210"/>
        <v>1</v>
      </c>
      <c r="AA179" s="107">
        <f t="shared" si="210"/>
        <v>0</v>
      </c>
      <c r="AB179" s="107">
        <f t="shared" si="210"/>
        <v>0</v>
      </c>
      <c r="AC179" s="107">
        <f t="shared" si="210"/>
        <v>1</v>
      </c>
      <c r="AD179" s="107">
        <f t="shared" si="210"/>
        <v>1</v>
      </c>
      <c r="AE179" s="107">
        <f t="shared" si="210"/>
        <v>1</v>
      </c>
      <c r="AF179" s="107">
        <f t="shared" si="210"/>
        <v>1</v>
      </c>
      <c r="AG179" s="107">
        <f t="shared" si="210"/>
        <v>1</v>
      </c>
      <c r="AH179" s="107">
        <f t="shared" si="210"/>
        <v>1</v>
      </c>
      <c r="AI179" s="107">
        <f t="shared" si="210"/>
        <v>1</v>
      </c>
      <c r="AJ179" s="107">
        <f t="shared" si="210"/>
        <v>1</v>
      </c>
      <c r="AK179" s="107">
        <f t="shared" si="210"/>
        <v>1</v>
      </c>
      <c r="AL179" s="107">
        <f t="shared" si="210"/>
        <v>1</v>
      </c>
      <c r="AM179" s="107">
        <f t="shared" si="210"/>
        <v>1</v>
      </c>
      <c r="AN179" s="107">
        <f t="shared" si="210"/>
        <v>1</v>
      </c>
      <c r="AO179" s="107">
        <f t="shared" si="210"/>
        <v>1</v>
      </c>
      <c r="AP179" s="107">
        <f t="shared" si="210"/>
        <v>0</v>
      </c>
      <c r="AQ179" s="107">
        <f t="shared" si="210"/>
        <v>1</v>
      </c>
      <c r="AR179" s="107">
        <f t="shared" si="210"/>
        <v>0</v>
      </c>
      <c r="AS179" s="107">
        <f t="shared" si="210"/>
        <v>0</v>
      </c>
      <c r="AT179" s="107">
        <f t="shared" si="210"/>
        <v>1</v>
      </c>
      <c r="AU179" s="107">
        <f t="shared" si="210"/>
        <v>1</v>
      </c>
      <c r="AV179" s="107">
        <f t="shared" si="210"/>
        <v>1</v>
      </c>
      <c r="AW179" s="107">
        <f t="shared" si="210"/>
        <v>1</v>
      </c>
      <c r="AX179" s="107">
        <f t="shared" si="210"/>
        <v>1</v>
      </c>
      <c r="AY179" s="107">
        <f t="shared" si="210"/>
        <v>1</v>
      </c>
      <c r="AZ179" s="107">
        <f t="shared" si="210"/>
        <v>0</v>
      </c>
      <c r="BA179" s="107">
        <f t="shared" si="210"/>
        <v>0</v>
      </c>
      <c r="BB179" s="107">
        <f t="shared" si="210"/>
        <v>0</v>
      </c>
      <c r="BC179" s="107">
        <f t="shared" si="210"/>
        <v>0</v>
      </c>
      <c r="BD179" s="107">
        <f t="shared" si="210"/>
        <v>0</v>
      </c>
      <c r="BE179" s="107">
        <f t="shared" si="210"/>
        <v>0</v>
      </c>
      <c r="BF179" s="107">
        <f t="shared" si="210"/>
        <v>0</v>
      </c>
      <c r="BG179" s="107">
        <f t="shared" si="210"/>
        <v>1</v>
      </c>
      <c r="BH179" s="107">
        <f t="shared" si="210"/>
        <v>1</v>
      </c>
      <c r="BI179" s="107">
        <f t="shared" si="210"/>
        <v>1</v>
      </c>
      <c r="BJ179" s="107">
        <f t="shared" si="210"/>
        <v>0</v>
      </c>
      <c r="BK179" s="107">
        <f t="shared" si="210"/>
        <v>0</v>
      </c>
      <c r="BL179" s="107">
        <f t="shared" si="210"/>
        <v>1</v>
      </c>
      <c r="BM179" s="107">
        <f t="shared" si="210"/>
        <v>1</v>
      </c>
      <c r="BN179" s="107">
        <f t="shared" si="210"/>
        <v>1</v>
      </c>
      <c r="BO179" s="107">
        <f t="shared" si="210"/>
        <v>1</v>
      </c>
      <c r="BP179" s="107">
        <f t="shared" ref="BP179:EA179" si="211">IF(AND(OR(BP178="Rural",BP178="Small Rural"),BP177&lt;6500),1,0)</f>
        <v>1</v>
      </c>
      <c r="BQ179" s="107">
        <f t="shared" si="211"/>
        <v>1</v>
      </c>
      <c r="BR179" s="107">
        <f t="shared" si="211"/>
        <v>1</v>
      </c>
      <c r="BS179" s="107">
        <f t="shared" si="211"/>
        <v>1</v>
      </c>
      <c r="BT179" s="107">
        <f t="shared" si="211"/>
        <v>1</v>
      </c>
      <c r="BU179" s="107">
        <f t="shared" si="211"/>
        <v>1</v>
      </c>
      <c r="BV179" s="107">
        <f t="shared" si="211"/>
        <v>1</v>
      </c>
      <c r="BW179" s="107">
        <f t="shared" si="211"/>
        <v>1</v>
      </c>
      <c r="BX179" s="107">
        <f t="shared" si="211"/>
        <v>1</v>
      </c>
      <c r="BY179" s="107">
        <f t="shared" si="211"/>
        <v>1</v>
      </c>
      <c r="BZ179" s="107">
        <f t="shared" si="211"/>
        <v>1</v>
      </c>
      <c r="CA179" s="107">
        <f t="shared" si="211"/>
        <v>1</v>
      </c>
      <c r="CB179" s="107">
        <f t="shared" si="211"/>
        <v>0</v>
      </c>
      <c r="CC179" s="107">
        <f t="shared" si="211"/>
        <v>1</v>
      </c>
      <c r="CD179" s="107">
        <f t="shared" si="211"/>
        <v>1</v>
      </c>
      <c r="CE179" s="107">
        <f t="shared" si="211"/>
        <v>1</v>
      </c>
      <c r="CF179" s="107">
        <f t="shared" si="211"/>
        <v>1</v>
      </c>
      <c r="CG179" s="107">
        <f t="shared" si="211"/>
        <v>1</v>
      </c>
      <c r="CH179" s="107">
        <f t="shared" si="211"/>
        <v>1</v>
      </c>
      <c r="CI179" s="107">
        <f t="shared" si="211"/>
        <v>1</v>
      </c>
      <c r="CJ179" s="107">
        <f t="shared" si="211"/>
        <v>1</v>
      </c>
      <c r="CK179" s="107">
        <f t="shared" si="211"/>
        <v>1</v>
      </c>
      <c r="CL179" s="107">
        <f t="shared" si="211"/>
        <v>1</v>
      </c>
      <c r="CM179" s="107">
        <f t="shared" si="211"/>
        <v>1</v>
      </c>
      <c r="CN179" s="107">
        <f t="shared" si="211"/>
        <v>0</v>
      </c>
      <c r="CO179" s="107">
        <f t="shared" si="211"/>
        <v>0</v>
      </c>
      <c r="CP179" s="107">
        <f t="shared" si="211"/>
        <v>1</v>
      </c>
      <c r="CQ179" s="107">
        <f t="shared" si="211"/>
        <v>1</v>
      </c>
      <c r="CR179" s="107">
        <f t="shared" si="211"/>
        <v>1</v>
      </c>
      <c r="CS179" s="107">
        <f t="shared" si="211"/>
        <v>1</v>
      </c>
      <c r="CT179" s="107">
        <f t="shared" si="211"/>
        <v>1</v>
      </c>
      <c r="CU179" s="107">
        <f t="shared" si="211"/>
        <v>1</v>
      </c>
      <c r="CV179" s="107">
        <f t="shared" si="211"/>
        <v>1</v>
      </c>
      <c r="CW179" s="107">
        <f t="shared" si="211"/>
        <v>1</v>
      </c>
      <c r="CX179" s="107">
        <f t="shared" si="211"/>
        <v>1</v>
      </c>
      <c r="CY179" s="107">
        <f t="shared" si="211"/>
        <v>1</v>
      </c>
      <c r="CZ179" s="107">
        <f t="shared" si="211"/>
        <v>1</v>
      </c>
      <c r="DA179" s="107">
        <f t="shared" si="211"/>
        <v>1</v>
      </c>
      <c r="DB179" s="107">
        <f t="shared" si="211"/>
        <v>1</v>
      </c>
      <c r="DC179" s="107">
        <f t="shared" si="211"/>
        <v>1</v>
      </c>
      <c r="DD179" s="107">
        <f t="shared" si="211"/>
        <v>1</v>
      </c>
      <c r="DE179" s="107">
        <f t="shared" si="211"/>
        <v>1</v>
      </c>
      <c r="DF179" s="107">
        <f t="shared" si="211"/>
        <v>0</v>
      </c>
      <c r="DG179" s="107">
        <f t="shared" si="211"/>
        <v>1</v>
      </c>
      <c r="DH179" s="107">
        <f t="shared" si="211"/>
        <v>1</v>
      </c>
      <c r="DI179" s="107">
        <f t="shared" si="211"/>
        <v>1</v>
      </c>
      <c r="DJ179" s="107">
        <f t="shared" si="211"/>
        <v>1</v>
      </c>
      <c r="DK179" s="107">
        <f t="shared" si="211"/>
        <v>1</v>
      </c>
      <c r="DL179" s="107">
        <f t="shared" si="211"/>
        <v>1</v>
      </c>
      <c r="DM179" s="107">
        <f t="shared" si="211"/>
        <v>1</v>
      </c>
      <c r="DN179" s="107">
        <f t="shared" si="211"/>
        <v>1</v>
      </c>
      <c r="DO179" s="107">
        <f t="shared" si="211"/>
        <v>1</v>
      </c>
      <c r="DP179" s="107">
        <f t="shared" si="211"/>
        <v>1</v>
      </c>
      <c r="DQ179" s="107">
        <f t="shared" si="211"/>
        <v>1</v>
      </c>
      <c r="DR179" s="107">
        <f t="shared" si="211"/>
        <v>1</v>
      </c>
      <c r="DS179" s="107">
        <f t="shared" si="211"/>
        <v>1</v>
      </c>
      <c r="DT179" s="107">
        <f t="shared" si="211"/>
        <v>1</v>
      </c>
      <c r="DU179" s="107">
        <f t="shared" si="211"/>
        <v>1</v>
      </c>
      <c r="DV179" s="107">
        <f t="shared" si="211"/>
        <v>1</v>
      </c>
      <c r="DW179" s="107">
        <f t="shared" si="211"/>
        <v>1</v>
      </c>
      <c r="DX179" s="107">
        <f t="shared" si="211"/>
        <v>1</v>
      </c>
      <c r="DY179" s="107">
        <f t="shared" si="211"/>
        <v>1</v>
      </c>
      <c r="DZ179" s="107">
        <f t="shared" si="211"/>
        <v>1</v>
      </c>
      <c r="EA179" s="107">
        <f t="shared" si="211"/>
        <v>1</v>
      </c>
      <c r="EB179" s="107">
        <f t="shared" ref="EB179:FX179" si="212">IF(AND(OR(EB178="Rural",EB178="Small Rural"),EB177&lt;6500),1,0)</f>
        <v>1</v>
      </c>
      <c r="EC179" s="107">
        <f t="shared" si="212"/>
        <v>1</v>
      </c>
      <c r="ED179" s="107">
        <f t="shared" si="212"/>
        <v>1</v>
      </c>
      <c r="EE179" s="107">
        <f t="shared" si="212"/>
        <v>1</v>
      </c>
      <c r="EF179" s="107">
        <f t="shared" si="212"/>
        <v>1</v>
      </c>
      <c r="EG179" s="107">
        <f t="shared" si="212"/>
        <v>1</v>
      </c>
      <c r="EH179" s="107">
        <f t="shared" si="212"/>
        <v>1</v>
      </c>
      <c r="EI179" s="107">
        <f t="shared" si="212"/>
        <v>0</v>
      </c>
      <c r="EJ179" s="107">
        <f t="shared" si="212"/>
        <v>0</v>
      </c>
      <c r="EK179" s="107">
        <f t="shared" si="212"/>
        <v>1</v>
      </c>
      <c r="EL179" s="107">
        <f t="shared" si="212"/>
        <v>1</v>
      </c>
      <c r="EM179" s="107">
        <f t="shared" si="212"/>
        <v>1</v>
      </c>
      <c r="EN179" s="107">
        <f t="shared" si="212"/>
        <v>1</v>
      </c>
      <c r="EO179" s="107">
        <f t="shared" si="212"/>
        <v>1</v>
      </c>
      <c r="EP179" s="107">
        <f t="shared" si="212"/>
        <v>1</v>
      </c>
      <c r="EQ179" s="107">
        <f t="shared" si="212"/>
        <v>1</v>
      </c>
      <c r="ER179" s="107">
        <f t="shared" si="212"/>
        <v>1</v>
      </c>
      <c r="ES179" s="107">
        <f t="shared" si="212"/>
        <v>1</v>
      </c>
      <c r="ET179" s="107">
        <f t="shared" si="212"/>
        <v>1</v>
      </c>
      <c r="EU179" s="107">
        <f t="shared" si="212"/>
        <v>1</v>
      </c>
      <c r="EV179" s="107">
        <f t="shared" si="212"/>
        <v>1</v>
      </c>
      <c r="EW179" s="107">
        <f t="shared" si="212"/>
        <v>1</v>
      </c>
      <c r="EX179" s="107">
        <f t="shared" si="212"/>
        <v>1</v>
      </c>
      <c r="EY179" s="107">
        <f t="shared" si="212"/>
        <v>1</v>
      </c>
      <c r="EZ179" s="107">
        <f t="shared" si="212"/>
        <v>1</v>
      </c>
      <c r="FA179" s="107">
        <f t="shared" si="212"/>
        <v>1</v>
      </c>
      <c r="FB179" s="107">
        <f t="shared" si="212"/>
        <v>1</v>
      </c>
      <c r="FC179" s="107">
        <f t="shared" si="212"/>
        <v>1</v>
      </c>
      <c r="FD179" s="107">
        <f t="shared" si="212"/>
        <v>1</v>
      </c>
      <c r="FE179" s="107">
        <f t="shared" si="212"/>
        <v>1</v>
      </c>
      <c r="FF179" s="107">
        <f t="shared" si="212"/>
        <v>1</v>
      </c>
      <c r="FG179" s="107">
        <f t="shared" si="212"/>
        <v>1</v>
      </c>
      <c r="FH179" s="107">
        <f t="shared" si="212"/>
        <v>1</v>
      </c>
      <c r="FI179" s="107">
        <f t="shared" si="212"/>
        <v>1</v>
      </c>
      <c r="FJ179" s="107">
        <f t="shared" si="212"/>
        <v>1</v>
      </c>
      <c r="FK179" s="107">
        <f t="shared" si="212"/>
        <v>1</v>
      </c>
      <c r="FL179" s="107">
        <f t="shared" si="212"/>
        <v>0</v>
      </c>
      <c r="FM179" s="107">
        <f t="shared" si="212"/>
        <v>1</v>
      </c>
      <c r="FN179" s="107">
        <f t="shared" si="212"/>
        <v>0</v>
      </c>
      <c r="FO179" s="107">
        <f t="shared" si="212"/>
        <v>1</v>
      </c>
      <c r="FP179" s="107">
        <f t="shared" si="212"/>
        <v>1</v>
      </c>
      <c r="FQ179" s="107">
        <f t="shared" si="212"/>
        <v>1</v>
      </c>
      <c r="FR179" s="107">
        <f t="shared" si="212"/>
        <v>1</v>
      </c>
      <c r="FS179" s="107">
        <f t="shared" si="212"/>
        <v>1</v>
      </c>
      <c r="FT179" s="107">
        <f t="shared" si="212"/>
        <v>1</v>
      </c>
      <c r="FU179" s="107">
        <f t="shared" si="212"/>
        <v>1</v>
      </c>
      <c r="FV179" s="107">
        <f t="shared" si="212"/>
        <v>1</v>
      </c>
      <c r="FW179" s="107">
        <f t="shared" si="212"/>
        <v>1</v>
      </c>
      <c r="FX179" s="107">
        <f t="shared" si="212"/>
        <v>1</v>
      </c>
      <c r="FY179" s="7"/>
      <c r="FZ179" s="7"/>
      <c r="GA179" s="141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</row>
    <row r="180" spans="1:217" x14ac:dyDescent="0.35">
      <c r="A180" s="6" t="s">
        <v>700</v>
      </c>
      <c r="B180" s="7" t="s">
        <v>701</v>
      </c>
      <c r="C180" s="7">
        <f>IF(AND(C179=1,C177&lt;1000),C177*470.75,IF(AND(C179=1,C177&lt;6500),C177*177.8,0))</f>
        <v>0</v>
      </c>
      <c r="D180" s="7">
        <f t="shared" ref="D180:BO180" si="213">IF(AND(D179=1,D177&lt;1000),D177*470.75,IF(AND(D179=1,D177&lt;6500),D177*177.8,0))</f>
        <v>0</v>
      </c>
      <c r="E180" s="7">
        <f t="shared" si="213"/>
        <v>0</v>
      </c>
      <c r="F180" s="7">
        <f t="shared" si="213"/>
        <v>0</v>
      </c>
      <c r="G180" s="7">
        <f t="shared" si="213"/>
        <v>275678.90000000002</v>
      </c>
      <c r="H180" s="7">
        <f t="shared" si="213"/>
        <v>197713.6</v>
      </c>
      <c r="I180" s="7">
        <f t="shared" si="213"/>
        <v>0</v>
      </c>
      <c r="J180" s="7">
        <f t="shared" si="213"/>
        <v>373628.92000000004</v>
      </c>
      <c r="K180" s="7">
        <f t="shared" si="213"/>
        <v>127102.5</v>
      </c>
      <c r="L180" s="7">
        <f t="shared" si="213"/>
        <v>0</v>
      </c>
      <c r="M180" s="7">
        <f t="shared" si="213"/>
        <v>0</v>
      </c>
      <c r="N180" s="7">
        <f t="shared" si="213"/>
        <v>0</v>
      </c>
      <c r="O180" s="7">
        <f t="shared" si="213"/>
        <v>0</v>
      </c>
      <c r="P180" s="7">
        <f t="shared" si="213"/>
        <v>163350.25</v>
      </c>
      <c r="Q180" s="7">
        <f t="shared" si="213"/>
        <v>0</v>
      </c>
      <c r="R180" s="7">
        <f t="shared" si="213"/>
        <v>1080046.1000000001</v>
      </c>
      <c r="S180" s="7">
        <f t="shared" si="213"/>
        <v>285600.14</v>
      </c>
      <c r="T180" s="7">
        <f t="shared" si="213"/>
        <v>76638.100000000006</v>
      </c>
      <c r="U180" s="7">
        <f t="shared" si="213"/>
        <v>24337.775000000001</v>
      </c>
      <c r="V180" s="7">
        <f t="shared" si="213"/>
        <v>122677.45000000001</v>
      </c>
      <c r="W180" s="7">
        <f t="shared" si="213"/>
        <v>98339.675000000003</v>
      </c>
      <c r="X180" s="7">
        <f t="shared" si="213"/>
        <v>23537.5</v>
      </c>
      <c r="Y180" s="7">
        <f t="shared" si="213"/>
        <v>446600.52500000002</v>
      </c>
      <c r="Z180" s="7">
        <f t="shared" si="213"/>
        <v>108507.875</v>
      </c>
      <c r="AA180" s="7">
        <f t="shared" si="213"/>
        <v>0</v>
      </c>
      <c r="AB180" s="7">
        <f t="shared" si="213"/>
        <v>0</v>
      </c>
      <c r="AC180" s="7">
        <f t="shared" si="213"/>
        <v>438974.375</v>
      </c>
      <c r="AD180" s="7">
        <f t="shared" si="213"/>
        <v>250982.48</v>
      </c>
      <c r="AE180" s="7">
        <f t="shared" si="213"/>
        <v>44250.5</v>
      </c>
      <c r="AF180" s="7">
        <f t="shared" si="213"/>
        <v>80969</v>
      </c>
      <c r="AG180" s="7">
        <f t="shared" si="213"/>
        <v>288240.22499999998</v>
      </c>
      <c r="AH180" s="7">
        <f t="shared" si="213"/>
        <v>460158.125</v>
      </c>
      <c r="AI180" s="7">
        <f t="shared" si="213"/>
        <v>188300</v>
      </c>
      <c r="AJ180" s="7">
        <f t="shared" si="213"/>
        <v>78144.5</v>
      </c>
      <c r="AK180" s="7">
        <f t="shared" si="213"/>
        <v>80215.8</v>
      </c>
      <c r="AL180" s="7">
        <f t="shared" si="213"/>
        <v>132751.5</v>
      </c>
      <c r="AM180" s="7">
        <f t="shared" si="213"/>
        <v>175024.85</v>
      </c>
      <c r="AN180" s="7">
        <f t="shared" si="213"/>
        <v>147956.72500000001</v>
      </c>
      <c r="AO180" s="7">
        <f t="shared" si="213"/>
        <v>774034.52</v>
      </c>
      <c r="AP180" s="7">
        <f t="shared" si="213"/>
        <v>0</v>
      </c>
      <c r="AQ180" s="7">
        <f t="shared" si="213"/>
        <v>111944.35</v>
      </c>
      <c r="AR180" s="7">
        <f t="shared" si="213"/>
        <v>0</v>
      </c>
      <c r="AS180" s="7">
        <f t="shared" si="213"/>
        <v>0</v>
      </c>
      <c r="AT180" s="7">
        <f t="shared" si="213"/>
        <v>471418.92000000004</v>
      </c>
      <c r="AU180" s="7">
        <f t="shared" si="213"/>
        <v>143814.125</v>
      </c>
      <c r="AV180" s="7">
        <f t="shared" si="213"/>
        <v>144755.625</v>
      </c>
      <c r="AW180" s="7">
        <f t="shared" si="213"/>
        <v>120417.85</v>
      </c>
      <c r="AX180" s="7">
        <f t="shared" si="213"/>
        <v>31210.724999999999</v>
      </c>
      <c r="AY180" s="7">
        <f t="shared" si="213"/>
        <v>199739.22500000001</v>
      </c>
      <c r="AZ180" s="7">
        <f t="shared" si="213"/>
        <v>0</v>
      </c>
      <c r="BA180" s="7">
        <f t="shared" si="213"/>
        <v>0</v>
      </c>
      <c r="BB180" s="7">
        <f t="shared" si="213"/>
        <v>0</v>
      </c>
      <c r="BC180" s="7">
        <f t="shared" si="213"/>
        <v>0</v>
      </c>
      <c r="BD180" s="7">
        <f t="shared" si="213"/>
        <v>0</v>
      </c>
      <c r="BE180" s="7">
        <f t="shared" si="213"/>
        <v>0</v>
      </c>
      <c r="BF180" s="7">
        <f t="shared" si="213"/>
        <v>0</v>
      </c>
      <c r="BG180" s="7">
        <f t="shared" si="213"/>
        <v>423533.77500000002</v>
      </c>
      <c r="BH180" s="7">
        <f t="shared" si="213"/>
        <v>277883.72499999998</v>
      </c>
      <c r="BI180" s="7">
        <f t="shared" si="213"/>
        <v>121029.82500000001</v>
      </c>
      <c r="BJ180" s="7">
        <f t="shared" si="213"/>
        <v>0</v>
      </c>
      <c r="BK180" s="7">
        <f t="shared" si="213"/>
        <v>0</v>
      </c>
      <c r="BL180" s="7">
        <f t="shared" si="213"/>
        <v>45521.525000000001</v>
      </c>
      <c r="BM180" s="7">
        <f t="shared" si="213"/>
        <v>197715</v>
      </c>
      <c r="BN180" s="7">
        <f t="shared" si="213"/>
        <v>569422.28</v>
      </c>
      <c r="BO180" s="7">
        <f t="shared" si="213"/>
        <v>228864.16000000003</v>
      </c>
      <c r="BP180" s="7">
        <f t="shared" ref="BP180:EA180" si="214">IF(AND(BP179=1,BP177&lt;1000),BP177*470.75,IF(AND(BP179=1,BP177&lt;6500),BP177*177.8,0))</f>
        <v>79839.199999999997</v>
      </c>
      <c r="BQ180" s="7">
        <f t="shared" si="214"/>
        <v>1061572.6800000002</v>
      </c>
      <c r="BR180" s="7">
        <f t="shared" si="214"/>
        <v>800028.88000000012</v>
      </c>
      <c r="BS180" s="7">
        <f t="shared" si="214"/>
        <v>198442.58</v>
      </c>
      <c r="BT180" s="7">
        <f t="shared" si="214"/>
        <v>181991.95</v>
      </c>
      <c r="BU180" s="7">
        <f t="shared" si="214"/>
        <v>196302.75</v>
      </c>
      <c r="BV180" s="7">
        <f t="shared" si="214"/>
        <v>219156.28</v>
      </c>
      <c r="BW180" s="7">
        <f t="shared" si="214"/>
        <v>354337.62000000005</v>
      </c>
      <c r="BX180" s="7">
        <f t="shared" si="214"/>
        <v>32575.9</v>
      </c>
      <c r="BY180" s="7">
        <f t="shared" si="214"/>
        <v>216215.47500000001</v>
      </c>
      <c r="BZ180" s="7">
        <f t="shared" si="214"/>
        <v>95891.774999999994</v>
      </c>
      <c r="CA180" s="7">
        <f t="shared" si="214"/>
        <v>70894.95</v>
      </c>
      <c r="CB180" s="7">
        <f t="shared" si="214"/>
        <v>0</v>
      </c>
      <c r="CC180" s="7">
        <f t="shared" si="214"/>
        <v>88501</v>
      </c>
      <c r="CD180" s="7">
        <f t="shared" si="214"/>
        <v>99469.475000000006</v>
      </c>
      <c r="CE180" s="7">
        <f t="shared" si="214"/>
        <v>71459.850000000006</v>
      </c>
      <c r="CF180" s="7">
        <f t="shared" si="214"/>
        <v>54089.175000000003</v>
      </c>
      <c r="CG180" s="7">
        <f t="shared" si="214"/>
        <v>94856.125</v>
      </c>
      <c r="CH180" s="7">
        <f t="shared" si="214"/>
        <v>47169.15</v>
      </c>
      <c r="CI180" s="7">
        <f t="shared" si="214"/>
        <v>328348.125</v>
      </c>
      <c r="CJ180" s="7">
        <f t="shared" si="214"/>
        <v>422121.52500000002</v>
      </c>
      <c r="CK180" s="7">
        <f t="shared" si="214"/>
        <v>1009352.82</v>
      </c>
      <c r="CL180" s="7">
        <f t="shared" si="214"/>
        <v>227815.14</v>
      </c>
      <c r="CM180" s="7">
        <f t="shared" si="214"/>
        <v>344918.52500000002</v>
      </c>
      <c r="CN180" s="7">
        <f t="shared" si="214"/>
        <v>0</v>
      </c>
      <c r="CO180" s="7">
        <f t="shared" si="214"/>
        <v>0</v>
      </c>
      <c r="CP180" s="7">
        <f t="shared" si="214"/>
        <v>457427.77500000002</v>
      </c>
      <c r="CQ180" s="7">
        <f t="shared" si="214"/>
        <v>363889.75</v>
      </c>
      <c r="CR180" s="7">
        <f t="shared" si="214"/>
        <v>109778.9</v>
      </c>
      <c r="CS180" s="7">
        <f t="shared" si="214"/>
        <v>141978.20000000001</v>
      </c>
      <c r="CT180" s="7">
        <f t="shared" si="214"/>
        <v>48863.85</v>
      </c>
      <c r="CU180" s="7">
        <f t="shared" si="214"/>
        <v>191312.8</v>
      </c>
      <c r="CV180" s="7">
        <f t="shared" si="214"/>
        <v>23537.5</v>
      </c>
      <c r="CW180" s="7">
        <f t="shared" si="214"/>
        <v>96974.5</v>
      </c>
      <c r="CX180" s="7">
        <f t="shared" si="214"/>
        <v>217721.875</v>
      </c>
      <c r="CY180" s="7">
        <f t="shared" si="214"/>
        <v>23537.5</v>
      </c>
      <c r="CZ180" s="7">
        <f t="shared" si="214"/>
        <v>327738.74</v>
      </c>
      <c r="DA180" s="7">
        <f t="shared" si="214"/>
        <v>93914.625</v>
      </c>
      <c r="DB180" s="7">
        <f t="shared" si="214"/>
        <v>150875.375</v>
      </c>
      <c r="DC180" s="7">
        <f t="shared" si="214"/>
        <v>86147.25</v>
      </c>
      <c r="DD180" s="7">
        <f t="shared" si="214"/>
        <v>73437</v>
      </c>
      <c r="DE180" s="7">
        <f t="shared" si="214"/>
        <v>140236.42499999999</v>
      </c>
      <c r="DF180" s="7">
        <f t="shared" si="214"/>
        <v>0</v>
      </c>
      <c r="DG180" s="7">
        <f t="shared" si="214"/>
        <v>48958</v>
      </c>
      <c r="DH180" s="7">
        <f t="shared" si="214"/>
        <v>330814.68</v>
      </c>
      <c r="DI180" s="7">
        <f t="shared" si="214"/>
        <v>442153.04000000004</v>
      </c>
      <c r="DJ180" s="7">
        <f t="shared" si="214"/>
        <v>301044.625</v>
      </c>
      <c r="DK180" s="7">
        <f t="shared" si="214"/>
        <v>235375</v>
      </c>
      <c r="DL180" s="7">
        <f t="shared" si="214"/>
        <v>1018153.92</v>
      </c>
      <c r="DM180" s="7">
        <f t="shared" si="214"/>
        <v>109590.6</v>
      </c>
      <c r="DN180" s="7">
        <f t="shared" si="214"/>
        <v>234696.00000000003</v>
      </c>
      <c r="DO180" s="7">
        <f t="shared" si="214"/>
        <v>577494.4</v>
      </c>
      <c r="DP180" s="7">
        <f t="shared" si="214"/>
        <v>93349.725000000006</v>
      </c>
      <c r="DQ180" s="7">
        <f t="shared" si="214"/>
        <v>392605.5</v>
      </c>
      <c r="DR180" s="7">
        <f t="shared" si="214"/>
        <v>238892.08</v>
      </c>
      <c r="DS180" s="7">
        <f t="shared" si="214"/>
        <v>300809.25</v>
      </c>
      <c r="DT180" s="7">
        <f t="shared" si="214"/>
        <v>82381.25</v>
      </c>
      <c r="DU180" s="7">
        <f t="shared" si="214"/>
        <v>169940.75</v>
      </c>
      <c r="DV180" s="7">
        <f t="shared" si="214"/>
        <v>100740.5</v>
      </c>
      <c r="DW180" s="7">
        <f t="shared" si="214"/>
        <v>144849.77499999999</v>
      </c>
      <c r="DX180" s="7">
        <f t="shared" si="214"/>
        <v>77297.149999999994</v>
      </c>
      <c r="DY180" s="7">
        <f t="shared" si="214"/>
        <v>143719.97500000001</v>
      </c>
      <c r="DZ180" s="7">
        <f t="shared" si="214"/>
        <v>337245.3</v>
      </c>
      <c r="EA180" s="7">
        <f t="shared" si="214"/>
        <v>250109.47499999998</v>
      </c>
      <c r="EB180" s="7">
        <f t="shared" ref="EB180:FX180" si="215">IF(AND(EB179=1,EB177&lt;1000),EB177*470.75,IF(AND(EB179=1,EB177&lt;6500),EB177*177.8,0))</f>
        <v>267903.82500000001</v>
      </c>
      <c r="EC180" s="7">
        <f t="shared" si="215"/>
        <v>139859.82500000001</v>
      </c>
      <c r="ED180" s="7">
        <f t="shared" si="215"/>
        <v>277794.72000000003</v>
      </c>
      <c r="EE180" s="7">
        <f t="shared" si="215"/>
        <v>89536.65</v>
      </c>
      <c r="EF180" s="7">
        <f t="shared" si="215"/>
        <v>249755.66000000003</v>
      </c>
      <c r="EG180" s="7">
        <f t="shared" si="215"/>
        <v>117640.425</v>
      </c>
      <c r="EH180" s="7">
        <f t="shared" si="215"/>
        <v>116746</v>
      </c>
      <c r="EI180" s="7">
        <f t="shared" si="215"/>
        <v>0</v>
      </c>
      <c r="EJ180" s="7">
        <f t="shared" si="215"/>
        <v>0</v>
      </c>
      <c r="EK180" s="7">
        <f t="shared" si="215"/>
        <v>321428.09999999998</v>
      </c>
      <c r="EL180" s="7">
        <f t="shared" si="215"/>
        <v>223370.875</v>
      </c>
      <c r="EM180" s="7">
        <f t="shared" si="215"/>
        <v>181191.67499999999</v>
      </c>
      <c r="EN180" s="7">
        <f t="shared" si="215"/>
        <v>461240.85</v>
      </c>
      <c r="EO180" s="7">
        <f t="shared" si="215"/>
        <v>147909.65</v>
      </c>
      <c r="EP180" s="7">
        <f t="shared" si="215"/>
        <v>197573.77499999999</v>
      </c>
      <c r="EQ180" s="7">
        <f t="shared" si="215"/>
        <v>472752.42000000004</v>
      </c>
      <c r="ER180" s="7">
        <f t="shared" si="215"/>
        <v>148757</v>
      </c>
      <c r="ES180" s="7">
        <f t="shared" si="215"/>
        <v>85394.05</v>
      </c>
      <c r="ET180" s="7">
        <f t="shared" si="215"/>
        <v>90007.4</v>
      </c>
      <c r="EU180" s="7">
        <f t="shared" si="215"/>
        <v>270492.95</v>
      </c>
      <c r="EV180" s="7">
        <f t="shared" si="215"/>
        <v>37095.1</v>
      </c>
      <c r="EW180" s="7">
        <f t="shared" si="215"/>
        <v>394959.25</v>
      </c>
      <c r="EX180" s="7">
        <f t="shared" si="215"/>
        <v>79697.975000000006</v>
      </c>
      <c r="EY180" s="7">
        <f t="shared" si="215"/>
        <v>366714.25</v>
      </c>
      <c r="EZ180" s="7">
        <f t="shared" si="215"/>
        <v>60491.375</v>
      </c>
      <c r="FA180" s="7">
        <f t="shared" si="215"/>
        <v>614316.78</v>
      </c>
      <c r="FB180" s="7">
        <f t="shared" si="215"/>
        <v>139106.625</v>
      </c>
      <c r="FC180" s="7">
        <f t="shared" si="215"/>
        <v>349234.76</v>
      </c>
      <c r="FD180" s="7">
        <f t="shared" si="215"/>
        <v>190794.97500000001</v>
      </c>
      <c r="FE180" s="7">
        <f t="shared" si="215"/>
        <v>39260.550000000003</v>
      </c>
      <c r="FF180" s="7">
        <f t="shared" si="215"/>
        <v>91984.55</v>
      </c>
      <c r="FG180" s="7">
        <f t="shared" si="215"/>
        <v>59691.1</v>
      </c>
      <c r="FH180" s="7">
        <f t="shared" si="215"/>
        <v>32811.275000000001</v>
      </c>
      <c r="FI180" s="7">
        <f t="shared" si="215"/>
        <v>309211.98</v>
      </c>
      <c r="FJ180" s="7">
        <f t="shared" si="215"/>
        <v>361467.4</v>
      </c>
      <c r="FK180" s="7">
        <f t="shared" si="215"/>
        <v>457568.30000000005</v>
      </c>
      <c r="FL180" s="7">
        <f t="shared" si="215"/>
        <v>0</v>
      </c>
      <c r="FM180" s="7">
        <f t="shared" si="215"/>
        <v>690930.8</v>
      </c>
      <c r="FN180" s="7">
        <f t="shared" si="215"/>
        <v>0</v>
      </c>
      <c r="FO180" s="7">
        <f t="shared" si="215"/>
        <v>193641.98</v>
      </c>
      <c r="FP180" s="7">
        <f t="shared" si="215"/>
        <v>405384</v>
      </c>
      <c r="FQ180" s="7">
        <f t="shared" si="215"/>
        <v>464583.17499999999</v>
      </c>
      <c r="FR180" s="7">
        <f t="shared" si="215"/>
        <v>79745.05</v>
      </c>
      <c r="FS180" s="7">
        <f t="shared" si="215"/>
        <v>84687.925000000003</v>
      </c>
      <c r="FT180" s="7">
        <f t="shared" si="215"/>
        <v>27774.25</v>
      </c>
      <c r="FU180" s="7">
        <f t="shared" si="215"/>
        <v>383049.27500000002</v>
      </c>
      <c r="FV180" s="7">
        <f t="shared" si="215"/>
        <v>369068</v>
      </c>
      <c r="FW180" s="7">
        <f t="shared" si="215"/>
        <v>74943.399999999994</v>
      </c>
      <c r="FX180" s="7">
        <f t="shared" si="215"/>
        <v>26926.9</v>
      </c>
      <c r="FY180" s="7"/>
      <c r="FZ180" s="7"/>
      <c r="GA180" s="141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</row>
    <row r="181" spans="1:217" x14ac:dyDescent="0.35">
      <c r="A181" s="6" t="s">
        <v>702</v>
      </c>
      <c r="B181" s="7" t="s">
        <v>703</v>
      </c>
      <c r="C181" s="7">
        <f>IF(C179=1,MAX(C180,100000),0)</f>
        <v>0</v>
      </c>
      <c r="D181" s="7">
        <f t="shared" ref="D181:BO181" si="216">IF(D179=1,MAX(D180,100000),0)</f>
        <v>0</v>
      </c>
      <c r="E181" s="7">
        <f t="shared" si="216"/>
        <v>0</v>
      </c>
      <c r="F181" s="7">
        <f t="shared" si="216"/>
        <v>0</v>
      </c>
      <c r="G181" s="7">
        <f t="shared" si="216"/>
        <v>275678.90000000002</v>
      </c>
      <c r="H181" s="7">
        <f t="shared" si="216"/>
        <v>197713.6</v>
      </c>
      <c r="I181" s="7">
        <f t="shared" si="216"/>
        <v>0</v>
      </c>
      <c r="J181" s="7">
        <f t="shared" si="216"/>
        <v>373628.92000000004</v>
      </c>
      <c r="K181" s="7">
        <f t="shared" si="216"/>
        <v>127102.5</v>
      </c>
      <c r="L181" s="7">
        <f t="shared" si="216"/>
        <v>0</v>
      </c>
      <c r="M181" s="7">
        <f t="shared" si="216"/>
        <v>0</v>
      </c>
      <c r="N181" s="7">
        <f t="shared" si="216"/>
        <v>0</v>
      </c>
      <c r="O181" s="7">
        <f t="shared" si="216"/>
        <v>0</v>
      </c>
      <c r="P181" s="7">
        <f t="shared" si="216"/>
        <v>163350.25</v>
      </c>
      <c r="Q181" s="7">
        <f t="shared" si="216"/>
        <v>0</v>
      </c>
      <c r="R181" s="7">
        <f t="shared" si="216"/>
        <v>1080046.1000000001</v>
      </c>
      <c r="S181" s="7">
        <f t="shared" si="216"/>
        <v>285600.14</v>
      </c>
      <c r="T181" s="7">
        <f t="shared" si="216"/>
        <v>100000</v>
      </c>
      <c r="U181" s="7">
        <f t="shared" si="216"/>
        <v>100000</v>
      </c>
      <c r="V181" s="7">
        <f t="shared" si="216"/>
        <v>122677.45000000001</v>
      </c>
      <c r="W181" s="7">
        <f t="shared" si="216"/>
        <v>100000</v>
      </c>
      <c r="X181" s="7">
        <f t="shared" si="216"/>
        <v>100000</v>
      </c>
      <c r="Y181" s="7">
        <f t="shared" si="216"/>
        <v>446600.52500000002</v>
      </c>
      <c r="Z181" s="7">
        <f t="shared" si="216"/>
        <v>108507.875</v>
      </c>
      <c r="AA181" s="7">
        <f t="shared" si="216"/>
        <v>0</v>
      </c>
      <c r="AB181" s="7">
        <f t="shared" si="216"/>
        <v>0</v>
      </c>
      <c r="AC181" s="7">
        <f t="shared" si="216"/>
        <v>438974.375</v>
      </c>
      <c r="AD181" s="7">
        <f t="shared" si="216"/>
        <v>250982.48</v>
      </c>
      <c r="AE181" s="7">
        <f t="shared" si="216"/>
        <v>100000</v>
      </c>
      <c r="AF181" s="7">
        <f t="shared" si="216"/>
        <v>100000</v>
      </c>
      <c r="AG181" s="7">
        <f t="shared" si="216"/>
        <v>288240.22499999998</v>
      </c>
      <c r="AH181" s="7">
        <f t="shared" si="216"/>
        <v>460158.125</v>
      </c>
      <c r="AI181" s="7">
        <f t="shared" si="216"/>
        <v>188300</v>
      </c>
      <c r="AJ181" s="7">
        <f t="shared" si="216"/>
        <v>100000</v>
      </c>
      <c r="AK181" s="7">
        <f t="shared" si="216"/>
        <v>100000</v>
      </c>
      <c r="AL181" s="7">
        <f t="shared" si="216"/>
        <v>132751.5</v>
      </c>
      <c r="AM181" s="7">
        <f t="shared" si="216"/>
        <v>175024.85</v>
      </c>
      <c r="AN181" s="7">
        <f t="shared" si="216"/>
        <v>147956.72500000001</v>
      </c>
      <c r="AO181" s="7">
        <f t="shared" si="216"/>
        <v>774034.52</v>
      </c>
      <c r="AP181" s="7">
        <f t="shared" si="216"/>
        <v>0</v>
      </c>
      <c r="AQ181" s="7">
        <f t="shared" si="216"/>
        <v>111944.35</v>
      </c>
      <c r="AR181" s="7">
        <f t="shared" si="216"/>
        <v>0</v>
      </c>
      <c r="AS181" s="7">
        <f t="shared" si="216"/>
        <v>0</v>
      </c>
      <c r="AT181" s="7">
        <f t="shared" si="216"/>
        <v>471418.92000000004</v>
      </c>
      <c r="AU181" s="7">
        <f t="shared" si="216"/>
        <v>143814.125</v>
      </c>
      <c r="AV181" s="7">
        <f t="shared" si="216"/>
        <v>144755.625</v>
      </c>
      <c r="AW181" s="7">
        <f t="shared" si="216"/>
        <v>120417.85</v>
      </c>
      <c r="AX181" s="7">
        <f t="shared" si="216"/>
        <v>100000</v>
      </c>
      <c r="AY181" s="7">
        <f t="shared" si="216"/>
        <v>199739.22500000001</v>
      </c>
      <c r="AZ181" s="7">
        <f t="shared" si="216"/>
        <v>0</v>
      </c>
      <c r="BA181" s="7">
        <f t="shared" si="216"/>
        <v>0</v>
      </c>
      <c r="BB181" s="7">
        <f t="shared" si="216"/>
        <v>0</v>
      </c>
      <c r="BC181" s="7">
        <f t="shared" si="216"/>
        <v>0</v>
      </c>
      <c r="BD181" s="7">
        <f t="shared" si="216"/>
        <v>0</v>
      </c>
      <c r="BE181" s="7">
        <f t="shared" si="216"/>
        <v>0</v>
      </c>
      <c r="BF181" s="7">
        <f t="shared" si="216"/>
        <v>0</v>
      </c>
      <c r="BG181" s="7">
        <f t="shared" si="216"/>
        <v>423533.77500000002</v>
      </c>
      <c r="BH181" s="7">
        <f t="shared" si="216"/>
        <v>277883.72499999998</v>
      </c>
      <c r="BI181" s="7">
        <f t="shared" si="216"/>
        <v>121029.82500000001</v>
      </c>
      <c r="BJ181" s="7">
        <f t="shared" si="216"/>
        <v>0</v>
      </c>
      <c r="BK181" s="7">
        <f t="shared" si="216"/>
        <v>0</v>
      </c>
      <c r="BL181" s="7">
        <f t="shared" si="216"/>
        <v>100000</v>
      </c>
      <c r="BM181" s="7">
        <f t="shared" si="216"/>
        <v>197715</v>
      </c>
      <c r="BN181" s="7">
        <f t="shared" si="216"/>
        <v>569422.28</v>
      </c>
      <c r="BO181" s="7">
        <f t="shared" si="216"/>
        <v>228864.16000000003</v>
      </c>
      <c r="BP181" s="7">
        <f t="shared" ref="BP181:EA181" si="217">IF(BP179=1,MAX(BP180,100000),0)</f>
        <v>100000</v>
      </c>
      <c r="BQ181" s="7">
        <f t="shared" si="217"/>
        <v>1061572.6800000002</v>
      </c>
      <c r="BR181" s="7">
        <f t="shared" si="217"/>
        <v>800028.88000000012</v>
      </c>
      <c r="BS181" s="7">
        <f t="shared" si="217"/>
        <v>198442.58</v>
      </c>
      <c r="BT181" s="7">
        <f t="shared" si="217"/>
        <v>181991.95</v>
      </c>
      <c r="BU181" s="7">
        <f t="shared" si="217"/>
        <v>196302.75</v>
      </c>
      <c r="BV181" s="7">
        <f t="shared" si="217"/>
        <v>219156.28</v>
      </c>
      <c r="BW181" s="7">
        <f t="shared" si="217"/>
        <v>354337.62000000005</v>
      </c>
      <c r="BX181" s="7">
        <f t="shared" si="217"/>
        <v>100000</v>
      </c>
      <c r="BY181" s="7">
        <f t="shared" si="217"/>
        <v>216215.47500000001</v>
      </c>
      <c r="BZ181" s="7">
        <f t="shared" si="217"/>
        <v>100000</v>
      </c>
      <c r="CA181" s="7">
        <f t="shared" si="217"/>
        <v>100000</v>
      </c>
      <c r="CB181" s="7">
        <f t="shared" si="217"/>
        <v>0</v>
      </c>
      <c r="CC181" s="7">
        <f t="shared" si="217"/>
        <v>100000</v>
      </c>
      <c r="CD181" s="7">
        <f t="shared" si="217"/>
        <v>100000</v>
      </c>
      <c r="CE181" s="7">
        <f t="shared" si="217"/>
        <v>100000</v>
      </c>
      <c r="CF181" s="7">
        <f t="shared" si="217"/>
        <v>100000</v>
      </c>
      <c r="CG181" s="7">
        <f t="shared" si="217"/>
        <v>100000</v>
      </c>
      <c r="CH181" s="7">
        <f t="shared" si="217"/>
        <v>100000</v>
      </c>
      <c r="CI181" s="7">
        <f t="shared" si="217"/>
        <v>328348.125</v>
      </c>
      <c r="CJ181" s="7">
        <f t="shared" si="217"/>
        <v>422121.52500000002</v>
      </c>
      <c r="CK181" s="7">
        <f t="shared" si="217"/>
        <v>1009352.82</v>
      </c>
      <c r="CL181" s="7">
        <f t="shared" si="217"/>
        <v>227815.14</v>
      </c>
      <c r="CM181" s="7">
        <f t="shared" si="217"/>
        <v>344918.52500000002</v>
      </c>
      <c r="CN181" s="7">
        <f t="shared" si="217"/>
        <v>0</v>
      </c>
      <c r="CO181" s="7">
        <f t="shared" si="217"/>
        <v>0</v>
      </c>
      <c r="CP181" s="7">
        <f t="shared" si="217"/>
        <v>457427.77500000002</v>
      </c>
      <c r="CQ181" s="7">
        <f t="shared" si="217"/>
        <v>363889.75</v>
      </c>
      <c r="CR181" s="7">
        <f t="shared" si="217"/>
        <v>109778.9</v>
      </c>
      <c r="CS181" s="7">
        <f t="shared" si="217"/>
        <v>141978.20000000001</v>
      </c>
      <c r="CT181" s="7">
        <f t="shared" si="217"/>
        <v>100000</v>
      </c>
      <c r="CU181" s="7">
        <f t="shared" si="217"/>
        <v>191312.8</v>
      </c>
      <c r="CV181" s="7">
        <f t="shared" si="217"/>
        <v>100000</v>
      </c>
      <c r="CW181" s="7">
        <f t="shared" si="217"/>
        <v>100000</v>
      </c>
      <c r="CX181" s="7">
        <f t="shared" si="217"/>
        <v>217721.875</v>
      </c>
      <c r="CY181" s="7">
        <f t="shared" si="217"/>
        <v>100000</v>
      </c>
      <c r="CZ181" s="7">
        <f t="shared" si="217"/>
        <v>327738.74</v>
      </c>
      <c r="DA181" s="7">
        <f t="shared" si="217"/>
        <v>100000</v>
      </c>
      <c r="DB181" s="7">
        <f t="shared" si="217"/>
        <v>150875.375</v>
      </c>
      <c r="DC181" s="7">
        <f t="shared" si="217"/>
        <v>100000</v>
      </c>
      <c r="DD181" s="7">
        <f t="shared" si="217"/>
        <v>100000</v>
      </c>
      <c r="DE181" s="7">
        <f t="shared" si="217"/>
        <v>140236.42499999999</v>
      </c>
      <c r="DF181" s="7">
        <f t="shared" si="217"/>
        <v>0</v>
      </c>
      <c r="DG181" s="7">
        <f t="shared" si="217"/>
        <v>100000</v>
      </c>
      <c r="DH181" s="7">
        <f t="shared" si="217"/>
        <v>330814.68</v>
      </c>
      <c r="DI181" s="7">
        <f t="shared" si="217"/>
        <v>442153.04000000004</v>
      </c>
      <c r="DJ181" s="7">
        <f t="shared" si="217"/>
        <v>301044.625</v>
      </c>
      <c r="DK181" s="7">
        <f t="shared" si="217"/>
        <v>235375</v>
      </c>
      <c r="DL181" s="7">
        <f t="shared" si="217"/>
        <v>1018153.92</v>
      </c>
      <c r="DM181" s="7">
        <f t="shared" si="217"/>
        <v>109590.6</v>
      </c>
      <c r="DN181" s="7">
        <f t="shared" si="217"/>
        <v>234696.00000000003</v>
      </c>
      <c r="DO181" s="7">
        <f t="shared" si="217"/>
        <v>577494.4</v>
      </c>
      <c r="DP181" s="7">
        <f t="shared" si="217"/>
        <v>100000</v>
      </c>
      <c r="DQ181" s="7">
        <f t="shared" si="217"/>
        <v>392605.5</v>
      </c>
      <c r="DR181" s="7">
        <f t="shared" si="217"/>
        <v>238892.08</v>
      </c>
      <c r="DS181" s="7">
        <f t="shared" si="217"/>
        <v>300809.25</v>
      </c>
      <c r="DT181" s="7">
        <f t="shared" si="217"/>
        <v>100000</v>
      </c>
      <c r="DU181" s="7">
        <f t="shared" si="217"/>
        <v>169940.75</v>
      </c>
      <c r="DV181" s="7">
        <f t="shared" si="217"/>
        <v>100740.5</v>
      </c>
      <c r="DW181" s="7">
        <f t="shared" si="217"/>
        <v>144849.77499999999</v>
      </c>
      <c r="DX181" s="7">
        <f t="shared" si="217"/>
        <v>100000</v>
      </c>
      <c r="DY181" s="7">
        <f t="shared" si="217"/>
        <v>143719.97500000001</v>
      </c>
      <c r="DZ181" s="7">
        <f t="shared" si="217"/>
        <v>337245.3</v>
      </c>
      <c r="EA181" s="7">
        <f t="shared" si="217"/>
        <v>250109.47499999998</v>
      </c>
      <c r="EB181" s="7">
        <f t="shared" ref="EB181:FX181" si="218">IF(EB179=1,MAX(EB180,100000),0)</f>
        <v>267903.82500000001</v>
      </c>
      <c r="EC181" s="7">
        <f t="shared" si="218"/>
        <v>139859.82500000001</v>
      </c>
      <c r="ED181" s="7">
        <f t="shared" si="218"/>
        <v>277794.72000000003</v>
      </c>
      <c r="EE181" s="7">
        <f t="shared" si="218"/>
        <v>100000</v>
      </c>
      <c r="EF181" s="7">
        <f t="shared" si="218"/>
        <v>249755.66000000003</v>
      </c>
      <c r="EG181" s="7">
        <f t="shared" si="218"/>
        <v>117640.425</v>
      </c>
      <c r="EH181" s="7">
        <f t="shared" si="218"/>
        <v>116746</v>
      </c>
      <c r="EI181" s="7">
        <f t="shared" si="218"/>
        <v>0</v>
      </c>
      <c r="EJ181" s="7">
        <f t="shared" si="218"/>
        <v>0</v>
      </c>
      <c r="EK181" s="7">
        <f t="shared" si="218"/>
        <v>321428.09999999998</v>
      </c>
      <c r="EL181" s="7">
        <f t="shared" si="218"/>
        <v>223370.875</v>
      </c>
      <c r="EM181" s="7">
        <f t="shared" si="218"/>
        <v>181191.67499999999</v>
      </c>
      <c r="EN181" s="7">
        <f t="shared" si="218"/>
        <v>461240.85</v>
      </c>
      <c r="EO181" s="7">
        <f t="shared" si="218"/>
        <v>147909.65</v>
      </c>
      <c r="EP181" s="7">
        <f t="shared" si="218"/>
        <v>197573.77499999999</v>
      </c>
      <c r="EQ181" s="7">
        <f t="shared" si="218"/>
        <v>472752.42000000004</v>
      </c>
      <c r="ER181" s="7">
        <f t="shared" si="218"/>
        <v>148757</v>
      </c>
      <c r="ES181" s="7">
        <f t="shared" si="218"/>
        <v>100000</v>
      </c>
      <c r="ET181" s="7">
        <f t="shared" si="218"/>
        <v>100000</v>
      </c>
      <c r="EU181" s="7">
        <f t="shared" si="218"/>
        <v>270492.95</v>
      </c>
      <c r="EV181" s="7">
        <f t="shared" si="218"/>
        <v>100000</v>
      </c>
      <c r="EW181" s="7">
        <f t="shared" si="218"/>
        <v>394959.25</v>
      </c>
      <c r="EX181" s="7">
        <f t="shared" si="218"/>
        <v>100000</v>
      </c>
      <c r="EY181" s="7">
        <f t="shared" si="218"/>
        <v>366714.25</v>
      </c>
      <c r="EZ181" s="7">
        <f t="shared" si="218"/>
        <v>100000</v>
      </c>
      <c r="FA181" s="7">
        <f t="shared" si="218"/>
        <v>614316.78</v>
      </c>
      <c r="FB181" s="7">
        <f t="shared" si="218"/>
        <v>139106.625</v>
      </c>
      <c r="FC181" s="7">
        <f t="shared" si="218"/>
        <v>349234.76</v>
      </c>
      <c r="FD181" s="7">
        <f t="shared" si="218"/>
        <v>190794.97500000001</v>
      </c>
      <c r="FE181" s="7">
        <f t="shared" si="218"/>
        <v>100000</v>
      </c>
      <c r="FF181" s="7">
        <f t="shared" si="218"/>
        <v>100000</v>
      </c>
      <c r="FG181" s="7">
        <f t="shared" si="218"/>
        <v>100000</v>
      </c>
      <c r="FH181" s="7">
        <f t="shared" si="218"/>
        <v>100000</v>
      </c>
      <c r="FI181" s="7">
        <f t="shared" si="218"/>
        <v>309211.98</v>
      </c>
      <c r="FJ181" s="7">
        <f t="shared" si="218"/>
        <v>361467.4</v>
      </c>
      <c r="FK181" s="7">
        <f t="shared" si="218"/>
        <v>457568.30000000005</v>
      </c>
      <c r="FL181" s="7">
        <f t="shared" si="218"/>
        <v>0</v>
      </c>
      <c r="FM181" s="7">
        <f t="shared" si="218"/>
        <v>690930.8</v>
      </c>
      <c r="FN181" s="7">
        <f t="shared" si="218"/>
        <v>0</v>
      </c>
      <c r="FO181" s="7">
        <f t="shared" si="218"/>
        <v>193641.98</v>
      </c>
      <c r="FP181" s="7">
        <f t="shared" si="218"/>
        <v>405384</v>
      </c>
      <c r="FQ181" s="7">
        <f t="shared" si="218"/>
        <v>464583.17499999999</v>
      </c>
      <c r="FR181" s="7">
        <f t="shared" si="218"/>
        <v>100000</v>
      </c>
      <c r="FS181" s="7">
        <f t="shared" si="218"/>
        <v>100000</v>
      </c>
      <c r="FT181" s="7">
        <f t="shared" si="218"/>
        <v>100000</v>
      </c>
      <c r="FU181" s="7">
        <f t="shared" si="218"/>
        <v>383049.27500000002</v>
      </c>
      <c r="FV181" s="7">
        <f t="shared" si="218"/>
        <v>369068</v>
      </c>
      <c r="FW181" s="7">
        <f t="shared" si="218"/>
        <v>100000</v>
      </c>
      <c r="FX181" s="7">
        <f t="shared" si="218"/>
        <v>100000</v>
      </c>
      <c r="FY181" s="7"/>
      <c r="FZ181" s="7">
        <f>SUM(C181:FX181)</f>
        <v>35922116.279999986</v>
      </c>
      <c r="GA181" s="85">
        <f>SUM(C181:FX181)</f>
        <v>35922116.279999986</v>
      </c>
      <c r="GB181" s="7">
        <f>FZ181-GA181</f>
        <v>0</v>
      </c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</row>
    <row r="182" spans="1:217" x14ac:dyDescent="0.35">
      <c r="A182" s="6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42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</row>
    <row r="183" spans="1:217" x14ac:dyDescent="0.35">
      <c r="A183" s="6" t="s">
        <v>593</v>
      </c>
      <c r="B183" s="43" t="s">
        <v>704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91"/>
      <c r="GO183" s="91"/>
      <c r="GP183" s="91"/>
      <c r="GQ183" s="91"/>
      <c r="GR183" s="91"/>
      <c r="GS183" s="91"/>
      <c r="GT183" s="91"/>
      <c r="GU183" s="91"/>
      <c r="GV183" s="91"/>
      <c r="GW183" s="91"/>
      <c r="GX183" s="91"/>
      <c r="GY183" s="91"/>
      <c r="GZ183" s="91"/>
      <c r="HA183" s="91"/>
      <c r="HB183" s="91"/>
      <c r="HC183" s="91"/>
      <c r="HD183" s="91"/>
      <c r="HE183" s="91"/>
      <c r="HF183" s="91"/>
      <c r="HG183" s="91"/>
      <c r="HH183" s="91"/>
      <c r="HI183" s="91"/>
    </row>
    <row r="184" spans="1:217" x14ac:dyDescent="0.35">
      <c r="A184" s="6" t="s">
        <v>705</v>
      </c>
      <c r="B184" s="7" t="s">
        <v>706</v>
      </c>
      <c r="C184" s="7">
        <f t="shared" ref="C184:AH184" si="219">IF(C99&lt;=459,1,0)</f>
        <v>0</v>
      </c>
      <c r="D184" s="7">
        <f t="shared" si="219"/>
        <v>0</v>
      </c>
      <c r="E184" s="7">
        <f t="shared" si="219"/>
        <v>0</v>
      </c>
      <c r="F184" s="7">
        <f t="shared" si="219"/>
        <v>0</v>
      </c>
      <c r="G184" s="7">
        <f t="shared" si="219"/>
        <v>0</v>
      </c>
      <c r="H184" s="7">
        <f t="shared" si="219"/>
        <v>0</v>
      </c>
      <c r="I184" s="7">
        <f t="shared" si="219"/>
        <v>0</v>
      </c>
      <c r="J184" s="7">
        <f t="shared" si="219"/>
        <v>0</v>
      </c>
      <c r="K184" s="7">
        <f t="shared" si="219"/>
        <v>1</v>
      </c>
      <c r="L184" s="7">
        <f t="shared" si="219"/>
        <v>0</v>
      </c>
      <c r="M184" s="7">
        <f t="shared" si="219"/>
        <v>0</v>
      </c>
      <c r="N184" s="7">
        <f t="shared" si="219"/>
        <v>0</v>
      </c>
      <c r="O184" s="7">
        <f t="shared" si="219"/>
        <v>0</v>
      </c>
      <c r="P184" s="7">
        <f t="shared" si="219"/>
        <v>1</v>
      </c>
      <c r="Q184" s="7">
        <f t="shared" si="219"/>
        <v>0</v>
      </c>
      <c r="R184" s="7">
        <f t="shared" si="219"/>
        <v>0</v>
      </c>
      <c r="S184" s="7">
        <f t="shared" si="219"/>
        <v>0</v>
      </c>
      <c r="T184" s="7">
        <f t="shared" si="219"/>
        <v>1</v>
      </c>
      <c r="U184" s="7">
        <f t="shared" si="219"/>
        <v>1</v>
      </c>
      <c r="V184" s="7">
        <f t="shared" si="219"/>
        <v>1</v>
      </c>
      <c r="W184" s="7">
        <f t="shared" si="219"/>
        <v>1</v>
      </c>
      <c r="X184" s="7">
        <f t="shared" si="219"/>
        <v>1</v>
      </c>
      <c r="Y184" s="7">
        <f t="shared" si="219"/>
        <v>0</v>
      </c>
      <c r="Z184" s="7">
        <f t="shared" si="219"/>
        <v>1</v>
      </c>
      <c r="AA184" s="7">
        <f t="shared" si="219"/>
        <v>0</v>
      </c>
      <c r="AB184" s="7">
        <f t="shared" si="219"/>
        <v>0</v>
      </c>
      <c r="AC184" s="7">
        <f t="shared" si="219"/>
        <v>0</v>
      </c>
      <c r="AD184" s="7">
        <f t="shared" si="219"/>
        <v>0</v>
      </c>
      <c r="AE184" s="7">
        <f t="shared" si="219"/>
        <v>1</v>
      </c>
      <c r="AF184" s="7">
        <f t="shared" si="219"/>
        <v>1</v>
      </c>
      <c r="AG184" s="7">
        <f t="shared" si="219"/>
        <v>0</v>
      </c>
      <c r="AH184" s="7">
        <f t="shared" si="219"/>
        <v>0</v>
      </c>
      <c r="AI184" s="7">
        <f t="shared" ref="AI184:BN184" si="220">IF(AI99&lt;=459,1,0)</f>
        <v>1</v>
      </c>
      <c r="AJ184" s="7">
        <f t="shared" si="220"/>
        <v>1</v>
      </c>
      <c r="AK184" s="7">
        <f t="shared" si="220"/>
        <v>1</v>
      </c>
      <c r="AL184" s="7">
        <f t="shared" si="220"/>
        <v>1</v>
      </c>
      <c r="AM184" s="7">
        <f t="shared" si="220"/>
        <v>1</v>
      </c>
      <c r="AN184" s="7">
        <f t="shared" si="220"/>
        <v>1</v>
      </c>
      <c r="AO184" s="7">
        <f t="shared" si="220"/>
        <v>0</v>
      </c>
      <c r="AP184" s="7">
        <f t="shared" si="220"/>
        <v>0</v>
      </c>
      <c r="AQ184" s="7">
        <f t="shared" si="220"/>
        <v>1</v>
      </c>
      <c r="AR184" s="7">
        <f t="shared" si="220"/>
        <v>0</v>
      </c>
      <c r="AS184" s="7">
        <f t="shared" si="220"/>
        <v>0</v>
      </c>
      <c r="AT184" s="7">
        <f t="shared" si="220"/>
        <v>0</v>
      </c>
      <c r="AU184" s="7">
        <f t="shared" si="220"/>
        <v>1</v>
      </c>
      <c r="AV184" s="7">
        <f t="shared" si="220"/>
        <v>1</v>
      </c>
      <c r="AW184" s="7">
        <f t="shared" si="220"/>
        <v>1</v>
      </c>
      <c r="AX184" s="7">
        <f t="shared" si="220"/>
        <v>1</v>
      </c>
      <c r="AY184" s="7">
        <f t="shared" si="220"/>
        <v>1</v>
      </c>
      <c r="AZ184" s="7">
        <f t="shared" si="220"/>
        <v>0</v>
      </c>
      <c r="BA184" s="7">
        <f t="shared" si="220"/>
        <v>0</v>
      </c>
      <c r="BB184" s="7">
        <f t="shared" si="220"/>
        <v>0</v>
      </c>
      <c r="BC184" s="7">
        <f t="shared" si="220"/>
        <v>0</v>
      </c>
      <c r="BD184" s="7">
        <f t="shared" si="220"/>
        <v>0</v>
      </c>
      <c r="BE184" s="7">
        <f t="shared" si="220"/>
        <v>0</v>
      </c>
      <c r="BF184" s="7">
        <f t="shared" si="220"/>
        <v>0</v>
      </c>
      <c r="BG184" s="7">
        <f t="shared" si="220"/>
        <v>0</v>
      </c>
      <c r="BH184" s="7">
        <f t="shared" si="220"/>
        <v>0</v>
      </c>
      <c r="BI184" s="7">
        <f t="shared" si="220"/>
        <v>1</v>
      </c>
      <c r="BJ184" s="7">
        <f t="shared" si="220"/>
        <v>0</v>
      </c>
      <c r="BK184" s="7">
        <f t="shared" si="220"/>
        <v>0</v>
      </c>
      <c r="BL184" s="7">
        <f t="shared" si="220"/>
        <v>1</v>
      </c>
      <c r="BM184" s="7">
        <f t="shared" si="220"/>
        <v>1</v>
      </c>
      <c r="BN184" s="7">
        <f t="shared" si="220"/>
        <v>0</v>
      </c>
      <c r="BO184" s="7">
        <f t="shared" ref="BO184:CT184" si="221">IF(BO99&lt;=459,1,0)</f>
        <v>0</v>
      </c>
      <c r="BP184" s="7">
        <f t="shared" si="221"/>
        <v>1</v>
      </c>
      <c r="BQ184" s="7">
        <f t="shared" si="221"/>
        <v>0</v>
      </c>
      <c r="BR184" s="7">
        <f t="shared" si="221"/>
        <v>0</v>
      </c>
      <c r="BS184" s="7">
        <f t="shared" si="221"/>
        <v>0</v>
      </c>
      <c r="BT184" s="7">
        <f t="shared" si="221"/>
        <v>1</v>
      </c>
      <c r="BU184" s="7">
        <f t="shared" si="221"/>
        <v>1</v>
      </c>
      <c r="BV184" s="7">
        <f t="shared" si="221"/>
        <v>0</v>
      </c>
      <c r="BW184" s="7">
        <f t="shared" si="221"/>
        <v>0</v>
      </c>
      <c r="BX184" s="7">
        <f t="shared" si="221"/>
        <v>1</v>
      </c>
      <c r="BY184" s="7">
        <f t="shared" si="221"/>
        <v>0</v>
      </c>
      <c r="BZ184" s="7">
        <f t="shared" si="221"/>
        <v>1</v>
      </c>
      <c r="CA184" s="7">
        <f t="shared" si="221"/>
        <v>1</v>
      </c>
      <c r="CB184" s="7">
        <f t="shared" si="221"/>
        <v>0</v>
      </c>
      <c r="CC184" s="7">
        <f t="shared" si="221"/>
        <v>1</v>
      </c>
      <c r="CD184" s="7">
        <f t="shared" si="221"/>
        <v>1</v>
      </c>
      <c r="CE184" s="7">
        <f t="shared" si="221"/>
        <v>1</v>
      </c>
      <c r="CF184" s="7">
        <f t="shared" si="221"/>
        <v>1</v>
      </c>
      <c r="CG184" s="7">
        <f t="shared" si="221"/>
        <v>1</v>
      </c>
      <c r="CH184" s="7">
        <f t="shared" si="221"/>
        <v>1</v>
      </c>
      <c r="CI184" s="7">
        <f t="shared" si="221"/>
        <v>0</v>
      </c>
      <c r="CJ184" s="7">
        <f t="shared" si="221"/>
        <v>0</v>
      </c>
      <c r="CK184" s="7">
        <f t="shared" si="221"/>
        <v>0</v>
      </c>
      <c r="CL184" s="7">
        <f t="shared" si="221"/>
        <v>0</v>
      </c>
      <c r="CM184" s="7">
        <f t="shared" si="221"/>
        <v>0</v>
      </c>
      <c r="CN184" s="7">
        <f t="shared" si="221"/>
        <v>0</v>
      </c>
      <c r="CO184" s="7">
        <f t="shared" si="221"/>
        <v>0</v>
      </c>
      <c r="CP184" s="7">
        <f t="shared" si="221"/>
        <v>0</v>
      </c>
      <c r="CQ184" s="7">
        <f t="shared" si="221"/>
        <v>0</v>
      </c>
      <c r="CR184" s="7">
        <f t="shared" si="221"/>
        <v>1</v>
      </c>
      <c r="CS184" s="7">
        <f t="shared" si="221"/>
        <v>1</v>
      </c>
      <c r="CT184" s="7">
        <f t="shared" si="221"/>
        <v>1</v>
      </c>
      <c r="CU184" s="7">
        <f t="shared" ref="CU184:DZ184" si="222">IF(CU99&lt;=459,1,0)</f>
        <v>1</v>
      </c>
      <c r="CV184" s="7">
        <f t="shared" si="222"/>
        <v>1</v>
      </c>
      <c r="CW184" s="7">
        <f t="shared" si="222"/>
        <v>1</v>
      </c>
      <c r="CX184" s="7">
        <f t="shared" si="222"/>
        <v>0</v>
      </c>
      <c r="CY184" s="7">
        <f t="shared" si="222"/>
        <v>1</v>
      </c>
      <c r="CZ184" s="7">
        <f t="shared" si="222"/>
        <v>0</v>
      </c>
      <c r="DA184" s="7">
        <f t="shared" si="222"/>
        <v>1</v>
      </c>
      <c r="DB184" s="7">
        <f t="shared" si="222"/>
        <v>1</v>
      </c>
      <c r="DC184" s="7">
        <f t="shared" si="222"/>
        <v>1</v>
      </c>
      <c r="DD184" s="7">
        <f t="shared" si="222"/>
        <v>1</v>
      </c>
      <c r="DE184" s="7">
        <f t="shared" si="222"/>
        <v>1</v>
      </c>
      <c r="DF184" s="7">
        <f t="shared" si="222"/>
        <v>0</v>
      </c>
      <c r="DG184" s="7">
        <f t="shared" si="222"/>
        <v>1</v>
      </c>
      <c r="DH184" s="7">
        <f t="shared" si="222"/>
        <v>0</v>
      </c>
      <c r="DI184" s="7">
        <f t="shared" si="222"/>
        <v>0</v>
      </c>
      <c r="DJ184" s="7">
        <f t="shared" si="222"/>
        <v>0</v>
      </c>
      <c r="DK184" s="7">
        <f t="shared" si="222"/>
        <v>0</v>
      </c>
      <c r="DL184" s="7">
        <f t="shared" si="222"/>
        <v>0</v>
      </c>
      <c r="DM184" s="7">
        <f t="shared" si="222"/>
        <v>1</v>
      </c>
      <c r="DN184" s="7">
        <f t="shared" si="222"/>
        <v>0</v>
      </c>
      <c r="DO184" s="7">
        <f t="shared" si="222"/>
        <v>0</v>
      </c>
      <c r="DP184" s="7">
        <f t="shared" si="222"/>
        <v>1</v>
      </c>
      <c r="DQ184" s="7">
        <f t="shared" si="222"/>
        <v>0</v>
      </c>
      <c r="DR184" s="7">
        <f t="shared" si="222"/>
        <v>0</v>
      </c>
      <c r="DS184" s="7">
        <f t="shared" si="222"/>
        <v>0</v>
      </c>
      <c r="DT184" s="7">
        <f t="shared" si="222"/>
        <v>1</v>
      </c>
      <c r="DU184" s="7">
        <f t="shared" si="222"/>
        <v>1</v>
      </c>
      <c r="DV184" s="7">
        <f t="shared" si="222"/>
        <v>1</v>
      </c>
      <c r="DW184" s="7">
        <f t="shared" si="222"/>
        <v>1</v>
      </c>
      <c r="DX184" s="7">
        <f t="shared" si="222"/>
        <v>1</v>
      </c>
      <c r="DY184" s="7">
        <f t="shared" si="222"/>
        <v>1</v>
      </c>
      <c r="DZ184" s="7">
        <f t="shared" si="222"/>
        <v>0</v>
      </c>
      <c r="EA184" s="7">
        <f t="shared" ref="EA184:FF184" si="223">IF(EA99&lt;=459,1,0)</f>
        <v>0</v>
      </c>
      <c r="EB184" s="7">
        <f t="shared" si="223"/>
        <v>0</v>
      </c>
      <c r="EC184" s="7">
        <f t="shared" si="223"/>
        <v>1</v>
      </c>
      <c r="ED184" s="7">
        <f t="shared" si="223"/>
        <v>0</v>
      </c>
      <c r="EE184" s="7">
        <f t="shared" si="223"/>
        <v>1</v>
      </c>
      <c r="EF184" s="7">
        <f t="shared" si="223"/>
        <v>0</v>
      </c>
      <c r="EG184" s="7">
        <f t="shared" si="223"/>
        <v>1</v>
      </c>
      <c r="EH184" s="7">
        <f t="shared" si="223"/>
        <v>1</v>
      </c>
      <c r="EI184" s="7">
        <f t="shared" si="223"/>
        <v>0</v>
      </c>
      <c r="EJ184" s="7">
        <f t="shared" si="223"/>
        <v>0</v>
      </c>
      <c r="EK184" s="7">
        <f t="shared" si="223"/>
        <v>0</v>
      </c>
      <c r="EL184" s="7">
        <f t="shared" si="223"/>
        <v>0</v>
      </c>
      <c r="EM184" s="7">
        <f t="shared" si="223"/>
        <v>1</v>
      </c>
      <c r="EN184" s="7">
        <f t="shared" si="223"/>
        <v>0</v>
      </c>
      <c r="EO184" s="7">
        <f t="shared" si="223"/>
        <v>1</v>
      </c>
      <c r="EP184" s="7">
        <f t="shared" si="223"/>
        <v>1</v>
      </c>
      <c r="EQ184" s="7">
        <f t="shared" si="223"/>
        <v>0</v>
      </c>
      <c r="ER184" s="7">
        <f t="shared" si="223"/>
        <v>1</v>
      </c>
      <c r="ES184" s="7">
        <f t="shared" si="223"/>
        <v>1</v>
      </c>
      <c r="ET184" s="7">
        <f t="shared" si="223"/>
        <v>1</v>
      </c>
      <c r="EU184" s="7">
        <f t="shared" si="223"/>
        <v>0</v>
      </c>
      <c r="EV184" s="7">
        <f t="shared" si="223"/>
        <v>1</v>
      </c>
      <c r="EW184" s="7">
        <f t="shared" si="223"/>
        <v>0</v>
      </c>
      <c r="EX184" s="7">
        <f t="shared" si="223"/>
        <v>1</v>
      </c>
      <c r="EY184" s="7">
        <f t="shared" si="223"/>
        <v>0</v>
      </c>
      <c r="EZ184" s="7">
        <f t="shared" si="223"/>
        <v>1</v>
      </c>
      <c r="FA184" s="7">
        <f t="shared" si="223"/>
        <v>0</v>
      </c>
      <c r="FB184" s="7">
        <f t="shared" si="223"/>
        <v>1</v>
      </c>
      <c r="FC184" s="7">
        <f t="shared" si="223"/>
        <v>0</v>
      </c>
      <c r="FD184" s="7">
        <f t="shared" si="223"/>
        <v>1</v>
      </c>
      <c r="FE184" s="7">
        <f t="shared" si="223"/>
        <v>1</v>
      </c>
      <c r="FF184" s="7">
        <f t="shared" si="223"/>
        <v>1</v>
      </c>
      <c r="FG184" s="7">
        <f t="shared" ref="FG184:FX184" si="224">IF(FG99&lt;=459,1,0)</f>
        <v>1</v>
      </c>
      <c r="FH184" s="7">
        <f t="shared" si="224"/>
        <v>1</v>
      </c>
      <c r="FI184" s="7">
        <f t="shared" si="224"/>
        <v>0</v>
      </c>
      <c r="FJ184" s="7">
        <f t="shared" si="224"/>
        <v>0</v>
      </c>
      <c r="FK184" s="7">
        <f t="shared" si="224"/>
        <v>0</v>
      </c>
      <c r="FL184" s="7">
        <f t="shared" si="224"/>
        <v>0</v>
      </c>
      <c r="FM184" s="7">
        <f t="shared" si="224"/>
        <v>0</v>
      </c>
      <c r="FN184" s="7">
        <f t="shared" si="224"/>
        <v>0</v>
      </c>
      <c r="FO184" s="7">
        <f t="shared" si="224"/>
        <v>0</v>
      </c>
      <c r="FP184" s="7">
        <f t="shared" si="224"/>
        <v>0</v>
      </c>
      <c r="FQ184" s="7">
        <f t="shared" si="224"/>
        <v>0</v>
      </c>
      <c r="FR184" s="7">
        <f t="shared" si="224"/>
        <v>1</v>
      </c>
      <c r="FS184" s="7">
        <f t="shared" si="224"/>
        <v>1</v>
      </c>
      <c r="FT184" s="7">
        <f t="shared" si="224"/>
        <v>1</v>
      </c>
      <c r="FU184" s="7">
        <f t="shared" si="224"/>
        <v>0</v>
      </c>
      <c r="FV184" s="7">
        <f t="shared" si="224"/>
        <v>0</v>
      </c>
      <c r="FW184" s="7">
        <f t="shared" si="224"/>
        <v>1</v>
      </c>
      <c r="FX184" s="7">
        <f t="shared" si="224"/>
        <v>1</v>
      </c>
      <c r="FY184" s="7"/>
      <c r="FZ184" s="7"/>
      <c r="GA184" s="79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</row>
    <row r="185" spans="1:217" x14ac:dyDescent="0.35">
      <c r="A185" s="6" t="s">
        <v>707</v>
      </c>
      <c r="B185" s="7" t="s">
        <v>708</v>
      </c>
      <c r="C185" s="7">
        <f t="shared" ref="C185:AH185" si="225">IF(C135&lt;=C18,1,0)</f>
        <v>0</v>
      </c>
      <c r="D185" s="7">
        <f t="shared" si="225"/>
        <v>0</v>
      </c>
      <c r="E185" s="7">
        <f t="shared" si="225"/>
        <v>0</v>
      </c>
      <c r="F185" s="7">
        <f t="shared" si="225"/>
        <v>0</v>
      </c>
      <c r="G185" s="7">
        <f t="shared" si="225"/>
        <v>1</v>
      </c>
      <c r="H185" s="7">
        <f t="shared" si="225"/>
        <v>1</v>
      </c>
      <c r="I185" s="7">
        <f t="shared" si="225"/>
        <v>0</v>
      </c>
      <c r="J185" s="7">
        <f t="shared" si="225"/>
        <v>0</v>
      </c>
      <c r="K185" s="7">
        <f t="shared" si="225"/>
        <v>0</v>
      </c>
      <c r="L185" s="7">
        <f t="shared" si="225"/>
        <v>0</v>
      </c>
      <c r="M185" s="7">
        <f t="shared" si="225"/>
        <v>0</v>
      </c>
      <c r="N185" s="7">
        <f t="shared" si="225"/>
        <v>1</v>
      </c>
      <c r="O185" s="7">
        <f t="shared" si="225"/>
        <v>1</v>
      </c>
      <c r="P185" s="7">
        <f t="shared" si="225"/>
        <v>0</v>
      </c>
      <c r="Q185" s="7">
        <f t="shared" si="225"/>
        <v>0</v>
      </c>
      <c r="R185" s="7">
        <f t="shared" si="225"/>
        <v>0</v>
      </c>
      <c r="S185" s="7">
        <f t="shared" si="225"/>
        <v>0</v>
      </c>
      <c r="T185" s="7">
        <f t="shared" si="225"/>
        <v>0</v>
      </c>
      <c r="U185" s="7">
        <f t="shared" si="225"/>
        <v>0</v>
      </c>
      <c r="V185" s="7">
        <f t="shared" si="225"/>
        <v>0</v>
      </c>
      <c r="W185" s="7">
        <f t="shared" si="225"/>
        <v>1</v>
      </c>
      <c r="X185" s="7">
        <f t="shared" si="225"/>
        <v>0</v>
      </c>
      <c r="Y185" s="7">
        <f t="shared" si="225"/>
        <v>0</v>
      </c>
      <c r="Z185" s="7">
        <f t="shared" si="225"/>
        <v>1</v>
      </c>
      <c r="AA185" s="7">
        <f t="shared" si="225"/>
        <v>1</v>
      </c>
      <c r="AB185" s="7">
        <f t="shared" si="225"/>
        <v>1</v>
      </c>
      <c r="AC185" s="7">
        <f t="shared" si="225"/>
        <v>1</v>
      </c>
      <c r="AD185" s="7">
        <f t="shared" si="225"/>
        <v>1</v>
      </c>
      <c r="AE185" s="7">
        <f t="shared" si="225"/>
        <v>0</v>
      </c>
      <c r="AF185" s="7">
        <f t="shared" si="225"/>
        <v>0</v>
      </c>
      <c r="AG185" s="7">
        <f t="shared" si="225"/>
        <v>1</v>
      </c>
      <c r="AH185" s="7">
        <f t="shared" si="225"/>
        <v>0</v>
      </c>
      <c r="AI185" s="7">
        <f t="shared" ref="AI185:BN185" si="226">IF(AI135&lt;=AI18,1,0)</f>
        <v>0</v>
      </c>
      <c r="AJ185" s="7">
        <f t="shared" si="226"/>
        <v>0</v>
      </c>
      <c r="AK185" s="7">
        <f t="shared" si="226"/>
        <v>0</v>
      </c>
      <c r="AL185" s="7">
        <f t="shared" si="226"/>
        <v>0</v>
      </c>
      <c r="AM185" s="7">
        <f t="shared" si="226"/>
        <v>0</v>
      </c>
      <c r="AN185" s="7">
        <f t="shared" si="226"/>
        <v>0</v>
      </c>
      <c r="AO185" s="7">
        <f t="shared" si="226"/>
        <v>0</v>
      </c>
      <c r="AP185" s="7">
        <f t="shared" si="226"/>
        <v>0</v>
      </c>
      <c r="AQ185" s="7">
        <f t="shared" si="226"/>
        <v>0</v>
      </c>
      <c r="AR185" s="7">
        <f t="shared" si="226"/>
        <v>1</v>
      </c>
      <c r="AS185" s="7">
        <f t="shared" si="226"/>
        <v>1</v>
      </c>
      <c r="AT185" s="7">
        <f t="shared" si="226"/>
        <v>1</v>
      </c>
      <c r="AU185" s="7">
        <f t="shared" si="226"/>
        <v>1</v>
      </c>
      <c r="AV185" s="7">
        <f t="shared" si="226"/>
        <v>0</v>
      </c>
      <c r="AW185" s="7">
        <f t="shared" si="226"/>
        <v>1</v>
      </c>
      <c r="AX185" s="7">
        <f t="shared" si="226"/>
        <v>0</v>
      </c>
      <c r="AY185" s="7">
        <f t="shared" si="226"/>
        <v>0</v>
      </c>
      <c r="AZ185" s="7">
        <f t="shared" si="226"/>
        <v>0</v>
      </c>
      <c r="BA185" s="7">
        <f t="shared" si="226"/>
        <v>0</v>
      </c>
      <c r="BB185" s="7">
        <f t="shared" si="226"/>
        <v>0</v>
      </c>
      <c r="BC185" s="7">
        <f t="shared" si="226"/>
        <v>0</v>
      </c>
      <c r="BD185" s="7">
        <f t="shared" si="226"/>
        <v>1</v>
      </c>
      <c r="BE185" s="7">
        <f t="shared" si="226"/>
        <v>1</v>
      </c>
      <c r="BF185" s="7">
        <f t="shared" si="226"/>
        <v>1</v>
      </c>
      <c r="BG185" s="7">
        <f t="shared" si="226"/>
        <v>0</v>
      </c>
      <c r="BH185" s="7">
        <f t="shared" si="226"/>
        <v>1</v>
      </c>
      <c r="BI185" s="7">
        <f t="shared" si="226"/>
        <v>0</v>
      </c>
      <c r="BJ185" s="7">
        <f t="shared" si="226"/>
        <v>1</v>
      </c>
      <c r="BK185" s="7">
        <f t="shared" si="226"/>
        <v>0</v>
      </c>
      <c r="BL185" s="7">
        <f t="shared" si="226"/>
        <v>0</v>
      </c>
      <c r="BM185" s="7">
        <f t="shared" si="226"/>
        <v>0</v>
      </c>
      <c r="BN185" s="7">
        <f t="shared" si="226"/>
        <v>0</v>
      </c>
      <c r="BO185" s="7">
        <f t="shared" ref="BO185:CT185" si="227">IF(BO135&lt;=BO18,1,0)</f>
        <v>0</v>
      </c>
      <c r="BP185" s="7">
        <f t="shared" si="227"/>
        <v>0</v>
      </c>
      <c r="BQ185" s="7">
        <f t="shared" si="227"/>
        <v>0</v>
      </c>
      <c r="BR185" s="7">
        <f t="shared" si="227"/>
        <v>1</v>
      </c>
      <c r="BS185" s="7">
        <f t="shared" si="227"/>
        <v>0</v>
      </c>
      <c r="BT185" s="7">
        <f t="shared" si="227"/>
        <v>1</v>
      </c>
      <c r="BU185" s="7">
        <f t="shared" si="227"/>
        <v>1</v>
      </c>
      <c r="BV185" s="7">
        <f t="shared" si="227"/>
        <v>1</v>
      </c>
      <c r="BW185" s="7">
        <f t="shared" si="227"/>
        <v>1</v>
      </c>
      <c r="BX185" s="7">
        <f t="shared" si="227"/>
        <v>0</v>
      </c>
      <c r="BY185" s="7">
        <f t="shared" si="227"/>
        <v>0</v>
      </c>
      <c r="BZ185" s="7">
        <f t="shared" si="227"/>
        <v>0</v>
      </c>
      <c r="CA185" s="7">
        <f t="shared" si="227"/>
        <v>1</v>
      </c>
      <c r="CB185" s="7">
        <f t="shared" si="227"/>
        <v>1</v>
      </c>
      <c r="CC185" s="7">
        <f t="shared" si="227"/>
        <v>0</v>
      </c>
      <c r="CD185" s="7">
        <f t="shared" si="227"/>
        <v>1</v>
      </c>
      <c r="CE185" s="7">
        <f t="shared" si="227"/>
        <v>0</v>
      </c>
      <c r="CF185" s="7">
        <f t="shared" si="227"/>
        <v>0</v>
      </c>
      <c r="CG185" s="7">
        <f t="shared" si="227"/>
        <v>0</v>
      </c>
      <c r="CH185" s="7">
        <f t="shared" si="227"/>
        <v>0</v>
      </c>
      <c r="CI185" s="7">
        <f t="shared" si="227"/>
        <v>0</v>
      </c>
      <c r="CJ185" s="7">
        <f t="shared" si="227"/>
        <v>0</v>
      </c>
      <c r="CK185" s="7">
        <f t="shared" si="227"/>
        <v>1</v>
      </c>
      <c r="CL185" s="7">
        <f t="shared" si="227"/>
        <v>1</v>
      </c>
      <c r="CM185" s="7">
        <f t="shared" si="227"/>
        <v>0</v>
      </c>
      <c r="CN185" s="7">
        <f t="shared" si="227"/>
        <v>1</v>
      </c>
      <c r="CO185" s="7">
        <f t="shared" si="227"/>
        <v>1</v>
      </c>
      <c r="CP185" s="7">
        <f t="shared" si="227"/>
        <v>0</v>
      </c>
      <c r="CQ185" s="7">
        <f t="shared" si="227"/>
        <v>0</v>
      </c>
      <c r="CR185" s="7">
        <f t="shared" si="227"/>
        <v>0</v>
      </c>
      <c r="CS185" s="7">
        <f t="shared" si="227"/>
        <v>1</v>
      </c>
      <c r="CT185" s="7">
        <f t="shared" si="227"/>
        <v>0</v>
      </c>
      <c r="CU185" s="7">
        <f t="shared" ref="CU185:DZ185" si="228">IF(CU135&lt;=CU18,1,0)</f>
        <v>1</v>
      </c>
      <c r="CV185" s="7">
        <f t="shared" si="228"/>
        <v>1</v>
      </c>
      <c r="CW185" s="7">
        <f t="shared" si="228"/>
        <v>0</v>
      </c>
      <c r="CX185" s="7">
        <f t="shared" si="228"/>
        <v>0</v>
      </c>
      <c r="CY185" s="7">
        <f t="shared" si="228"/>
        <v>0</v>
      </c>
      <c r="CZ185" s="7">
        <f t="shared" si="228"/>
        <v>0</v>
      </c>
      <c r="DA185" s="7">
        <f t="shared" si="228"/>
        <v>1</v>
      </c>
      <c r="DB185" s="7">
        <f t="shared" si="228"/>
        <v>1</v>
      </c>
      <c r="DC185" s="7">
        <f t="shared" si="228"/>
        <v>1</v>
      </c>
      <c r="DD185" s="7">
        <f t="shared" si="228"/>
        <v>0</v>
      </c>
      <c r="DE185" s="7">
        <f t="shared" si="228"/>
        <v>1</v>
      </c>
      <c r="DF185" s="7">
        <f t="shared" si="228"/>
        <v>0</v>
      </c>
      <c r="DG185" s="7">
        <f t="shared" si="228"/>
        <v>0</v>
      </c>
      <c r="DH185" s="7">
        <f t="shared" si="228"/>
        <v>0</v>
      </c>
      <c r="DI185" s="7">
        <f t="shared" si="228"/>
        <v>0</v>
      </c>
      <c r="DJ185" s="7">
        <f t="shared" si="228"/>
        <v>0</v>
      </c>
      <c r="DK185" s="7">
        <f t="shared" si="228"/>
        <v>0</v>
      </c>
      <c r="DL185" s="7">
        <f t="shared" si="228"/>
        <v>0</v>
      </c>
      <c r="DM185" s="7">
        <f t="shared" si="228"/>
        <v>0</v>
      </c>
      <c r="DN185" s="7">
        <f t="shared" si="228"/>
        <v>0</v>
      </c>
      <c r="DO185" s="7">
        <f t="shared" si="228"/>
        <v>0</v>
      </c>
      <c r="DP185" s="7">
        <f t="shared" si="228"/>
        <v>1</v>
      </c>
      <c r="DQ185" s="7">
        <f t="shared" si="228"/>
        <v>1</v>
      </c>
      <c r="DR185" s="7">
        <f t="shared" si="228"/>
        <v>0</v>
      </c>
      <c r="DS185" s="7">
        <f t="shared" si="228"/>
        <v>0</v>
      </c>
      <c r="DT185" s="7">
        <f t="shared" si="228"/>
        <v>0</v>
      </c>
      <c r="DU185" s="7">
        <f t="shared" si="228"/>
        <v>0</v>
      </c>
      <c r="DV185" s="7">
        <f t="shared" si="228"/>
        <v>0</v>
      </c>
      <c r="DW185" s="7">
        <f t="shared" si="228"/>
        <v>0</v>
      </c>
      <c r="DX185" s="7">
        <f t="shared" si="228"/>
        <v>1</v>
      </c>
      <c r="DY185" s="7">
        <f t="shared" si="228"/>
        <v>1</v>
      </c>
      <c r="DZ185" s="7">
        <f t="shared" si="228"/>
        <v>1</v>
      </c>
      <c r="EA185" s="7">
        <f t="shared" ref="EA185:FF185" si="229">IF(EA135&lt;=EA18,1,0)</f>
        <v>1</v>
      </c>
      <c r="EB185" s="7">
        <f t="shared" si="229"/>
        <v>0</v>
      </c>
      <c r="EC185" s="7">
        <f t="shared" si="229"/>
        <v>1</v>
      </c>
      <c r="ED185" s="7">
        <f t="shared" si="229"/>
        <v>1</v>
      </c>
      <c r="EE185" s="7">
        <f t="shared" si="229"/>
        <v>0</v>
      </c>
      <c r="EF185" s="7">
        <f t="shared" si="229"/>
        <v>0</v>
      </c>
      <c r="EG185" s="7">
        <f t="shared" si="229"/>
        <v>0</v>
      </c>
      <c r="EH185" s="7">
        <f t="shared" si="229"/>
        <v>0</v>
      </c>
      <c r="EI185" s="7">
        <f t="shared" si="229"/>
        <v>0</v>
      </c>
      <c r="EJ185" s="7">
        <f t="shared" si="229"/>
        <v>0</v>
      </c>
      <c r="EK185" s="7">
        <f t="shared" si="229"/>
        <v>1</v>
      </c>
      <c r="EL185" s="7">
        <f t="shared" si="229"/>
        <v>0</v>
      </c>
      <c r="EM185" s="7">
        <f t="shared" si="229"/>
        <v>0</v>
      </c>
      <c r="EN185" s="7">
        <f t="shared" si="229"/>
        <v>0</v>
      </c>
      <c r="EO185" s="7">
        <f t="shared" si="229"/>
        <v>0</v>
      </c>
      <c r="EP185" s="7">
        <f t="shared" si="229"/>
        <v>1</v>
      </c>
      <c r="EQ185" s="7">
        <f t="shared" si="229"/>
        <v>1</v>
      </c>
      <c r="ER185" s="7">
        <f t="shared" si="229"/>
        <v>1</v>
      </c>
      <c r="ES185" s="7">
        <f t="shared" si="229"/>
        <v>0</v>
      </c>
      <c r="ET185" s="7">
        <f t="shared" si="229"/>
        <v>0</v>
      </c>
      <c r="EU185" s="7">
        <f t="shared" si="229"/>
        <v>0</v>
      </c>
      <c r="EV185" s="7">
        <f t="shared" si="229"/>
        <v>0</v>
      </c>
      <c r="EW185" s="7">
        <f t="shared" si="229"/>
        <v>1</v>
      </c>
      <c r="EX185" s="7">
        <f t="shared" si="229"/>
        <v>0</v>
      </c>
      <c r="EY185" s="7">
        <f t="shared" si="229"/>
        <v>0</v>
      </c>
      <c r="EZ185" s="7">
        <f t="shared" si="229"/>
        <v>0</v>
      </c>
      <c r="FA185" s="7">
        <f t="shared" si="229"/>
        <v>1</v>
      </c>
      <c r="FB185" s="7">
        <f t="shared" si="229"/>
        <v>0</v>
      </c>
      <c r="FC185" s="7">
        <f t="shared" si="229"/>
        <v>1</v>
      </c>
      <c r="FD185" s="7">
        <f t="shared" si="229"/>
        <v>0</v>
      </c>
      <c r="FE185" s="7">
        <f t="shared" si="229"/>
        <v>0</v>
      </c>
      <c r="FF185" s="7">
        <f t="shared" si="229"/>
        <v>0</v>
      </c>
      <c r="FG185" s="7">
        <f t="shared" ref="FG185:FX185" si="230">IF(FG135&lt;=FG18,1,0)</f>
        <v>0</v>
      </c>
      <c r="FH185" s="7">
        <f t="shared" si="230"/>
        <v>0</v>
      </c>
      <c r="FI185" s="7">
        <f t="shared" si="230"/>
        <v>0</v>
      </c>
      <c r="FJ185" s="7">
        <f t="shared" si="230"/>
        <v>1</v>
      </c>
      <c r="FK185" s="7">
        <f t="shared" si="230"/>
        <v>0</v>
      </c>
      <c r="FL185" s="7">
        <f t="shared" si="230"/>
        <v>1</v>
      </c>
      <c r="FM185" s="7">
        <f t="shared" si="230"/>
        <v>1</v>
      </c>
      <c r="FN185" s="7">
        <f t="shared" si="230"/>
        <v>0</v>
      </c>
      <c r="FO185" s="7">
        <f t="shared" si="230"/>
        <v>0</v>
      </c>
      <c r="FP185" s="7">
        <f t="shared" si="230"/>
        <v>0</v>
      </c>
      <c r="FQ185" s="7">
        <f t="shared" si="230"/>
        <v>0</v>
      </c>
      <c r="FR185" s="7">
        <f t="shared" si="230"/>
        <v>1</v>
      </c>
      <c r="FS185" s="7">
        <f t="shared" si="230"/>
        <v>1</v>
      </c>
      <c r="FT185" s="7">
        <f t="shared" si="230"/>
        <v>0</v>
      </c>
      <c r="FU185" s="7">
        <f t="shared" si="230"/>
        <v>0</v>
      </c>
      <c r="FV185" s="7">
        <f t="shared" si="230"/>
        <v>0</v>
      </c>
      <c r="FW185" s="7">
        <f t="shared" si="230"/>
        <v>0</v>
      </c>
      <c r="FX185" s="7">
        <f t="shared" si="230"/>
        <v>1</v>
      </c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91"/>
      <c r="GO185" s="91"/>
      <c r="GP185" s="91"/>
      <c r="GQ185" s="91"/>
      <c r="GR185" s="91"/>
      <c r="GS185" s="91"/>
      <c r="GT185" s="91"/>
      <c r="GU185" s="91"/>
      <c r="GV185" s="91"/>
      <c r="GW185" s="91"/>
      <c r="GX185" s="91"/>
      <c r="GY185" s="91"/>
    </row>
    <row r="186" spans="1:217" x14ac:dyDescent="0.35">
      <c r="A186" s="6" t="s">
        <v>709</v>
      </c>
      <c r="B186" s="7" t="s">
        <v>710</v>
      </c>
      <c r="C186" s="92">
        <f t="shared" ref="C186:AH186" si="231">ROUND(IF((OR(C184=1,C185=1))=TRUE(),0,C120/C109),8)</f>
        <v>10194.588854670001</v>
      </c>
      <c r="D186" s="92">
        <f t="shared" si="231"/>
        <v>10234.144601399999</v>
      </c>
      <c r="E186" s="92">
        <f t="shared" si="231"/>
        <v>10107.000522890001</v>
      </c>
      <c r="F186" s="92">
        <f t="shared" si="231"/>
        <v>10146.608097529999</v>
      </c>
      <c r="G186" s="92">
        <f t="shared" si="231"/>
        <v>0</v>
      </c>
      <c r="H186" s="92">
        <f t="shared" si="231"/>
        <v>0</v>
      </c>
      <c r="I186" s="92">
        <f t="shared" si="231"/>
        <v>10121.465609839999</v>
      </c>
      <c r="J186" s="92">
        <f t="shared" si="231"/>
        <v>9463.2442541399996</v>
      </c>
      <c r="K186" s="92">
        <f t="shared" si="231"/>
        <v>0</v>
      </c>
      <c r="L186" s="92">
        <f t="shared" si="231"/>
        <v>10284.65048267</v>
      </c>
      <c r="M186" s="92">
        <f t="shared" si="231"/>
        <v>10242.358901580001</v>
      </c>
      <c r="N186" s="92">
        <f t="shared" si="231"/>
        <v>0</v>
      </c>
      <c r="O186" s="92">
        <f t="shared" si="231"/>
        <v>0</v>
      </c>
      <c r="P186" s="92">
        <f t="shared" si="231"/>
        <v>0</v>
      </c>
      <c r="Q186" s="92">
        <f t="shared" si="231"/>
        <v>10380.2398555</v>
      </c>
      <c r="R186" s="92">
        <f t="shared" si="231"/>
        <v>10115.04234656</v>
      </c>
      <c r="S186" s="92">
        <f t="shared" si="231"/>
        <v>9840.2218376300007</v>
      </c>
      <c r="T186" s="92">
        <f t="shared" si="231"/>
        <v>0</v>
      </c>
      <c r="U186" s="92">
        <f t="shared" si="231"/>
        <v>0</v>
      </c>
      <c r="V186" s="92">
        <f t="shared" si="231"/>
        <v>0</v>
      </c>
      <c r="W186" s="92">
        <f t="shared" si="231"/>
        <v>0</v>
      </c>
      <c r="X186" s="92">
        <f t="shared" si="231"/>
        <v>0</v>
      </c>
      <c r="Y186" s="92">
        <f t="shared" si="231"/>
        <v>9017.5640923299998</v>
      </c>
      <c r="Z186" s="92">
        <f t="shared" si="231"/>
        <v>0</v>
      </c>
      <c r="AA186" s="92">
        <f t="shared" si="231"/>
        <v>0</v>
      </c>
      <c r="AB186" s="92">
        <f t="shared" si="231"/>
        <v>0</v>
      </c>
      <c r="AC186" s="92">
        <f t="shared" si="231"/>
        <v>0</v>
      </c>
      <c r="AD186" s="92">
        <f t="shared" si="231"/>
        <v>0</v>
      </c>
      <c r="AE186" s="92">
        <f t="shared" si="231"/>
        <v>0</v>
      </c>
      <c r="AF186" s="92">
        <f t="shared" si="231"/>
        <v>0</v>
      </c>
      <c r="AG186" s="92">
        <f t="shared" si="231"/>
        <v>0</v>
      </c>
      <c r="AH186" s="92">
        <f t="shared" si="231"/>
        <v>9289.71418902</v>
      </c>
      <c r="AI186" s="92">
        <f t="shared" ref="AI186:BN186" si="232">ROUND(IF((OR(AI184=1,AI185=1))=TRUE(),0,AI120/AI109),8)</f>
        <v>0</v>
      </c>
      <c r="AJ186" s="92">
        <f t="shared" si="232"/>
        <v>0</v>
      </c>
      <c r="AK186" s="92">
        <f t="shared" si="232"/>
        <v>0</v>
      </c>
      <c r="AL186" s="92">
        <f t="shared" si="232"/>
        <v>0</v>
      </c>
      <c r="AM186" s="92">
        <f t="shared" si="232"/>
        <v>0</v>
      </c>
      <c r="AN186" s="92">
        <f t="shared" si="232"/>
        <v>0</v>
      </c>
      <c r="AO186" s="92">
        <f t="shared" si="232"/>
        <v>9936.0032286500009</v>
      </c>
      <c r="AP186" s="92">
        <f t="shared" si="232"/>
        <v>10387.929079400001</v>
      </c>
      <c r="AQ186" s="92">
        <f t="shared" si="232"/>
        <v>0</v>
      </c>
      <c r="AR186" s="92">
        <f t="shared" si="232"/>
        <v>0</v>
      </c>
      <c r="AS186" s="92">
        <f t="shared" si="232"/>
        <v>0</v>
      </c>
      <c r="AT186" s="92">
        <f t="shared" si="232"/>
        <v>0</v>
      </c>
      <c r="AU186" s="92">
        <f t="shared" si="232"/>
        <v>0</v>
      </c>
      <c r="AV186" s="92">
        <f t="shared" si="232"/>
        <v>0</v>
      </c>
      <c r="AW186" s="92">
        <f t="shared" si="232"/>
        <v>0</v>
      </c>
      <c r="AX186" s="92">
        <f t="shared" si="232"/>
        <v>0</v>
      </c>
      <c r="AY186" s="92">
        <f t="shared" si="232"/>
        <v>0</v>
      </c>
      <c r="AZ186" s="92">
        <f t="shared" si="232"/>
        <v>10075.193474719999</v>
      </c>
      <c r="BA186" s="92">
        <f t="shared" si="232"/>
        <v>9851.8414869200005</v>
      </c>
      <c r="BB186" s="92">
        <f t="shared" si="232"/>
        <v>9924.7234345600009</v>
      </c>
      <c r="BC186" s="92">
        <f t="shared" si="232"/>
        <v>10089.023032450001</v>
      </c>
      <c r="BD186" s="92">
        <f t="shared" si="232"/>
        <v>0</v>
      </c>
      <c r="BE186" s="92">
        <f t="shared" si="232"/>
        <v>0</v>
      </c>
      <c r="BF186" s="92">
        <f t="shared" si="232"/>
        <v>0</v>
      </c>
      <c r="BG186" s="92">
        <f t="shared" si="232"/>
        <v>9893.2256546200006</v>
      </c>
      <c r="BH186" s="92">
        <f t="shared" si="232"/>
        <v>0</v>
      </c>
      <c r="BI186" s="92">
        <f t="shared" si="232"/>
        <v>0</v>
      </c>
      <c r="BJ186" s="92">
        <f t="shared" si="232"/>
        <v>0</v>
      </c>
      <c r="BK186" s="92">
        <f t="shared" si="232"/>
        <v>10111.117018999999</v>
      </c>
      <c r="BL186" s="92">
        <f t="shared" si="232"/>
        <v>0</v>
      </c>
      <c r="BM186" s="92">
        <f t="shared" si="232"/>
        <v>0</v>
      </c>
      <c r="BN186" s="92">
        <f t="shared" si="232"/>
        <v>9638.9561896399991</v>
      </c>
      <c r="BO186" s="92">
        <f t="shared" ref="BO186:CT186" si="233">ROUND(IF((OR(BO184=1,BO185=1))=TRUE(),0,BO120/BO109),8)</f>
        <v>9501.1720944600002</v>
      </c>
      <c r="BP186" s="92">
        <f t="shared" si="233"/>
        <v>0</v>
      </c>
      <c r="BQ186" s="92">
        <f t="shared" si="233"/>
        <v>10810.39118359</v>
      </c>
      <c r="BR186" s="92">
        <f t="shared" si="233"/>
        <v>0</v>
      </c>
      <c r="BS186" s="92">
        <f t="shared" si="233"/>
        <v>10040.87319735</v>
      </c>
      <c r="BT186" s="92">
        <f t="shared" si="233"/>
        <v>0</v>
      </c>
      <c r="BU186" s="92">
        <f t="shared" si="233"/>
        <v>0</v>
      </c>
      <c r="BV186" s="92">
        <f t="shared" si="233"/>
        <v>0</v>
      </c>
      <c r="BW186" s="92">
        <f t="shared" si="233"/>
        <v>0</v>
      </c>
      <c r="BX186" s="92">
        <f t="shared" si="233"/>
        <v>0</v>
      </c>
      <c r="BY186" s="92">
        <f t="shared" si="233"/>
        <v>9092.2608667299992</v>
      </c>
      <c r="BZ186" s="92">
        <f t="shared" si="233"/>
        <v>0</v>
      </c>
      <c r="CA186" s="92">
        <f t="shared" si="233"/>
        <v>0</v>
      </c>
      <c r="CB186" s="92">
        <f t="shared" si="233"/>
        <v>0</v>
      </c>
      <c r="CC186" s="92">
        <f t="shared" si="233"/>
        <v>0</v>
      </c>
      <c r="CD186" s="92">
        <f t="shared" si="233"/>
        <v>0</v>
      </c>
      <c r="CE186" s="92">
        <f t="shared" si="233"/>
        <v>0</v>
      </c>
      <c r="CF186" s="92">
        <f t="shared" si="233"/>
        <v>0</v>
      </c>
      <c r="CG186" s="92">
        <f t="shared" si="233"/>
        <v>0</v>
      </c>
      <c r="CH186" s="92">
        <f t="shared" si="233"/>
        <v>0</v>
      </c>
      <c r="CI186" s="92">
        <f t="shared" si="233"/>
        <v>9048.0924352999991</v>
      </c>
      <c r="CJ186" s="92">
        <f t="shared" si="233"/>
        <v>9843.1777282300009</v>
      </c>
      <c r="CK186" s="92">
        <f t="shared" si="233"/>
        <v>0</v>
      </c>
      <c r="CL186" s="92">
        <f t="shared" si="233"/>
        <v>0</v>
      </c>
      <c r="CM186" s="92">
        <f t="shared" si="233"/>
        <v>10089.9610328</v>
      </c>
      <c r="CN186" s="92">
        <f t="shared" si="233"/>
        <v>0</v>
      </c>
      <c r="CO186" s="92">
        <f t="shared" si="233"/>
        <v>0</v>
      </c>
      <c r="CP186" s="92">
        <f t="shared" si="233"/>
        <v>10096.962049919999</v>
      </c>
      <c r="CQ186" s="92">
        <f t="shared" si="233"/>
        <v>9645.5476812399993</v>
      </c>
      <c r="CR186" s="92">
        <f t="shared" si="233"/>
        <v>0</v>
      </c>
      <c r="CS186" s="92">
        <f t="shared" si="233"/>
        <v>0</v>
      </c>
      <c r="CT186" s="92">
        <f t="shared" si="233"/>
        <v>0</v>
      </c>
      <c r="CU186" s="92">
        <f t="shared" ref="CU186:DZ186" si="234">ROUND(IF((OR(CU184=1,CU185=1))=TRUE(),0,CU120/CU109),8)</f>
        <v>0</v>
      </c>
      <c r="CV186" s="92">
        <f t="shared" si="234"/>
        <v>0</v>
      </c>
      <c r="CW186" s="92">
        <f t="shared" si="234"/>
        <v>0</v>
      </c>
      <c r="CX186" s="92">
        <f t="shared" si="234"/>
        <v>9520.0170652899997</v>
      </c>
      <c r="CY186" s="92">
        <f t="shared" si="234"/>
        <v>0</v>
      </c>
      <c r="CZ186" s="92">
        <f t="shared" si="234"/>
        <v>9673.8831085500005</v>
      </c>
      <c r="DA186" s="92">
        <f t="shared" si="234"/>
        <v>0</v>
      </c>
      <c r="DB186" s="92">
        <f t="shared" si="234"/>
        <v>0</v>
      </c>
      <c r="DC186" s="92">
        <f t="shared" si="234"/>
        <v>0</v>
      </c>
      <c r="DD186" s="92">
        <f t="shared" si="234"/>
        <v>0</v>
      </c>
      <c r="DE186" s="92">
        <f t="shared" si="234"/>
        <v>0</v>
      </c>
      <c r="DF186" s="92">
        <f t="shared" si="234"/>
        <v>9609.0829175599993</v>
      </c>
      <c r="DG186" s="92">
        <f t="shared" si="234"/>
        <v>0</v>
      </c>
      <c r="DH186" s="92">
        <f t="shared" si="234"/>
        <v>9491.1565617100005</v>
      </c>
      <c r="DI186" s="92">
        <f t="shared" si="234"/>
        <v>9597.5108479999999</v>
      </c>
      <c r="DJ186" s="92">
        <f t="shared" si="234"/>
        <v>9625.6508585600004</v>
      </c>
      <c r="DK186" s="92">
        <f t="shared" si="234"/>
        <v>9535.5484479400002</v>
      </c>
      <c r="DL186" s="92">
        <f t="shared" si="234"/>
        <v>10194.002604449999</v>
      </c>
      <c r="DM186" s="92">
        <f t="shared" si="234"/>
        <v>0</v>
      </c>
      <c r="DN186" s="92">
        <f t="shared" si="234"/>
        <v>9864.2139154699998</v>
      </c>
      <c r="DO186" s="92">
        <f t="shared" si="234"/>
        <v>9941.5190785399991</v>
      </c>
      <c r="DP186" s="92">
        <f t="shared" si="234"/>
        <v>0</v>
      </c>
      <c r="DQ186" s="92">
        <f t="shared" si="234"/>
        <v>0</v>
      </c>
      <c r="DR186" s="92">
        <f t="shared" si="234"/>
        <v>9546.7619702600005</v>
      </c>
      <c r="DS186" s="92">
        <f t="shared" si="234"/>
        <v>9442.1443440399999</v>
      </c>
      <c r="DT186" s="92">
        <f t="shared" si="234"/>
        <v>0</v>
      </c>
      <c r="DU186" s="92">
        <f t="shared" si="234"/>
        <v>0</v>
      </c>
      <c r="DV186" s="92">
        <f t="shared" si="234"/>
        <v>0</v>
      </c>
      <c r="DW186" s="92">
        <f t="shared" si="234"/>
        <v>0</v>
      </c>
      <c r="DX186" s="92">
        <f t="shared" si="234"/>
        <v>0</v>
      </c>
      <c r="DY186" s="92">
        <f t="shared" si="234"/>
        <v>0</v>
      </c>
      <c r="DZ186" s="92">
        <f t="shared" si="234"/>
        <v>0</v>
      </c>
      <c r="EA186" s="92">
        <f t="shared" ref="EA186:FF186" si="235">ROUND(IF((OR(EA184=1,EA185=1))=TRUE(),0,EA120/EA109),8)</f>
        <v>0</v>
      </c>
      <c r="EB186" s="92">
        <f t="shared" si="235"/>
        <v>9327.0115979399998</v>
      </c>
      <c r="EC186" s="92">
        <f t="shared" si="235"/>
        <v>0</v>
      </c>
      <c r="ED186" s="92">
        <f t="shared" si="235"/>
        <v>0</v>
      </c>
      <c r="EE186" s="92">
        <f t="shared" si="235"/>
        <v>0</v>
      </c>
      <c r="EF186" s="92">
        <f t="shared" si="235"/>
        <v>9461.9808424300008</v>
      </c>
      <c r="EG186" s="92">
        <f t="shared" si="235"/>
        <v>0</v>
      </c>
      <c r="EH186" s="92">
        <f t="shared" si="235"/>
        <v>0</v>
      </c>
      <c r="EI186" s="92">
        <f t="shared" si="235"/>
        <v>9843.5864041099994</v>
      </c>
      <c r="EJ186" s="92">
        <f t="shared" si="235"/>
        <v>9747.8271036799997</v>
      </c>
      <c r="EK186" s="92">
        <f t="shared" si="235"/>
        <v>0</v>
      </c>
      <c r="EL186" s="92">
        <f t="shared" si="235"/>
        <v>9232.91418944</v>
      </c>
      <c r="EM186" s="92">
        <f t="shared" si="235"/>
        <v>0</v>
      </c>
      <c r="EN186" s="92">
        <f t="shared" si="235"/>
        <v>9375.5845527599995</v>
      </c>
      <c r="EO186" s="92">
        <f t="shared" si="235"/>
        <v>0</v>
      </c>
      <c r="EP186" s="92">
        <f t="shared" si="235"/>
        <v>0</v>
      </c>
      <c r="EQ186" s="92">
        <f t="shared" si="235"/>
        <v>0</v>
      </c>
      <c r="ER186" s="92">
        <f t="shared" si="235"/>
        <v>0</v>
      </c>
      <c r="ES186" s="92">
        <f t="shared" si="235"/>
        <v>0</v>
      </c>
      <c r="ET186" s="92">
        <f t="shared" si="235"/>
        <v>0</v>
      </c>
      <c r="EU186" s="92">
        <f t="shared" si="235"/>
        <v>9144.1474097600003</v>
      </c>
      <c r="EV186" s="92">
        <f t="shared" si="235"/>
        <v>0</v>
      </c>
      <c r="EW186" s="92">
        <f t="shared" si="235"/>
        <v>0</v>
      </c>
      <c r="EX186" s="92">
        <f t="shared" si="235"/>
        <v>0</v>
      </c>
      <c r="EY186" s="92">
        <f t="shared" si="235"/>
        <v>9326.5332517499992</v>
      </c>
      <c r="EZ186" s="92">
        <f t="shared" si="235"/>
        <v>0</v>
      </c>
      <c r="FA186" s="92">
        <f t="shared" si="235"/>
        <v>0</v>
      </c>
      <c r="FB186" s="92">
        <f t="shared" si="235"/>
        <v>0</v>
      </c>
      <c r="FC186" s="92">
        <f t="shared" si="235"/>
        <v>0</v>
      </c>
      <c r="FD186" s="92">
        <f t="shared" si="235"/>
        <v>0</v>
      </c>
      <c r="FE186" s="92">
        <f t="shared" si="235"/>
        <v>0</v>
      </c>
      <c r="FF186" s="92">
        <f t="shared" si="235"/>
        <v>0</v>
      </c>
      <c r="FG186" s="92">
        <f t="shared" ref="FG186:FX186" si="236">ROUND(IF((OR(FG184=1,FG185=1))=TRUE(),0,FG120/FG109),8)</f>
        <v>0</v>
      </c>
      <c r="FH186" s="92">
        <f t="shared" si="236"/>
        <v>0</v>
      </c>
      <c r="FI186" s="92">
        <f t="shared" si="236"/>
        <v>9782.8406856599995</v>
      </c>
      <c r="FJ186" s="92">
        <f t="shared" si="236"/>
        <v>0</v>
      </c>
      <c r="FK186" s="92">
        <f t="shared" si="236"/>
        <v>9869.9175353699993</v>
      </c>
      <c r="FL186" s="92">
        <f t="shared" si="236"/>
        <v>0</v>
      </c>
      <c r="FM186" s="92">
        <f t="shared" si="236"/>
        <v>0</v>
      </c>
      <c r="FN186" s="92">
        <f t="shared" si="236"/>
        <v>9907.8836093999998</v>
      </c>
      <c r="FO186" s="92">
        <f t="shared" si="236"/>
        <v>9766.6899169200005</v>
      </c>
      <c r="FP186" s="92">
        <f t="shared" si="236"/>
        <v>10006.84944364</v>
      </c>
      <c r="FQ186" s="92">
        <f t="shared" si="236"/>
        <v>9690.3805295900002</v>
      </c>
      <c r="FR186" s="92">
        <f t="shared" si="236"/>
        <v>0</v>
      </c>
      <c r="FS186" s="92">
        <f t="shared" si="236"/>
        <v>0</v>
      </c>
      <c r="FT186" s="92">
        <f t="shared" si="236"/>
        <v>0</v>
      </c>
      <c r="FU186" s="92">
        <f t="shared" si="236"/>
        <v>9881.6255470100004</v>
      </c>
      <c r="FV186" s="92">
        <f t="shared" si="236"/>
        <v>9539.5179566700008</v>
      </c>
      <c r="FW186" s="92">
        <f t="shared" si="236"/>
        <v>0</v>
      </c>
      <c r="FX186" s="92">
        <f t="shared" si="236"/>
        <v>0</v>
      </c>
      <c r="FY186" s="7"/>
      <c r="FZ186" s="42"/>
      <c r="GA186" s="18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</row>
    <row r="187" spans="1:217" x14ac:dyDescent="0.35">
      <c r="A187" s="7"/>
      <c r="B187" s="7" t="s">
        <v>711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91"/>
      <c r="GO187" s="91"/>
      <c r="GP187" s="91"/>
      <c r="GQ187" s="91"/>
      <c r="GR187" s="91"/>
      <c r="GS187" s="91"/>
      <c r="GT187" s="91"/>
      <c r="GU187" s="91"/>
      <c r="GV187" s="91"/>
      <c r="GW187" s="91"/>
      <c r="GX187" s="91"/>
      <c r="GY187" s="91"/>
    </row>
    <row r="188" spans="1:217" x14ac:dyDescent="0.35">
      <c r="A188" s="6" t="s">
        <v>712</v>
      </c>
      <c r="B188" s="7" t="s">
        <v>713</v>
      </c>
      <c r="C188" s="11">
        <f t="shared" ref="C188:BN188" si="237">ROUND(IF((OR(C184=1,C185=1))=TRUE(),0,((1027-459)*0.00020599)+1.1215),4)</f>
        <v>1.2384999999999999</v>
      </c>
      <c r="D188" s="11">
        <f t="shared" si="237"/>
        <v>1.2384999999999999</v>
      </c>
      <c r="E188" s="11">
        <f t="shared" si="237"/>
        <v>1.2384999999999999</v>
      </c>
      <c r="F188" s="11">
        <f t="shared" si="237"/>
        <v>1.2384999999999999</v>
      </c>
      <c r="G188" s="11">
        <f t="shared" si="237"/>
        <v>0</v>
      </c>
      <c r="H188" s="11">
        <f t="shared" si="237"/>
        <v>0</v>
      </c>
      <c r="I188" s="11">
        <f t="shared" si="237"/>
        <v>1.2384999999999999</v>
      </c>
      <c r="J188" s="11">
        <f t="shared" si="237"/>
        <v>1.2384999999999999</v>
      </c>
      <c r="K188" s="11">
        <f t="shared" si="237"/>
        <v>0</v>
      </c>
      <c r="L188" s="11">
        <f t="shared" si="237"/>
        <v>1.2384999999999999</v>
      </c>
      <c r="M188" s="11">
        <f t="shared" si="237"/>
        <v>1.2384999999999999</v>
      </c>
      <c r="N188" s="11">
        <f t="shared" si="237"/>
        <v>0</v>
      </c>
      <c r="O188" s="11">
        <f t="shared" si="237"/>
        <v>0</v>
      </c>
      <c r="P188" s="11">
        <f t="shared" si="237"/>
        <v>0</v>
      </c>
      <c r="Q188" s="11">
        <f t="shared" si="237"/>
        <v>1.2384999999999999</v>
      </c>
      <c r="R188" s="11">
        <f t="shared" si="237"/>
        <v>1.2384999999999999</v>
      </c>
      <c r="S188" s="11">
        <f t="shared" si="237"/>
        <v>1.2384999999999999</v>
      </c>
      <c r="T188" s="11">
        <f t="shared" si="237"/>
        <v>0</v>
      </c>
      <c r="U188" s="11">
        <f t="shared" si="237"/>
        <v>0</v>
      </c>
      <c r="V188" s="11">
        <f t="shared" si="237"/>
        <v>0</v>
      </c>
      <c r="W188" s="11">
        <f t="shared" si="237"/>
        <v>0</v>
      </c>
      <c r="X188" s="11">
        <f t="shared" si="237"/>
        <v>0</v>
      </c>
      <c r="Y188" s="11">
        <f t="shared" si="237"/>
        <v>1.2384999999999999</v>
      </c>
      <c r="Z188" s="11">
        <f t="shared" si="237"/>
        <v>0</v>
      </c>
      <c r="AA188" s="11">
        <f t="shared" si="237"/>
        <v>0</v>
      </c>
      <c r="AB188" s="11">
        <f t="shared" si="237"/>
        <v>0</v>
      </c>
      <c r="AC188" s="11">
        <f t="shared" si="237"/>
        <v>0</v>
      </c>
      <c r="AD188" s="11">
        <f t="shared" si="237"/>
        <v>0</v>
      </c>
      <c r="AE188" s="11">
        <f t="shared" si="237"/>
        <v>0</v>
      </c>
      <c r="AF188" s="11">
        <f t="shared" si="237"/>
        <v>0</v>
      </c>
      <c r="AG188" s="11">
        <f t="shared" si="237"/>
        <v>0</v>
      </c>
      <c r="AH188" s="11">
        <f t="shared" si="237"/>
        <v>1.2384999999999999</v>
      </c>
      <c r="AI188" s="11">
        <f t="shared" si="237"/>
        <v>0</v>
      </c>
      <c r="AJ188" s="11">
        <f t="shared" si="237"/>
        <v>0</v>
      </c>
      <c r="AK188" s="11">
        <f t="shared" si="237"/>
        <v>0</v>
      </c>
      <c r="AL188" s="11">
        <f t="shared" si="237"/>
        <v>0</v>
      </c>
      <c r="AM188" s="11">
        <f t="shared" si="237"/>
        <v>0</v>
      </c>
      <c r="AN188" s="11">
        <f t="shared" si="237"/>
        <v>0</v>
      </c>
      <c r="AO188" s="11">
        <f t="shared" si="237"/>
        <v>1.2384999999999999</v>
      </c>
      <c r="AP188" s="11">
        <f t="shared" si="237"/>
        <v>1.2384999999999999</v>
      </c>
      <c r="AQ188" s="11">
        <f t="shared" si="237"/>
        <v>0</v>
      </c>
      <c r="AR188" s="11">
        <f t="shared" si="237"/>
        <v>0</v>
      </c>
      <c r="AS188" s="11">
        <f t="shared" si="237"/>
        <v>0</v>
      </c>
      <c r="AT188" s="11">
        <f t="shared" si="237"/>
        <v>0</v>
      </c>
      <c r="AU188" s="11">
        <f t="shared" si="237"/>
        <v>0</v>
      </c>
      <c r="AV188" s="11">
        <f t="shared" si="237"/>
        <v>0</v>
      </c>
      <c r="AW188" s="11">
        <f t="shared" si="237"/>
        <v>0</v>
      </c>
      <c r="AX188" s="11">
        <f t="shared" si="237"/>
        <v>0</v>
      </c>
      <c r="AY188" s="11">
        <f t="shared" si="237"/>
        <v>0</v>
      </c>
      <c r="AZ188" s="11">
        <f t="shared" si="237"/>
        <v>1.2384999999999999</v>
      </c>
      <c r="BA188" s="11">
        <f t="shared" si="237"/>
        <v>1.2384999999999999</v>
      </c>
      <c r="BB188" s="11">
        <f t="shared" si="237"/>
        <v>1.2384999999999999</v>
      </c>
      <c r="BC188" s="11">
        <f t="shared" si="237"/>
        <v>1.2384999999999999</v>
      </c>
      <c r="BD188" s="11">
        <f t="shared" si="237"/>
        <v>0</v>
      </c>
      <c r="BE188" s="11">
        <f t="shared" si="237"/>
        <v>0</v>
      </c>
      <c r="BF188" s="11">
        <f t="shared" si="237"/>
        <v>0</v>
      </c>
      <c r="BG188" s="11">
        <f t="shared" si="237"/>
        <v>1.2384999999999999</v>
      </c>
      <c r="BH188" s="11">
        <f t="shared" si="237"/>
        <v>0</v>
      </c>
      <c r="BI188" s="11">
        <f t="shared" si="237"/>
        <v>0</v>
      </c>
      <c r="BJ188" s="11">
        <f t="shared" si="237"/>
        <v>0</v>
      </c>
      <c r="BK188" s="11">
        <f t="shared" si="237"/>
        <v>1.2384999999999999</v>
      </c>
      <c r="BL188" s="11">
        <f t="shared" si="237"/>
        <v>0</v>
      </c>
      <c r="BM188" s="11">
        <f t="shared" si="237"/>
        <v>0</v>
      </c>
      <c r="BN188" s="11">
        <f t="shared" si="237"/>
        <v>1.2384999999999999</v>
      </c>
      <c r="BO188" s="11">
        <f t="shared" ref="BO188:DZ188" si="238">ROUND(IF((OR(BO184=1,BO185=1))=TRUE(),0,((1027-459)*0.00020599)+1.1215),4)</f>
        <v>1.2384999999999999</v>
      </c>
      <c r="BP188" s="11">
        <f t="shared" si="238"/>
        <v>0</v>
      </c>
      <c r="BQ188" s="11">
        <f t="shared" si="238"/>
        <v>1.2384999999999999</v>
      </c>
      <c r="BR188" s="11">
        <f t="shared" si="238"/>
        <v>0</v>
      </c>
      <c r="BS188" s="11">
        <f t="shared" si="238"/>
        <v>1.2384999999999999</v>
      </c>
      <c r="BT188" s="11">
        <f t="shared" si="238"/>
        <v>0</v>
      </c>
      <c r="BU188" s="11">
        <f t="shared" si="238"/>
        <v>0</v>
      </c>
      <c r="BV188" s="11">
        <f t="shared" si="238"/>
        <v>0</v>
      </c>
      <c r="BW188" s="11">
        <f t="shared" si="238"/>
        <v>0</v>
      </c>
      <c r="BX188" s="11">
        <f t="shared" si="238"/>
        <v>0</v>
      </c>
      <c r="BY188" s="11">
        <f t="shared" si="238"/>
        <v>1.2384999999999999</v>
      </c>
      <c r="BZ188" s="11">
        <f t="shared" si="238"/>
        <v>0</v>
      </c>
      <c r="CA188" s="11">
        <f t="shared" si="238"/>
        <v>0</v>
      </c>
      <c r="CB188" s="11">
        <f t="shared" si="238"/>
        <v>0</v>
      </c>
      <c r="CC188" s="11">
        <f t="shared" si="238"/>
        <v>0</v>
      </c>
      <c r="CD188" s="11">
        <f t="shared" si="238"/>
        <v>0</v>
      </c>
      <c r="CE188" s="11">
        <f t="shared" si="238"/>
        <v>0</v>
      </c>
      <c r="CF188" s="11">
        <f t="shared" si="238"/>
        <v>0</v>
      </c>
      <c r="CG188" s="11">
        <f t="shared" si="238"/>
        <v>0</v>
      </c>
      <c r="CH188" s="11">
        <f t="shared" si="238"/>
        <v>0</v>
      </c>
      <c r="CI188" s="11">
        <f t="shared" si="238"/>
        <v>1.2384999999999999</v>
      </c>
      <c r="CJ188" s="11">
        <f t="shared" si="238"/>
        <v>1.2384999999999999</v>
      </c>
      <c r="CK188" s="11">
        <f t="shared" si="238"/>
        <v>0</v>
      </c>
      <c r="CL188" s="11">
        <f t="shared" si="238"/>
        <v>0</v>
      </c>
      <c r="CM188" s="11">
        <f t="shared" si="238"/>
        <v>1.2384999999999999</v>
      </c>
      <c r="CN188" s="11">
        <f t="shared" si="238"/>
        <v>0</v>
      </c>
      <c r="CO188" s="11">
        <f t="shared" si="238"/>
        <v>0</v>
      </c>
      <c r="CP188" s="11">
        <f t="shared" si="238"/>
        <v>1.2384999999999999</v>
      </c>
      <c r="CQ188" s="11">
        <f t="shared" si="238"/>
        <v>1.2384999999999999</v>
      </c>
      <c r="CR188" s="11">
        <f t="shared" si="238"/>
        <v>0</v>
      </c>
      <c r="CS188" s="11">
        <f t="shared" si="238"/>
        <v>0</v>
      </c>
      <c r="CT188" s="11">
        <f t="shared" si="238"/>
        <v>0</v>
      </c>
      <c r="CU188" s="11">
        <f t="shared" si="238"/>
        <v>0</v>
      </c>
      <c r="CV188" s="11">
        <f t="shared" si="238"/>
        <v>0</v>
      </c>
      <c r="CW188" s="11">
        <f t="shared" si="238"/>
        <v>0</v>
      </c>
      <c r="CX188" s="11">
        <f t="shared" si="238"/>
        <v>1.2384999999999999</v>
      </c>
      <c r="CY188" s="11">
        <f t="shared" si="238"/>
        <v>0</v>
      </c>
      <c r="CZ188" s="11">
        <f t="shared" si="238"/>
        <v>1.2384999999999999</v>
      </c>
      <c r="DA188" s="11">
        <f t="shared" si="238"/>
        <v>0</v>
      </c>
      <c r="DB188" s="11">
        <f t="shared" si="238"/>
        <v>0</v>
      </c>
      <c r="DC188" s="11">
        <f t="shared" si="238"/>
        <v>0</v>
      </c>
      <c r="DD188" s="11">
        <f t="shared" si="238"/>
        <v>0</v>
      </c>
      <c r="DE188" s="11">
        <f t="shared" si="238"/>
        <v>0</v>
      </c>
      <c r="DF188" s="11">
        <f t="shared" si="238"/>
        <v>1.2384999999999999</v>
      </c>
      <c r="DG188" s="11">
        <f t="shared" si="238"/>
        <v>0</v>
      </c>
      <c r="DH188" s="11">
        <f t="shared" si="238"/>
        <v>1.2384999999999999</v>
      </c>
      <c r="DI188" s="11">
        <f t="shared" si="238"/>
        <v>1.2384999999999999</v>
      </c>
      <c r="DJ188" s="11">
        <f t="shared" si="238"/>
        <v>1.2384999999999999</v>
      </c>
      <c r="DK188" s="11">
        <f t="shared" si="238"/>
        <v>1.2384999999999999</v>
      </c>
      <c r="DL188" s="11">
        <f t="shared" si="238"/>
        <v>1.2384999999999999</v>
      </c>
      <c r="DM188" s="11">
        <f t="shared" si="238"/>
        <v>0</v>
      </c>
      <c r="DN188" s="11">
        <f t="shared" si="238"/>
        <v>1.2384999999999999</v>
      </c>
      <c r="DO188" s="11">
        <f t="shared" si="238"/>
        <v>1.2384999999999999</v>
      </c>
      <c r="DP188" s="11">
        <f t="shared" si="238"/>
        <v>0</v>
      </c>
      <c r="DQ188" s="11">
        <f t="shared" si="238"/>
        <v>0</v>
      </c>
      <c r="DR188" s="11">
        <f t="shared" si="238"/>
        <v>1.2384999999999999</v>
      </c>
      <c r="DS188" s="11">
        <f t="shared" si="238"/>
        <v>1.2384999999999999</v>
      </c>
      <c r="DT188" s="11">
        <f t="shared" si="238"/>
        <v>0</v>
      </c>
      <c r="DU188" s="11">
        <f t="shared" si="238"/>
        <v>0</v>
      </c>
      <c r="DV188" s="11">
        <f t="shared" si="238"/>
        <v>0</v>
      </c>
      <c r="DW188" s="11">
        <f t="shared" si="238"/>
        <v>0</v>
      </c>
      <c r="DX188" s="11">
        <f t="shared" si="238"/>
        <v>0</v>
      </c>
      <c r="DY188" s="11">
        <f t="shared" si="238"/>
        <v>0</v>
      </c>
      <c r="DZ188" s="11">
        <f t="shared" si="238"/>
        <v>0</v>
      </c>
      <c r="EA188" s="11">
        <f t="shared" ref="EA188:FX188" si="239">ROUND(IF((OR(EA184=1,EA185=1))=TRUE(),0,((1027-459)*0.00020599)+1.1215),4)</f>
        <v>0</v>
      </c>
      <c r="EB188" s="11">
        <f t="shared" si="239"/>
        <v>1.2384999999999999</v>
      </c>
      <c r="EC188" s="11">
        <f t="shared" si="239"/>
        <v>0</v>
      </c>
      <c r="ED188" s="11">
        <f t="shared" si="239"/>
        <v>0</v>
      </c>
      <c r="EE188" s="11">
        <f t="shared" si="239"/>
        <v>0</v>
      </c>
      <c r="EF188" s="11">
        <f t="shared" si="239"/>
        <v>1.2384999999999999</v>
      </c>
      <c r="EG188" s="11">
        <f t="shared" si="239"/>
        <v>0</v>
      </c>
      <c r="EH188" s="11">
        <f t="shared" si="239"/>
        <v>0</v>
      </c>
      <c r="EI188" s="11">
        <f t="shared" si="239"/>
        <v>1.2384999999999999</v>
      </c>
      <c r="EJ188" s="11">
        <f t="shared" si="239"/>
        <v>1.2384999999999999</v>
      </c>
      <c r="EK188" s="11">
        <f t="shared" si="239"/>
        <v>0</v>
      </c>
      <c r="EL188" s="11">
        <f t="shared" si="239"/>
        <v>1.2384999999999999</v>
      </c>
      <c r="EM188" s="11">
        <f t="shared" si="239"/>
        <v>0</v>
      </c>
      <c r="EN188" s="11">
        <f t="shared" si="239"/>
        <v>1.2384999999999999</v>
      </c>
      <c r="EO188" s="11">
        <f t="shared" si="239"/>
        <v>0</v>
      </c>
      <c r="EP188" s="11">
        <f t="shared" si="239"/>
        <v>0</v>
      </c>
      <c r="EQ188" s="11">
        <f t="shared" si="239"/>
        <v>0</v>
      </c>
      <c r="ER188" s="11">
        <f t="shared" si="239"/>
        <v>0</v>
      </c>
      <c r="ES188" s="11">
        <f t="shared" si="239"/>
        <v>0</v>
      </c>
      <c r="ET188" s="11">
        <f t="shared" si="239"/>
        <v>0</v>
      </c>
      <c r="EU188" s="11">
        <f t="shared" si="239"/>
        <v>1.2384999999999999</v>
      </c>
      <c r="EV188" s="11">
        <f t="shared" si="239"/>
        <v>0</v>
      </c>
      <c r="EW188" s="11">
        <f t="shared" si="239"/>
        <v>0</v>
      </c>
      <c r="EX188" s="11">
        <f t="shared" si="239"/>
        <v>0</v>
      </c>
      <c r="EY188" s="11">
        <f t="shared" si="239"/>
        <v>1.2384999999999999</v>
      </c>
      <c r="EZ188" s="11">
        <f t="shared" si="239"/>
        <v>0</v>
      </c>
      <c r="FA188" s="11">
        <f t="shared" si="239"/>
        <v>0</v>
      </c>
      <c r="FB188" s="11">
        <f t="shared" si="239"/>
        <v>0</v>
      </c>
      <c r="FC188" s="11">
        <f t="shared" si="239"/>
        <v>0</v>
      </c>
      <c r="FD188" s="11">
        <f t="shared" si="239"/>
        <v>0</v>
      </c>
      <c r="FE188" s="11">
        <f t="shared" si="239"/>
        <v>0</v>
      </c>
      <c r="FF188" s="11">
        <f t="shared" si="239"/>
        <v>0</v>
      </c>
      <c r="FG188" s="11">
        <f t="shared" si="239"/>
        <v>0</v>
      </c>
      <c r="FH188" s="11">
        <f t="shared" si="239"/>
        <v>0</v>
      </c>
      <c r="FI188" s="11">
        <f t="shared" si="239"/>
        <v>1.2384999999999999</v>
      </c>
      <c r="FJ188" s="11">
        <f t="shared" si="239"/>
        <v>0</v>
      </c>
      <c r="FK188" s="11">
        <f t="shared" si="239"/>
        <v>1.2384999999999999</v>
      </c>
      <c r="FL188" s="11">
        <f t="shared" si="239"/>
        <v>0</v>
      </c>
      <c r="FM188" s="11">
        <f t="shared" si="239"/>
        <v>0</v>
      </c>
      <c r="FN188" s="11">
        <f t="shared" si="239"/>
        <v>1.2384999999999999</v>
      </c>
      <c r="FO188" s="11">
        <f t="shared" si="239"/>
        <v>1.2384999999999999</v>
      </c>
      <c r="FP188" s="11">
        <f t="shared" si="239"/>
        <v>1.2384999999999999</v>
      </c>
      <c r="FQ188" s="11">
        <f t="shared" si="239"/>
        <v>1.2384999999999999</v>
      </c>
      <c r="FR188" s="11">
        <f t="shared" si="239"/>
        <v>0</v>
      </c>
      <c r="FS188" s="11">
        <f t="shared" si="239"/>
        <v>0</v>
      </c>
      <c r="FT188" s="11">
        <f t="shared" si="239"/>
        <v>0</v>
      </c>
      <c r="FU188" s="11">
        <f t="shared" si="239"/>
        <v>1.2384999999999999</v>
      </c>
      <c r="FV188" s="11">
        <f t="shared" si="239"/>
        <v>1.2384999999999999</v>
      </c>
      <c r="FW188" s="11">
        <f t="shared" si="239"/>
        <v>0</v>
      </c>
      <c r="FX188" s="11">
        <f t="shared" si="239"/>
        <v>0</v>
      </c>
      <c r="FY188" s="92"/>
      <c r="FZ188" s="42"/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</row>
    <row r="189" spans="1:217" x14ac:dyDescent="0.35">
      <c r="A189" s="7"/>
      <c r="B189" s="7" t="s">
        <v>714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</row>
    <row r="190" spans="1:217" x14ac:dyDescent="0.35">
      <c r="A190" s="6" t="s">
        <v>715</v>
      </c>
      <c r="B190" s="7" t="s">
        <v>716</v>
      </c>
      <c r="C190" s="42">
        <f t="shared" ref="C190:BN190" si="240">ROUND(IF((OR(C184=1,C185=1))=TRUE(),0,C186*C188),8)</f>
        <v>12625.998296510001</v>
      </c>
      <c r="D190" s="42">
        <f t="shared" si="240"/>
        <v>12674.988088829999</v>
      </c>
      <c r="E190" s="42">
        <f t="shared" si="240"/>
        <v>12517.5201476</v>
      </c>
      <c r="F190" s="42">
        <f t="shared" si="240"/>
        <v>12566.57412879</v>
      </c>
      <c r="G190" s="42">
        <f t="shared" si="240"/>
        <v>0</v>
      </c>
      <c r="H190" s="42">
        <f t="shared" si="240"/>
        <v>0</v>
      </c>
      <c r="I190" s="42">
        <f t="shared" si="240"/>
        <v>12535.43515779</v>
      </c>
      <c r="J190" s="42">
        <f t="shared" si="240"/>
        <v>11720.22800875</v>
      </c>
      <c r="K190" s="42">
        <f t="shared" si="240"/>
        <v>0</v>
      </c>
      <c r="L190" s="42">
        <f t="shared" si="240"/>
        <v>12737.53962279</v>
      </c>
      <c r="M190" s="42">
        <f t="shared" si="240"/>
        <v>12685.16149961</v>
      </c>
      <c r="N190" s="42">
        <f t="shared" si="240"/>
        <v>0</v>
      </c>
      <c r="O190" s="42">
        <f t="shared" si="240"/>
        <v>0</v>
      </c>
      <c r="P190" s="42">
        <f t="shared" si="240"/>
        <v>0</v>
      </c>
      <c r="Q190" s="42">
        <f t="shared" si="240"/>
        <v>12855.92706104</v>
      </c>
      <c r="R190" s="42">
        <f t="shared" si="240"/>
        <v>12527.47994621</v>
      </c>
      <c r="S190" s="42">
        <f t="shared" si="240"/>
        <v>12187.1147459</v>
      </c>
      <c r="T190" s="42">
        <f t="shared" si="240"/>
        <v>0</v>
      </c>
      <c r="U190" s="42">
        <f t="shared" si="240"/>
        <v>0</v>
      </c>
      <c r="V190" s="42">
        <f t="shared" si="240"/>
        <v>0</v>
      </c>
      <c r="W190" s="42">
        <f t="shared" si="240"/>
        <v>0</v>
      </c>
      <c r="X190" s="42">
        <f t="shared" si="240"/>
        <v>0</v>
      </c>
      <c r="Y190" s="42">
        <f t="shared" si="240"/>
        <v>11168.253128349999</v>
      </c>
      <c r="Z190" s="42">
        <f t="shared" si="240"/>
        <v>0</v>
      </c>
      <c r="AA190" s="42">
        <f t="shared" si="240"/>
        <v>0</v>
      </c>
      <c r="AB190" s="42">
        <f t="shared" si="240"/>
        <v>0</v>
      </c>
      <c r="AC190" s="42">
        <f t="shared" si="240"/>
        <v>0</v>
      </c>
      <c r="AD190" s="42">
        <f t="shared" si="240"/>
        <v>0</v>
      </c>
      <c r="AE190" s="42">
        <f t="shared" si="240"/>
        <v>0</v>
      </c>
      <c r="AF190" s="42">
        <f t="shared" si="240"/>
        <v>0</v>
      </c>
      <c r="AG190" s="42">
        <f t="shared" si="240"/>
        <v>0</v>
      </c>
      <c r="AH190" s="42">
        <f t="shared" si="240"/>
        <v>11505.311023099999</v>
      </c>
      <c r="AI190" s="42">
        <f t="shared" si="240"/>
        <v>0</v>
      </c>
      <c r="AJ190" s="42">
        <f t="shared" si="240"/>
        <v>0</v>
      </c>
      <c r="AK190" s="42">
        <f t="shared" si="240"/>
        <v>0</v>
      </c>
      <c r="AL190" s="42">
        <f t="shared" si="240"/>
        <v>0</v>
      </c>
      <c r="AM190" s="42">
        <f t="shared" si="240"/>
        <v>0</v>
      </c>
      <c r="AN190" s="42">
        <f t="shared" si="240"/>
        <v>0</v>
      </c>
      <c r="AO190" s="42">
        <f t="shared" si="240"/>
        <v>12305.739998679999</v>
      </c>
      <c r="AP190" s="42">
        <f t="shared" si="240"/>
        <v>12865.45016484</v>
      </c>
      <c r="AQ190" s="42">
        <f t="shared" si="240"/>
        <v>0</v>
      </c>
      <c r="AR190" s="42">
        <f t="shared" si="240"/>
        <v>0</v>
      </c>
      <c r="AS190" s="42">
        <f t="shared" si="240"/>
        <v>0</v>
      </c>
      <c r="AT190" s="42">
        <f t="shared" si="240"/>
        <v>0</v>
      </c>
      <c r="AU190" s="42">
        <f t="shared" si="240"/>
        <v>0</v>
      </c>
      <c r="AV190" s="42">
        <f t="shared" si="240"/>
        <v>0</v>
      </c>
      <c r="AW190" s="42">
        <f t="shared" si="240"/>
        <v>0</v>
      </c>
      <c r="AX190" s="42">
        <f t="shared" si="240"/>
        <v>0</v>
      </c>
      <c r="AY190" s="42">
        <f t="shared" si="240"/>
        <v>0</v>
      </c>
      <c r="AZ190" s="42">
        <f t="shared" si="240"/>
        <v>12478.127118439999</v>
      </c>
      <c r="BA190" s="42">
        <f t="shared" si="240"/>
        <v>12201.505681549999</v>
      </c>
      <c r="BB190" s="42">
        <f t="shared" si="240"/>
        <v>12291.7699737</v>
      </c>
      <c r="BC190" s="42">
        <f t="shared" si="240"/>
        <v>12495.255025689999</v>
      </c>
      <c r="BD190" s="42">
        <f t="shared" si="240"/>
        <v>0</v>
      </c>
      <c r="BE190" s="42">
        <f t="shared" si="240"/>
        <v>0</v>
      </c>
      <c r="BF190" s="42">
        <f t="shared" si="240"/>
        <v>0</v>
      </c>
      <c r="BG190" s="42">
        <f t="shared" si="240"/>
        <v>12252.75997325</v>
      </c>
      <c r="BH190" s="42">
        <f t="shared" si="240"/>
        <v>0</v>
      </c>
      <c r="BI190" s="42">
        <f t="shared" si="240"/>
        <v>0</v>
      </c>
      <c r="BJ190" s="42">
        <f t="shared" si="240"/>
        <v>0</v>
      </c>
      <c r="BK190" s="42">
        <f t="shared" si="240"/>
        <v>12522.61842803</v>
      </c>
      <c r="BL190" s="42">
        <f t="shared" si="240"/>
        <v>0</v>
      </c>
      <c r="BM190" s="42">
        <f t="shared" si="240"/>
        <v>0</v>
      </c>
      <c r="BN190" s="42">
        <f t="shared" si="240"/>
        <v>11937.84724087</v>
      </c>
      <c r="BO190" s="42">
        <f t="shared" ref="BO190:DZ190" si="241">ROUND(IF((OR(BO184=1,BO185=1))=TRUE(),0,BO186*BO188),8)</f>
        <v>11767.20163899</v>
      </c>
      <c r="BP190" s="42">
        <f t="shared" si="241"/>
        <v>0</v>
      </c>
      <c r="BQ190" s="42">
        <f t="shared" si="241"/>
        <v>13388.66948088</v>
      </c>
      <c r="BR190" s="42">
        <f t="shared" si="241"/>
        <v>0</v>
      </c>
      <c r="BS190" s="42">
        <f t="shared" si="241"/>
        <v>12435.621454919999</v>
      </c>
      <c r="BT190" s="42">
        <f t="shared" si="241"/>
        <v>0</v>
      </c>
      <c r="BU190" s="42">
        <f t="shared" si="241"/>
        <v>0</v>
      </c>
      <c r="BV190" s="42">
        <f t="shared" si="241"/>
        <v>0</v>
      </c>
      <c r="BW190" s="42">
        <f t="shared" si="241"/>
        <v>0</v>
      </c>
      <c r="BX190" s="42">
        <f t="shared" si="241"/>
        <v>0</v>
      </c>
      <c r="BY190" s="42">
        <f t="shared" si="241"/>
        <v>11260.76508345</v>
      </c>
      <c r="BZ190" s="42">
        <f t="shared" si="241"/>
        <v>0</v>
      </c>
      <c r="CA190" s="42">
        <f t="shared" si="241"/>
        <v>0</v>
      </c>
      <c r="CB190" s="42">
        <f t="shared" si="241"/>
        <v>0</v>
      </c>
      <c r="CC190" s="42">
        <f t="shared" si="241"/>
        <v>0</v>
      </c>
      <c r="CD190" s="42">
        <f t="shared" si="241"/>
        <v>0</v>
      </c>
      <c r="CE190" s="42">
        <f t="shared" si="241"/>
        <v>0</v>
      </c>
      <c r="CF190" s="42">
        <f t="shared" si="241"/>
        <v>0</v>
      </c>
      <c r="CG190" s="42">
        <f t="shared" si="241"/>
        <v>0</v>
      </c>
      <c r="CH190" s="42">
        <f t="shared" si="241"/>
        <v>0</v>
      </c>
      <c r="CI190" s="42">
        <f t="shared" si="241"/>
        <v>11206.06248112</v>
      </c>
      <c r="CJ190" s="42">
        <f t="shared" si="241"/>
        <v>12190.775616409999</v>
      </c>
      <c r="CK190" s="42">
        <f t="shared" si="241"/>
        <v>0</v>
      </c>
      <c r="CL190" s="42">
        <f t="shared" si="241"/>
        <v>0</v>
      </c>
      <c r="CM190" s="42">
        <f t="shared" si="241"/>
        <v>12496.416739120001</v>
      </c>
      <c r="CN190" s="42">
        <f t="shared" si="241"/>
        <v>0</v>
      </c>
      <c r="CO190" s="42">
        <f t="shared" si="241"/>
        <v>0</v>
      </c>
      <c r="CP190" s="42">
        <f t="shared" si="241"/>
        <v>12505.08749883</v>
      </c>
      <c r="CQ190" s="42">
        <f t="shared" si="241"/>
        <v>11946.010803220001</v>
      </c>
      <c r="CR190" s="42">
        <f t="shared" si="241"/>
        <v>0</v>
      </c>
      <c r="CS190" s="42">
        <f t="shared" si="241"/>
        <v>0</v>
      </c>
      <c r="CT190" s="42">
        <f t="shared" si="241"/>
        <v>0</v>
      </c>
      <c r="CU190" s="42">
        <f t="shared" si="241"/>
        <v>0</v>
      </c>
      <c r="CV190" s="42">
        <f t="shared" si="241"/>
        <v>0</v>
      </c>
      <c r="CW190" s="42">
        <f t="shared" si="241"/>
        <v>0</v>
      </c>
      <c r="CX190" s="42">
        <f t="shared" si="241"/>
        <v>11790.541135359999</v>
      </c>
      <c r="CY190" s="42">
        <f t="shared" si="241"/>
        <v>0</v>
      </c>
      <c r="CZ190" s="42">
        <f t="shared" si="241"/>
        <v>11981.10422994</v>
      </c>
      <c r="DA190" s="42">
        <f t="shared" si="241"/>
        <v>0</v>
      </c>
      <c r="DB190" s="42">
        <f t="shared" si="241"/>
        <v>0</v>
      </c>
      <c r="DC190" s="42">
        <f t="shared" si="241"/>
        <v>0</v>
      </c>
      <c r="DD190" s="42">
        <f t="shared" si="241"/>
        <v>0</v>
      </c>
      <c r="DE190" s="42">
        <f t="shared" si="241"/>
        <v>0</v>
      </c>
      <c r="DF190" s="42">
        <f t="shared" si="241"/>
        <v>11900.849193399999</v>
      </c>
      <c r="DG190" s="42">
        <f t="shared" si="241"/>
        <v>0</v>
      </c>
      <c r="DH190" s="42">
        <f t="shared" si="241"/>
        <v>11754.79740168</v>
      </c>
      <c r="DI190" s="42">
        <f t="shared" si="241"/>
        <v>11886.517185250001</v>
      </c>
      <c r="DJ190" s="42">
        <f t="shared" si="241"/>
        <v>11921.36858833</v>
      </c>
      <c r="DK190" s="42">
        <f t="shared" si="241"/>
        <v>11809.77675277</v>
      </c>
      <c r="DL190" s="42">
        <f t="shared" si="241"/>
        <v>12625.272225610001</v>
      </c>
      <c r="DM190" s="42">
        <f t="shared" si="241"/>
        <v>0</v>
      </c>
      <c r="DN190" s="42">
        <f t="shared" si="241"/>
        <v>12216.82893431</v>
      </c>
      <c r="DO190" s="42">
        <f t="shared" si="241"/>
        <v>12312.571378770001</v>
      </c>
      <c r="DP190" s="42">
        <f t="shared" si="241"/>
        <v>0</v>
      </c>
      <c r="DQ190" s="42">
        <f t="shared" si="241"/>
        <v>0</v>
      </c>
      <c r="DR190" s="42">
        <f t="shared" si="241"/>
        <v>11823.66470017</v>
      </c>
      <c r="DS190" s="42">
        <f t="shared" si="241"/>
        <v>11694.09577009</v>
      </c>
      <c r="DT190" s="42">
        <f t="shared" si="241"/>
        <v>0</v>
      </c>
      <c r="DU190" s="42">
        <f t="shared" si="241"/>
        <v>0</v>
      </c>
      <c r="DV190" s="42">
        <f t="shared" si="241"/>
        <v>0</v>
      </c>
      <c r="DW190" s="42">
        <f t="shared" si="241"/>
        <v>0</v>
      </c>
      <c r="DX190" s="42">
        <f t="shared" si="241"/>
        <v>0</v>
      </c>
      <c r="DY190" s="42">
        <f t="shared" si="241"/>
        <v>0</v>
      </c>
      <c r="DZ190" s="42">
        <f t="shared" si="241"/>
        <v>0</v>
      </c>
      <c r="EA190" s="42">
        <f t="shared" ref="EA190:FX190" si="242">ROUND(IF((OR(EA184=1,EA185=1))=TRUE(),0,EA186*EA188),8)</f>
        <v>0</v>
      </c>
      <c r="EB190" s="42">
        <f t="shared" si="242"/>
        <v>11551.503864050001</v>
      </c>
      <c r="EC190" s="42">
        <f t="shared" si="242"/>
        <v>0</v>
      </c>
      <c r="ED190" s="42">
        <f t="shared" si="242"/>
        <v>0</v>
      </c>
      <c r="EE190" s="42">
        <f t="shared" si="242"/>
        <v>0</v>
      </c>
      <c r="EF190" s="42">
        <f t="shared" si="242"/>
        <v>11718.663273349999</v>
      </c>
      <c r="EG190" s="42">
        <f t="shared" si="242"/>
        <v>0</v>
      </c>
      <c r="EH190" s="42">
        <f t="shared" si="242"/>
        <v>0</v>
      </c>
      <c r="EI190" s="42">
        <f t="shared" si="242"/>
        <v>12191.28176149</v>
      </c>
      <c r="EJ190" s="42">
        <f t="shared" si="242"/>
        <v>12072.68386791</v>
      </c>
      <c r="EK190" s="42">
        <f t="shared" si="242"/>
        <v>0</v>
      </c>
      <c r="EL190" s="42">
        <f t="shared" si="242"/>
        <v>11434.96422362</v>
      </c>
      <c r="EM190" s="42">
        <f t="shared" si="242"/>
        <v>0</v>
      </c>
      <c r="EN190" s="42">
        <f t="shared" si="242"/>
        <v>11611.66146859</v>
      </c>
      <c r="EO190" s="42">
        <f t="shared" si="242"/>
        <v>0</v>
      </c>
      <c r="EP190" s="42">
        <f t="shared" si="242"/>
        <v>0</v>
      </c>
      <c r="EQ190" s="42">
        <f t="shared" si="242"/>
        <v>0</v>
      </c>
      <c r="ER190" s="42">
        <f t="shared" si="242"/>
        <v>0</v>
      </c>
      <c r="ES190" s="42">
        <f t="shared" si="242"/>
        <v>0</v>
      </c>
      <c r="ET190" s="42">
        <f t="shared" si="242"/>
        <v>0</v>
      </c>
      <c r="EU190" s="42">
        <f t="shared" si="242"/>
        <v>11325.02656699</v>
      </c>
      <c r="EV190" s="42">
        <f t="shared" si="242"/>
        <v>0</v>
      </c>
      <c r="EW190" s="42">
        <f t="shared" si="242"/>
        <v>0</v>
      </c>
      <c r="EX190" s="42">
        <f t="shared" si="242"/>
        <v>0</v>
      </c>
      <c r="EY190" s="42">
        <f t="shared" si="242"/>
        <v>11550.91143229</v>
      </c>
      <c r="EZ190" s="42">
        <f t="shared" si="242"/>
        <v>0</v>
      </c>
      <c r="FA190" s="42">
        <f t="shared" si="242"/>
        <v>0</v>
      </c>
      <c r="FB190" s="42">
        <f t="shared" si="242"/>
        <v>0</v>
      </c>
      <c r="FC190" s="42">
        <f t="shared" si="242"/>
        <v>0</v>
      </c>
      <c r="FD190" s="42">
        <f t="shared" si="242"/>
        <v>0</v>
      </c>
      <c r="FE190" s="42">
        <f t="shared" si="242"/>
        <v>0</v>
      </c>
      <c r="FF190" s="42">
        <f t="shared" si="242"/>
        <v>0</v>
      </c>
      <c r="FG190" s="42">
        <f t="shared" si="242"/>
        <v>0</v>
      </c>
      <c r="FH190" s="42">
        <f t="shared" si="242"/>
        <v>0</v>
      </c>
      <c r="FI190" s="42">
        <f t="shared" si="242"/>
        <v>12116.04818919</v>
      </c>
      <c r="FJ190" s="42">
        <f t="shared" si="242"/>
        <v>0</v>
      </c>
      <c r="FK190" s="42">
        <f t="shared" si="242"/>
        <v>12223.89286756</v>
      </c>
      <c r="FL190" s="42">
        <f t="shared" si="242"/>
        <v>0</v>
      </c>
      <c r="FM190" s="42">
        <f t="shared" si="242"/>
        <v>0</v>
      </c>
      <c r="FN190" s="42">
        <f t="shared" si="242"/>
        <v>12270.91385024</v>
      </c>
      <c r="FO190" s="42">
        <f t="shared" si="242"/>
        <v>12096.04546211</v>
      </c>
      <c r="FP190" s="42">
        <f t="shared" si="242"/>
        <v>12393.483035949999</v>
      </c>
      <c r="FQ190" s="42">
        <f t="shared" si="242"/>
        <v>12001.5362859</v>
      </c>
      <c r="FR190" s="42">
        <f t="shared" si="242"/>
        <v>0</v>
      </c>
      <c r="FS190" s="42">
        <f t="shared" si="242"/>
        <v>0</v>
      </c>
      <c r="FT190" s="42">
        <f t="shared" si="242"/>
        <v>0</v>
      </c>
      <c r="FU190" s="42">
        <f t="shared" si="242"/>
        <v>12238.393239970001</v>
      </c>
      <c r="FV190" s="42">
        <f t="shared" si="242"/>
        <v>11814.692989339999</v>
      </c>
      <c r="FW190" s="42">
        <f t="shared" si="242"/>
        <v>0</v>
      </c>
      <c r="FX190" s="42">
        <f t="shared" si="242"/>
        <v>0</v>
      </c>
      <c r="FY190" s="11"/>
      <c r="FZ190" s="42"/>
      <c r="GA190" s="7"/>
      <c r="GB190" s="42"/>
      <c r="GC190" s="42"/>
      <c r="GD190" s="42"/>
      <c r="GE190" s="42"/>
      <c r="GF190" s="42"/>
      <c r="GG190" s="7"/>
      <c r="GH190" s="42"/>
      <c r="GI190" s="42"/>
      <c r="GJ190" s="42"/>
      <c r="GK190" s="42"/>
      <c r="GL190" s="42"/>
      <c r="GM190" s="42"/>
    </row>
    <row r="191" spans="1:217" x14ac:dyDescent="0.35">
      <c r="A191" s="7"/>
      <c r="B191" s="7" t="s">
        <v>717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</row>
    <row r="192" spans="1:217" x14ac:dyDescent="0.35">
      <c r="A192" s="6" t="s">
        <v>718</v>
      </c>
      <c r="B192" s="7" t="s">
        <v>719</v>
      </c>
      <c r="C192" s="7">
        <f t="shared" ref="C192:AH192" si="243">ROUND(IF((OR(C184=1,C185=1))=TRUE(),0,(C190*459)+(C41*C190*C133)),2)</f>
        <v>13566988.699999999</v>
      </c>
      <c r="D192" s="7">
        <f t="shared" si="243"/>
        <v>35597146.350000001</v>
      </c>
      <c r="E192" s="7">
        <f t="shared" si="243"/>
        <v>12955633.35</v>
      </c>
      <c r="F192" s="7">
        <f t="shared" si="243"/>
        <v>23829692.920000002</v>
      </c>
      <c r="G192" s="7">
        <f t="shared" si="243"/>
        <v>0</v>
      </c>
      <c r="H192" s="7">
        <f t="shared" si="243"/>
        <v>0</v>
      </c>
      <c r="I192" s="7">
        <f t="shared" si="243"/>
        <v>15227996.49</v>
      </c>
      <c r="J192" s="7">
        <f t="shared" si="243"/>
        <v>7530855.9500000002</v>
      </c>
      <c r="K192" s="7">
        <f t="shared" si="243"/>
        <v>0</v>
      </c>
      <c r="L192" s="7">
        <f t="shared" si="243"/>
        <v>8065919.5899999999</v>
      </c>
      <c r="M192" s="7">
        <f t="shared" si="243"/>
        <v>7075732.3399999999</v>
      </c>
      <c r="N192" s="7">
        <f t="shared" si="243"/>
        <v>0</v>
      </c>
      <c r="O192" s="7">
        <f t="shared" si="243"/>
        <v>0</v>
      </c>
      <c r="P192" s="7">
        <f t="shared" si="243"/>
        <v>0</v>
      </c>
      <c r="Q192" s="7">
        <f t="shared" si="243"/>
        <v>53996899.18</v>
      </c>
      <c r="R192" s="7">
        <f t="shared" si="243"/>
        <v>11033001.699999999</v>
      </c>
      <c r="S192" s="7">
        <f t="shared" si="243"/>
        <v>7009102.1799999997</v>
      </c>
      <c r="T192" s="7">
        <f t="shared" si="243"/>
        <v>0</v>
      </c>
      <c r="U192" s="7">
        <f t="shared" si="243"/>
        <v>0</v>
      </c>
      <c r="V192" s="7">
        <f t="shared" si="243"/>
        <v>0</v>
      </c>
      <c r="W192" s="7">
        <f t="shared" si="243"/>
        <v>0</v>
      </c>
      <c r="X192" s="7">
        <f t="shared" si="243"/>
        <v>0</v>
      </c>
      <c r="Y192" s="7">
        <f t="shared" si="243"/>
        <v>6170102.4699999997</v>
      </c>
      <c r="Z192" s="7">
        <f t="shared" si="243"/>
        <v>0</v>
      </c>
      <c r="AA192" s="7">
        <f t="shared" si="243"/>
        <v>0</v>
      </c>
      <c r="AB192" s="7">
        <f t="shared" si="243"/>
        <v>0</v>
      </c>
      <c r="AC192" s="7">
        <f t="shared" si="243"/>
        <v>0</v>
      </c>
      <c r="AD192" s="7">
        <f t="shared" si="243"/>
        <v>0</v>
      </c>
      <c r="AE192" s="7">
        <f t="shared" si="243"/>
        <v>0</v>
      </c>
      <c r="AF192" s="7">
        <f t="shared" si="243"/>
        <v>0</v>
      </c>
      <c r="AG192" s="7">
        <f t="shared" si="243"/>
        <v>0</v>
      </c>
      <c r="AH192" s="7">
        <f t="shared" si="243"/>
        <v>6164959.8399999999</v>
      </c>
      <c r="AI192" s="7">
        <f t="shared" ref="AI192:BN192" si="244">ROUND(IF((OR(AI184=1,AI185=1))=TRUE(),0,(AI190*459)+(AI41*AI190*AI133)),2)</f>
        <v>0</v>
      </c>
      <c r="AJ192" s="7">
        <f t="shared" si="244"/>
        <v>0</v>
      </c>
      <c r="AK192" s="7">
        <f t="shared" si="244"/>
        <v>0</v>
      </c>
      <c r="AL192" s="7">
        <f t="shared" si="244"/>
        <v>0</v>
      </c>
      <c r="AM192" s="7">
        <f t="shared" si="244"/>
        <v>0</v>
      </c>
      <c r="AN192" s="7">
        <f t="shared" si="244"/>
        <v>0</v>
      </c>
      <c r="AO192" s="7">
        <f t="shared" si="244"/>
        <v>9601725.9100000001</v>
      </c>
      <c r="AP192" s="7">
        <f t="shared" si="244"/>
        <v>87036159.829999998</v>
      </c>
      <c r="AQ192" s="7">
        <f t="shared" si="244"/>
        <v>0</v>
      </c>
      <c r="AR192" s="7">
        <f t="shared" si="244"/>
        <v>0</v>
      </c>
      <c r="AS192" s="7">
        <f t="shared" si="244"/>
        <v>0</v>
      </c>
      <c r="AT192" s="7">
        <f t="shared" si="244"/>
        <v>0</v>
      </c>
      <c r="AU192" s="7">
        <f t="shared" si="244"/>
        <v>0</v>
      </c>
      <c r="AV192" s="7">
        <f t="shared" si="244"/>
        <v>0</v>
      </c>
      <c r="AW192" s="7">
        <f t="shared" si="244"/>
        <v>0</v>
      </c>
      <c r="AX192" s="7">
        <f t="shared" si="244"/>
        <v>0</v>
      </c>
      <c r="AY192" s="7">
        <f t="shared" si="244"/>
        <v>0</v>
      </c>
      <c r="AZ192" s="7">
        <f t="shared" si="244"/>
        <v>18689938.449999999</v>
      </c>
      <c r="BA192" s="7">
        <f t="shared" si="244"/>
        <v>12626069.27</v>
      </c>
      <c r="BB192" s="7">
        <f t="shared" si="244"/>
        <v>11397420.789999999</v>
      </c>
      <c r="BC192" s="7">
        <f t="shared" si="244"/>
        <v>29133936.620000001</v>
      </c>
      <c r="BD192" s="7">
        <f t="shared" si="244"/>
        <v>0</v>
      </c>
      <c r="BE192" s="7">
        <f t="shared" si="244"/>
        <v>0</v>
      </c>
      <c r="BF192" s="7">
        <f t="shared" si="244"/>
        <v>0</v>
      </c>
      <c r="BG192" s="7">
        <f t="shared" si="244"/>
        <v>6469751.3300000001</v>
      </c>
      <c r="BH192" s="7">
        <f t="shared" si="244"/>
        <v>0</v>
      </c>
      <c r="BI192" s="7">
        <f t="shared" si="244"/>
        <v>0</v>
      </c>
      <c r="BJ192" s="7">
        <f t="shared" si="244"/>
        <v>0</v>
      </c>
      <c r="BK192" s="7">
        <f t="shared" si="244"/>
        <v>25032664.149999999</v>
      </c>
      <c r="BL192" s="7">
        <f t="shared" si="244"/>
        <v>0</v>
      </c>
      <c r="BM192" s="7">
        <f t="shared" si="244"/>
        <v>0</v>
      </c>
      <c r="BN192" s="7">
        <f t="shared" si="244"/>
        <v>8297997.6200000001</v>
      </c>
      <c r="BO192" s="7">
        <f t="shared" ref="BO192:CT192" si="245">ROUND(IF((OR(BO184=1,BO185=1))=TRUE(),0,(BO190*459)+(BO41*BO190*BO133)),2)</f>
        <v>6421361.9299999997</v>
      </c>
      <c r="BP192" s="7">
        <f t="shared" si="245"/>
        <v>0</v>
      </c>
      <c r="BQ192" s="7">
        <f t="shared" si="245"/>
        <v>11050793.57</v>
      </c>
      <c r="BR192" s="7">
        <f t="shared" si="245"/>
        <v>0</v>
      </c>
      <c r="BS192" s="7">
        <f t="shared" si="245"/>
        <v>6863716.9100000001</v>
      </c>
      <c r="BT192" s="7">
        <f t="shared" si="245"/>
        <v>0</v>
      </c>
      <c r="BU192" s="7">
        <f t="shared" si="245"/>
        <v>0</v>
      </c>
      <c r="BV192" s="7">
        <f t="shared" si="245"/>
        <v>0</v>
      </c>
      <c r="BW192" s="7">
        <f t="shared" si="245"/>
        <v>0</v>
      </c>
      <c r="BX192" s="7">
        <f t="shared" si="245"/>
        <v>0</v>
      </c>
      <c r="BY192" s="7">
        <f t="shared" si="245"/>
        <v>5677317.4100000001</v>
      </c>
      <c r="BZ192" s="7">
        <f t="shared" si="245"/>
        <v>0</v>
      </c>
      <c r="CA192" s="7">
        <f t="shared" si="245"/>
        <v>0</v>
      </c>
      <c r="CB192" s="7">
        <f t="shared" si="245"/>
        <v>0</v>
      </c>
      <c r="CC192" s="7">
        <f t="shared" si="245"/>
        <v>0</v>
      </c>
      <c r="CD192" s="7">
        <f t="shared" si="245"/>
        <v>0</v>
      </c>
      <c r="CE192" s="7">
        <f t="shared" si="245"/>
        <v>0</v>
      </c>
      <c r="CF192" s="7">
        <f t="shared" si="245"/>
        <v>0</v>
      </c>
      <c r="CG192" s="7">
        <f t="shared" si="245"/>
        <v>0</v>
      </c>
      <c r="CH192" s="7">
        <f t="shared" si="245"/>
        <v>0</v>
      </c>
      <c r="CI192" s="7">
        <f t="shared" si="245"/>
        <v>5768343.0700000003</v>
      </c>
      <c r="CJ192" s="7">
        <f t="shared" si="245"/>
        <v>6277566.7599999998</v>
      </c>
      <c r="CK192" s="7">
        <f t="shared" si="245"/>
        <v>0</v>
      </c>
      <c r="CL192" s="7">
        <f t="shared" si="245"/>
        <v>0</v>
      </c>
      <c r="CM192" s="7">
        <f t="shared" si="245"/>
        <v>6364175.1200000001</v>
      </c>
      <c r="CN192" s="7">
        <f t="shared" si="245"/>
        <v>0</v>
      </c>
      <c r="CO192" s="7">
        <f t="shared" si="245"/>
        <v>0</v>
      </c>
      <c r="CP192" s="7">
        <f t="shared" si="245"/>
        <v>6456976.9199999999</v>
      </c>
      <c r="CQ192" s="7">
        <f t="shared" si="245"/>
        <v>6383757.04</v>
      </c>
      <c r="CR192" s="7">
        <f t="shared" si="245"/>
        <v>0</v>
      </c>
      <c r="CS192" s="7">
        <f t="shared" si="245"/>
        <v>0</v>
      </c>
      <c r="CT192" s="7">
        <f t="shared" si="245"/>
        <v>0</v>
      </c>
      <c r="CU192" s="7">
        <f t="shared" ref="CU192:DZ192" si="246">ROUND(IF((OR(CU184=1,CU185=1))=TRUE(),0,(CU190*459)+(CU41*CU190*CU133)),2)</f>
        <v>0</v>
      </c>
      <c r="CV192" s="7">
        <f t="shared" si="246"/>
        <v>0</v>
      </c>
      <c r="CW192" s="7">
        <f t="shared" si="246"/>
        <v>0</v>
      </c>
      <c r="CX192" s="7">
        <f t="shared" si="246"/>
        <v>5756519.4800000004</v>
      </c>
      <c r="CY192" s="7">
        <f t="shared" si="246"/>
        <v>0</v>
      </c>
      <c r="CZ192" s="7">
        <f t="shared" si="246"/>
        <v>7068324.3300000001</v>
      </c>
      <c r="DA192" s="7">
        <f t="shared" si="246"/>
        <v>0</v>
      </c>
      <c r="DB192" s="7">
        <f t="shared" si="246"/>
        <v>0</v>
      </c>
      <c r="DC192" s="7">
        <f t="shared" si="246"/>
        <v>0</v>
      </c>
      <c r="DD192" s="7">
        <f t="shared" si="246"/>
        <v>0</v>
      </c>
      <c r="DE192" s="7">
        <f t="shared" si="246"/>
        <v>0</v>
      </c>
      <c r="DF192" s="7">
        <f t="shared" si="246"/>
        <v>21138193.129999999</v>
      </c>
      <c r="DG192" s="7">
        <f t="shared" si="246"/>
        <v>0</v>
      </c>
      <c r="DH192" s="7">
        <f t="shared" si="246"/>
        <v>6934813.2599999998</v>
      </c>
      <c r="DI192" s="7">
        <f t="shared" si="246"/>
        <v>7715157.9400000004</v>
      </c>
      <c r="DJ192" s="7">
        <f t="shared" si="246"/>
        <v>5930260.96</v>
      </c>
      <c r="DK192" s="7">
        <f t="shared" si="246"/>
        <v>5821605.8300000001</v>
      </c>
      <c r="DL192" s="7">
        <f t="shared" si="246"/>
        <v>11095190.23</v>
      </c>
      <c r="DM192" s="7">
        <f t="shared" si="246"/>
        <v>0</v>
      </c>
      <c r="DN192" s="7">
        <f t="shared" si="246"/>
        <v>6920784.7199999997</v>
      </c>
      <c r="DO192" s="7">
        <f t="shared" si="246"/>
        <v>8935676.3000000007</v>
      </c>
      <c r="DP192" s="7">
        <f t="shared" si="246"/>
        <v>0</v>
      </c>
      <c r="DQ192" s="7">
        <f t="shared" si="246"/>
        <v>0</v>
      </c>
      <c r="DR192" s="7">
        <f t="shared" si="246"/>
        <v>6940964.1299999999</v>
      </c>
      <c r="DS192" s="7">
        <f t="shared" si="246"/>
        <v>6046081.4000000004</v>
      </c>
      <c r="DT192" s="7">
        <f t="shared" si="246"/>
        <v>0</v>
      </c>
      <c r="DU192" s="7">
        <f t="shared" si="246"/>
        <v>0</v>
      </c>
      <c r="DV192" s="7">
        <f t="shared" si="246"/>
        <v>0</v>
      </c>
      <c r="DW192" s="7">
        <f t="shared" si="246"/>
        <v>0</v>
      </c>
      <c r="DX192" s="7">
        <f t="shared" si="246"/>
        <v>0</v>
      </c>
      <c r="DY192" s="7">
        <f t="shared" si="246"/>
        <v>0</v>
      </c>
      <c r="DZ192" s="7">
        <f t="shared" si="246"/>
        <v>0</v>
      </c>
      <c r="EA192" s="7">
        <f t="shared" ref="EA192:FF192" si="247">ROUND(IF((OR(EA184=1,EA185=1))=TRUE(),0,(EA190*459)+(EA41*EA190*EA133)),2)</f>
        <v>0</v>
      </c>
      <c r="EB192" s="7">
        <f t="shared" si="247"/>
        <v>5807541.6699999999</v>
      </c>
      <c r="EC192" s="7">
        <f t="shared" si="247"/>
        <v>0</v>
      </c>
      <c r="ED192" s="7">
        <f t="shared" si="247"/>
        <v>0</v>
      </c>
      <c r="EE192" s="7">
        <f t="shared" si="247"/>
        <v>0</v>
      </c>
      <c r="EF192" s="7">
        <f t="shared" si="247"/>
        <v>6846699.3300000001</v>
      </c>
      <c r="EG192" s="7">
        <f t="shared" si="247"/>
        <v>0</v>
      </c>
      <c r="EH192" s="7">
        <f t="shared" si="247"/>
        <v>0</v>
      </c>
      <c r="EI192" s="7">
        <f t="shared" si="247"/>
        <v>22798964.789999999</v>
      </c>
      <c r="EJ192" s="7">
        <f t="shared" si="247"/>
        <v>13699260.710000001</v>
      </c>
      <c r="EK192" s="7">
        <f t="shared" si="247"/>
        <v>0</v>
      </c>
      <c r="EL192" s="7">
        <f t="shared" si="247"/>
        <v>5583738.7699999996</v>
      </c>
      <c r="EM192" s="7">
        <f t="shared" si="247"/>
        <v>0</v>
      </c>
      <c r="EN192" s="7">
        <f t="shared" si="247"/>
        <v>6305689.54</v>
      </c>
      <c r="EO192" s="7">
        <f t="shared" si="247"/>
        <v>0</v>
      </c>
      <c r="EP192" s="7">
        <f t="shared" si="247"/>
        <v>0</v>
      </c>
      <c r="EQ192" s="7">
        <f t="shared" si="247"/>
        <v>0</v>
      </c>
      <c r="ER192" s="7">
        <f t="shared" si="247"/>
        <v>0</v>
      </c>
      <c r="ES192" s="7">
        <f t="shared" si="247"/>
        <v>0</v>
      </c>
      <c r="ET192" s="7">
        <f t="shared" si="247"/>
        <v>0</v>
      </c>
      <c r="EU192" s="7">
        <f t="shared" si="247"/>
        <v>5914653.6699999999</v>
      </c>
      <c r="EV192" s="7">
        <f t="shared" si="247"/>
        <v>0</v>
      </c>
      <c r="EW192" s="7">
        <f t="shared" si="247"/>
        <v>0</v>
      </c>
      <c r="EX192" s="7">
        <f t="shared" si="247"/>
        <v>0</v>
      </c>
      <c r="EY192" s="7">
        <f t="shared" si="247"/>
        <v>6076010.4299999997</v>
      </c>
      <c r="EZ192" s="7">
        <f t="shared" si="247"/>
        <v>0</v>
      </c>
      <c r="FA192" s="7">
        <f t="shared" si="247"/>
        <v>0</v>
      </c>
      <c r="FB192" s="7">
        <f t="shared" si="247"/>
        <v>0</v>
      </c>
      <c r="FC192" s="7">
        <f t="shared" si="247"/>
        <v>0</v>
      </c>
      <c r="FD192" s="7">
        <f t="shared" si="247"/>
        <v>0</v>
      </c>
      <c r="FE192" s="7">
        <f t="shared" si="247"/>
        <v>0</v>
      </c>
      <c r="FF192" s="7">
        <f t="shared" si="247"/>
        <v>0</v>
      </c>
      <c r="FG192" s="7">
        <f t="shared" ref="FG192:FX192" si="248">ROUND(IF((OR(FG184=1,FG185=1))=TRUE(),0,(FG190*459)+(FG41*FG190*FG133)),2)</f>
        <v>0</v>
      </c>
      <c r="FH192" s="7">
        <f t="shared" si="248"/>
        <v>0</v>
      </c>
      <c r="FI192" s="7">
        <f t="shared" si="248"/>
        <v>6904548.1500000004</v>
      </c>
      <c r="FJ192" s="7">
        <f t="shared" si="248"/>
        <v>0</v>
      </c>
      <c r="FK192" s="7">
        <f t="shared" si="248"/>
        <v>7754593.1600000001</v>
      </c>
      <c r="FL192" s="7">
        <f t="shared" si="248"/>
        <v>0</v>
      </c>
      <c r="FM192" s="7">
        <f t="shared" si="248"/>
        <v>0</v>
      </c>
      <c r="FN192" s="7">
        <f t="shared" si="248"/>
        <v>30000322.850000001</v>
      </c>
      <c r="FO192" s="7">
        <f t="shared" si="248"/>
        <v>6412694.3099999996</v>
      </c>
      <c r="FP192" s="7">
        <f t="shared" si="248"/>
        <v>7632253.8700000001</v>
      </c>
      <c r="FQ192" s="7">
        <f t="shared" si="248"/>
        <v>6181127.2300000004</v>
      </c>
      <c r="FR192" s="7">
        <f t="shared" si="248"/>
        <v>0</v>
      </c>
      <c r="FS192" s="7">
        <f t="shared" si="248"/>
        <v>0</v>
      </c>
      <c r="FT192" s="7">
        <f t="shared" si="248"/>
        <v>0</v>
      </c>
      <c r="FU192" s="7">
        <f t="shared" si="248"/>
        <v>6435142.9800000004</v>
      </c>
      <c r="FV192" s="7">
        <f t="shared" si="248"/>
        <v>6102052.6399999997</v>
      </c>
      <c r="FW192" s="7">
        <f t="shared" si="248"/>
        <v>0</v>
      </c>
      <c r="FX192" s="7">
        <f t="shared" si="248"/>
        <v>0</v>
      </c>
      <c r="FY192" s="42"/>
      <c r="FZ192" s="79"/>
      <c r="GA192" s="7"/>
      <c r="GB192" s="42"/>
      <c r="GC192" s="42"/>
      <c r="GD192" s="42"/>
      <c r="GE192" s="42"/>
      <c r="GF192" s="42"/>
      <c r="GG192" s="7"/>
      <c r="GH192" s="42"/>
      <c r="GI192" s="42"/>
      <c r="GJ192" s="42"/>
      <c r="GK192" s="42"/>
      <c r="GL192" s="42"/>
      <c r="GM192" s="42"/>
    </row>
    <row r="193" spans="1:195" x14ac:dyDescent="0.35">
      <c r="A193" s="7"/>
      <c r="B193" s="7" t="s">
        <v>720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</row>
    <row r="194" spans="1:195" x14ac:dyDescent="0.35">
      <c r="A194" s="6" t="s">
        <v>721</v>
      </c>
      <c r="B194" s="7" t="s">
        <v>722</v>
      </c>
      <c r="C194" s="18">
        <f t="shared" ref="C194:AH194" si="249">IF((OR(C184=1,C185=1))=TRUE(),0,C94)</f>
        <v>6387</v>
      </c>
      <c r="D194" s="18">
        <f t="shared" si="249"/>
        <v>38741.200000000004</v>
      </c>
      <c r="E194" s="18">
        <f t="shared" si="249"/>
        <v>6031.66</v>
      </c>
      <c r="F194" s="18">
        <f t="shared" si="249"/>
        <v>21913.3</v>
      </c>
      <c r="G194" s="18">
        <f t="shared" si="249"/>
        <v>0</v>
      </c>
      <c r="H194" s="18">
        <f t="shared" si="249"/>
        <v>0</v>
      </c>
      <c r="I194" s="18">
        <f t="shared" si="249"/>
        <v>8309.48</v>
      </c>
      <c r="J194" s="18">
        <f t="shared" si="249"/>
        <v>2101.4</v>
      </c>
      <c r="K194" s="18">
        <f t="shared" si="249"/>
        <v>0</v>
      </c>
      <c r="L194" s="18">
        <f t="shared" si="249"/>
        <v>2169.1</v>
      </c>
      <c r="M194" s="18">
        <f t="shared" si="249"/>
        <v>1002.8</v>
      </c>
      <c r="N194" s="18">
        <f t="shared" si="249"/>
        <v>0</v>
      </c>
      <c r="O194" s="18">
        <f t="shared" si="249"/>
        <v>0</v>
      </c>
      <c r="P194" s="18">
        <f t="shared" si="249"/>
        <v>0</v>
      </c>
      <c r="Q194" s="18">
        <f t="shared" si="249"/>
        <v>37757.26</v>
      </c>
      <c r="R194" s="18">
        <f t="shared" si="249"/>
        <v>505</v>
      </c>
      <c r="S194" s="18">
        <f t="shared" si="249"/>
        <v>1600.3</v>
      </c>
      <c r="T194" s="18">
        <f t="shared" si="249"/>
        <v>0</v>
      </c>
      <c r="U194" s="18">
        <f t="shared" si="249"/>
        <v>0</v>
      </c>
      <c r="V194" s="18">
        <f t="shared" si="249"/>
        <v>0</v>
      </c>
      <c r="W194" s="18">
        <f t="shared" si="249"/>
        <v>0</v>
      </c>
      <c r="X194" s="18">
        <f t="shared" si="249"/>
        <v>0</v>
      </c>
      <c r="Y194" s="18">
        <f t="shared" si="249"/>
        <v>436.7</v>
      </c>
      <c r="Z194" s="18">
        <f t="shared" si="249"/>
        <v>0</v>
      </c>
      <c r="AA194" s="18">
        <f t="shared" si="249"/>
        <v>0</v>
      </c>
      <c r="AB194" s="18">
        <f t="shared" si="249"/>
        <v>0</v>
      </c>
      <c r="AC194" s="18">
        <f t="shared" si="249"/>
        <v>0</v>
      </c>
      <c r="AD194" s="18">
        <f t="shared" si="249"/>
        <v>0</v>
      </c>
      <c r="AE194" s="18">
        <f t="shared" si="249"/>
        <v>0</v>
      </c>
      <c r="AF194" s="18">
        <f t="shared" si="249"/>
        <v>0</v>
      </c>
      <c r="AG194" s="18">
        <f t="shared" si="249"/>
        <v>0</v>
      </c>
      <c r="AH194" s="18">
        <f t="shared" si="249"/>
        <v>977.5</v>
      </c>
      <c r="AI194" s="18">
        <f t="shared" ref="AI194:BN194" si="250">IF((OR(AI184=1,AI185=1))=TRUE(),0,AI94)</f>
        <v>0</v>
      </c>
      <c r="AJ194" s="18">
        <f t="shared" si="250"/>
        <v>0</v>
      </c>
      <c r="AK194" s="18">
        <f t="shared" si="250"/>
        <v>0</v>
      </c>
      <c r="AL194" s="18">
        <f t="shared" si="250"/>
        <v>0</v>
      </c>
      <c r="AM194" s="18">
        <f t="shared" si="250"/>
        <v>0</v>
      </c>
      <c r="AN194" s="18">
        <f t="shared" si="250"/>
        <v>0</v>
      </c>
      <c r="AO194" s="18">
        <f t="shared" si="250"/>
        <v>4244.8600000000006</v>
      </c>
      <c r="AP194" s="18">
        <f t="shared" si="250"/>
        <v>83062.98</v>
      </c>
      <c r="AQ194" s="18">
        <f t="shared" si="250"/>
        <v>0</v>
      </c>
      <c r="AR194" s="18">
        <f t="shared" si="250"/>
        <v>0</v>
      </c>
      <c r="AS194" s="18">
        <f t="shared" si="250"/>
        <v>0</v>
      </c>
      <c r="AT194" s="18">
        <f t="shared" si="250"/>
        <v>0</v>
      </c>
      <c r="AU194" s="18">
        <f t="shared" si="250"/>
        <v>0</v>
      </c>
      <c r="AV194" s="18">
        <f t="shared" si="250"/>
        <v>0</v>
      </c>
      <c r="AW194" s="18">
        <f t="shared" si="250"/>
        <v>0</v>
      </c>
      <c r="AX194" s="18">
        <f t="shared" si="250"/>
        <v>0</v>
      </c>
      <c r="AY194" s="18">
        <f t="shared" si="250"/>
        <v>0</v>
      </c>
      <c r="AZ194" s="18">
        <f t="shared" si="250"/>
        <v>12262.039999999999</v>
      </c>
      <c r="BA194" s="18">
        <f t="shared" si="250"/>
        <v>8927.2999999999993</v>
      </c>
      <c r="BB194" s="18">
        <f t="shared" si="250"/>
        <v>7555.48</v>
      </c>
      <c r="BC194" s="18">
        <f t="shared" si="250"/>
        <v>25280.82</v>
      </c>
      <c r="BD194" s="18">
        <f t="shared" si="250"/>
        <v>0</v>
      </c>
      <c r="BE194" s="18">
        <f t="shared" si="250"/>
        <v>0</v>
      </c>
      <c r="BF194" s="18">
        <f t="shared" si="250"/>
        <v>0</v>
      </c>
      <c r="BG194" s="18">
        <f t="shared" si="250"/>
        <v>899.7</v>
      </c>
      <c r="BH194" s="18">
        <f t="shared" si="250"/>
        <v>0</v>
      </c>
      <c r="BI194" s="18">
        <f t="shared" si="250"/>
        <v>0</v>
      </c>
      <c r="BJ194" s="18">
        <f t="shared" si="250"/>
        <v>0</v>
      </c>
      <c r="BK194" s="18">
        <f t="shared" si="250"/>
        <v>20326.400000000001</v>
      </c>
      <c r="BL194" s="18">
        <f t="shared" si="250"/>
        <v>0</v>
      </c>
      <c r="BM194" s="18">
        <f t="shared" si="250"/>
        <v>0</v>
      </c>
      <c r="BN194" s="18">
        <f t="shared" si="250"/>
        <v>3147.58</v>
      </c>
      <c r="BO194" s="18">
        <f t="shared" ref="BO194:CT194" si="251">IF((OR(BO184=1,BO185=1))=TRUE(),0,BO94)</f>
        <v>1284.7</v>
      </c>
      <c r="BP194" s="18">
        <f t="shared" si="251"/>
        <v>0</v>
      </c>
      <c r="BQ194" s="18">
        <f t="shared" si="251"/>
        <v>5969.1</v>
      </c>
      <c r="BR194" s="18">
        <f t="shared" si="251"/>
        <v>0</v>
      </c>
      <c r="BS194" s="18">
        <f t="shared" si="251"/>
        <v>1116.0999999999999</v>
      </c>
      <c r="BT194" s="18">
        <f t="shared" si="251"/>
        <v>0</v>
      </c>
      <c r="BU194" s="18">
        <f t="shared" si="251"/>
        <v>0</v>
      </c>
      <c r="BV194" s="18">
        <f t="shared" si="251"/>
        <v>0</v>
      </c>
      <c r="BW194" s="18">
        <f t="shared" si="251"/>
        <v>0</v>
      </c>
      <c r="BX194" s="18">
        <f t="shared" si="251"/>
        <v>0</v>
      </c>
      <c r="BY194" s="18">
        <f t="shared" si="251"/>
        <v>459.3</v>
      </c>
      <c r="BZ194" s="18">
        <f t="shared" si="251"/>
        <v>0</v>
      </c>
      <c r="CA194" s="18">
        <f t="shared" si="251"/>
        <v>0</v>
      </c>
      <c r="CB194" s="18">
        <f t="shared" si="251"/>
        <v>0</v>
      </c>
      <c r="CC194" s="18">
        <f t="shared" si="251"/>
        <v>0</v>
      </c>
      <c r="CD194" s="18">
        <f t="shared" si="251"/>
        <v>0</v>
      </c>
      <c r="CE194" s="18">
        <f t="shared" si="251"/>
        <v>0</v>
      </c>
      <c r="CF194" s="18">
        <f t="shared" si="251"/>
        <v>0</v>
      </c>
      <c r="CG194" s="18">
        <f t="shared" si="251"/>
        <v>0</v>
      </c>
      <c r="CH194" s="18">
        <f t="shared" si="251"/>
        <v>0</v>
      </c>
      <c r="CI194" s="18">
        <f t="shared" si="251"/>
        <v>697.5</v>
      </c>
      <c r="CJ194" s="18">
        <f t="shared" si="251"/>
        <v>894.7</v>
      </c>
      <c r="CK194" s="18">
        <f t="shared" si="251"/>
        <v>0</v>
      </c>
      <c r="CL194" s="18">
        <f t="shared" si="251"/>
        <v>0</v>
      </c>
      <c r="CM194" s="18">
        <f t="shared" si="251"/>
        <v>706.2</v>
      </c>
      <c r="CN194" s="18">
        <f t="shared" si="251"/>
        <v>0</v>
      </c>
      <c r="CO194" s="18">
        <f t="shared" si="251"/>
        <v>0</v>
      </c>
      <c r="CP194" s="18">
        <f t="shared" si="251"/>
        <v>964.74</v>
      </c>
      <c r="CQ194" s="18">
        <f t="shared" si="251"/>
        <v>771</v>
      </c>
      <c r="CR194" s="18">
        <f t="shared" si="251"/>
        <v>0</v>
      </c>
      <c r="CS194" s="18">
        <f t="shared" si="251"/>
        <v>0</v>
      </c>
      <c r="CT194" s="18">
        <f t="shared" si="251"/>
        <v>0</v>
      </c>
      <c r="CU194" s="18">
        <f t="shared" ref="CU194:DZ194" si="252">IF((OR(CU184=1,CU185=1))=TRUE(),0,CU94)</f>
        <v>0</v>
      </c>
      <c r="CV194" s="18">
        <f t="shared" si="252"/>
        <v>0</v>
      </c>
      <c r="CW194" s="18">
        <f t="shared" si="252"/>
        <v>0</v>
      </c>
      <c r="CX194" s="18">
        <f t="shared" si="252"/>
        <v>462.5</v>
      </c>
      <c r="CY194" s="18">
        <f t="shared" si="252"/>
        <v>0</v>
      </c>
      <c r="CZ194" s="18">
        <f t="shared" si="252"/>
        <v>1843.3</v>
      </c>
      <c r="DA194" s="18">
        <f t="shared" si="252"/>
        <v>0</v>
      </c>
      <c r="DB194" s="18">
        <f t="shared" si="252"/>
        <v>0</v>
      </c>
      <c r="DC194" s="18">
        <f t="shared" si="252"/>
        <v>0</v>
      </c>
      <c r="DD194" s="18">
        <f t="shared" si="252"/>
        <v>0</v>
      </c>
      <c r="DE194" s="18">
        <f t="shared" si="252"/>
        <v>0</v>
      </c>
      <c r="DF194" s="18">
        <f t="shared" si="252"/>
        <v>21022.12</v>
      </c>
      <c r="DG194" s="18">
        <f t="shared" si="252"/>
        <v>0</v>
      </c>
      <c r="DH194" s="18">
        <f t="shared" si="252"/>
        <v>1860.6</v>
      </c>
      <c r="DI194" s="18">
        <f t="shared" si="252"/>
        <v>2478.3399999999997</v>
      </c>
      <c r="DJ194" s="18">
        <f t="shared" si="252"/>
        <v>638.5</v>
      </c>
      <c r="DK194" s="18">
        <f t="shared" si="252"/>
        <v>500</v>
      </c>
      <c r="DL194" s="18">
        <f t="shared" si="252"/>
        <v>5720.38</v>
      </c>
      <c r="DM194" s="18">
        <f t="shared" si="252"/>
        <v>0</v>
      </c>
      <c r="DN194" s="18">
        <f t="shared" si="252"/>
        <v>1318</v>
      </c>
      <c r="DO194" s="18">
        <f t="shared" si="252"/>
        <v>3247</v>
      </c>
      <c r="DP194" s="18">
        <f t="shared" si="252"/>
        <v>0</v>
      </c>
      <c r="DQ194" s="18">
        <f t="shared" si="252"/>
        <v>0</v>
      </c>
      <c r="DR194" s="18">
        <f t="shared" si="252"/>
        <v>1343.6</v>
      </c>
      <c r="DS194" s="18">
        <f t="shared" si="252"/>
        <v>639</v>
      </c>
      <c r="DT194" s="18">
        <f t="shared" si="252"/>
        <v>0</v>
      </c>
      <c r="DU194" s="18">
        <f t="shared" si="252"/>
        <v>0</v>
      </c>
      <c r="DV194" s="18">
        <f t="shared" si="252"/>
        <v>0</v>
      </c>
      <c r="DW194" s="18">
        <f t="shared" si="252"/>
        <v>0</v>
      </c>
      <c r="DX194" s="18">
        <f t="shared" si="252"/>
        <v>0</v>
      </c>
      <c r="DY194" s="18">
        <f t="shared" si="252"/>
        <v>0</v>
      </c>
      <c r="DZ194" s="18">
        <f t="shared" si="252"/>
        <v>0</v>
      </c>
      <c r="EA194" s="18">
        <f t="shared" ref="EA194:FF194" si="253">IF((OR(EA184=1,EA185=1))=TRUE(),0,EA94)</f>
        <v>0</v>
      </c>
      <c r="EB194" s="18">
        <f t="shared" si="253"/>
        <v>552.1</v>
      </c>
      <c r="EC194" s="18">
        <f t="shared" si="253"/>
        <v>0</v>
      </c>
      <c r="ED194" s="18">
        <f t="shared" si="253"/>
        <v>0</v>
      </c>
      <c r="EE194" s="18">
        <f t="shared" si="253"/>
        <v>0</v>
      </c>
      <c r="EF194" s="18">
        <f t="shared" si="253"/>
        <v>1402.7</v>
      </c>
      <c r="EG194" s="18">
        <f t="shared" si="253"/>
        <v>0</v>
      </c>
      <c r="EH194" s="18">
        <f t="shared" si="253"/>
        <v>0</v>
      </c>
      <c r="EI194" s="18">
        <f t="shared" si="253"/>
        <v>14166.4</v>
      </c>
      <c r="EJ194" s="18">
        <f t="shared" si="253"/>
        <v>10053.98</v>
      </c>
      <c r="EK194" s="18">
        <f t="shared" si="253"/>
        <v>0</v>
      </c>
      <c r="EL194" s="18">
        <f t="shared" si="253"/>
        <v>474.5</v>
      </c>
      <c r="EM194" s="18">
        <f t="shared" si="253"/>
        <v>0</v>
      </c>
      <c r="EN194" s="18">
        <f t="shared" si="253"/>
        <v>924.8</v>
      </c>
      <c r="EO194" s="18">
        <f t="shared" si="253"/>
        <v>0</v>
      </c>
      <c r="EP194" s="18">
        <f t="shared" si="253"/>
        <v>0</v>
      </c>
      <c r="EQ194" s="18">
        <f t="shared" si="253"/>
        <v>0</v>
      </c>
      <c r="ER194" s="18">
        <f t="shared" si="253"/>
        <v>0</v>
      </c>
      <c r="ES194" s="18">
        <f t="shared" si="253"/>
        <v>0</v>
      </c>
      <c r="ET194" s="18">
        <f t="shared" si="253"/>
        <v>0</v>
      </c>
      <c r="EU194" s="18">
        <f t="shared" si="253"/>
        <v>572.6</v>
      </c>
      <c r="EV194" s="18">
        <f t="shared" si="253"/>
        <v>0</v>
      </c>
      <c r="EW194" s="18">
        <f t="shared" si="253"/>
        <v>0</v>
      </c>
      <c r="EX194" s="18">
        <f t="shared" si="253"/>
        <v>0</v>
      </c>
      <c r="EY194" s="18">
        <f t="shared" si="253"/>
        <v>214</v>
      </c>
      <c r="EZ194" s="18">
        <f t="shared" si="253"/>
        <v>0</v>
      </c>
      <c r="FA194" s="18">
        <f t="shared" si="253"/>
        <v>0</v>
      </c>
      <c r="FB194" s="18">
        <f t="shared" si="253"/>
        <v>0</v>
      </c>
      <c r="FC194" s="18">
        <f t="shared" si="253"/>
        <v>0</v>
      </c>
      <c r="FD194" s="18">
        <f t="shared" si="253"/>
        <v>0</v>
      </c>
      <c r="FE194" s="18">
        <f t="shared" si="253"/>
        <v>0</v>
      </c>
      <c r="FF194" s="18">
        <f t="shared" si="253"/>
        <v>0</v>
      </c>
      <c r="FG194" s="18">
        <f t="shared" ref="FG194:FX194" si="254">IF((OR(FG184=1,FG185=1))=TRUE(),0,FG94)</f>
        <v>0</v>
      </c>
      <c r="FH194" s="18">
        <f t="shared" si="254"/>
        <v>0</v>
      </c>
      <c r="FI194" s="18">
        <f t="shared" si="254"/>
        <v>1739.1</v>
      </c>
      <c r="FJ194" s="18">
        <f t="shared" si="254"/>
        <v>0</v>
      </c>
      <c r="FK194" s="18">
        <f t="shared" si="254"/>
        <v>2573.5</v>
      </c>
      <c r="FL194" s="18">
        <f t="shared" si="254"/>
        <v>0</v>
      </c>
      <c r="FM194" s="18">
        <f t="shared" si="254"/>
        <v>0</v>
      </c>
      <c r="FN194" s="18">
        <f t="shared" si="254"/>
        <v>21869.360000000001</v>
      </c>
      <c r="FO194" s="18">
        <f t="shared" si="254"/>
        <v>1088.0999999999999</v>
      </c>
      <c r="FP194" s="18">
        <f t="shared" si="254"/>
        <v>2280</v>
      </c>
      <c r="FQ194" s="18">
        <f t="shared" si="254"/>
        <v>986.9</v>
      </c>
      <c r="FR194" s="18">
        <f t="shared" si="254"/>
        <v>0</v>
      </c>
      <c r="FS194" s="18">
        <f t="shared" si="254"/>
        <v>0</v>
      </c>
      <c r="FT194" s="18">
        <f t="shared" si="254"/>
        <v>0</v>
      </c>
      <c r="FU194" s="18">
        <f t="shared" si="254"/>
        <v>813.7</v>
      </c>
      <c r="FV194" s="18">
        <f t="shared" si="254"/>
        <v>782</v>
      </c>
      <c r="FW194" s="18">
        <f t="shared" si="254"/>
        <v>0</v>
      </c>
      <c r="FX194" s="18">
        <f t="shared" si="254"/>
        <v>0</v>
      </c>
      <c r="FY194" s="7"/>
      <c r="FZ194" s="18"/>
      <c r="GA194" s="7"/>
      <c r="GB194" s="42"/>
      <c r="GC194" s="42"/>
      <c r="GD194" s="42"/>
      <c r="GE194" s="42"/>
      <c r="GF194" s="42"/>
      <c r="GG194" s="7"/>
      <c r="GH194" s="42"/>
      <c r="GI194" s="42"/>
      <c r="GJ194" s="42"/>
      <c r="GK194" s="42"/>
      <c r="GL194" s="42"/>
      <c r="GM194" s="42"/>
    </row>
    <row r="195" spans="1:195" x14ac:dyDescent="0.35">
      <c r="A195" s="6" t="s">
        <v>723</v>
      </c>
      <c r="B195" s="7" t="s">
        <v>724</v>
      </c>
      <c r="C195" s="7">
        <f t="shared" ref="C195:AH195" si="255">ROUND(IF((OR(C184=1,C185=1))=TRUE(),0,(C192/459*C194)+C175+C165),2)</f>
        <v>191559345.63</v>
      </c>
      <c r="D195" s="7">
        <f t="shared" si="255"/>
        <v>3012730028.8099999</v>
      </c>
      <c r="E195" s="7">
        <f t="shared" si="255"/>
        <v>171463870.97</v>
      </c>
      <c r="F195" s="7">
        <f t="shared" si="255"/>
        <v>1156729840.2</v>
      </c>
      <c r="G195" s="7">
        <f t="shared" si="255"/>
        <v>0</v>
      </c>
      <c r="H195" s="7">
        <f t="shared" si="255"/>
        <v>0</v>
      </c>
      <c r="I195" s="7">
        <f t="shared" si="255"/>
        <v>277204749.64999998</v>
      </c>
      <c r="J195" s="7">
        <f t="shared" si="255"/>
        <v>34627635.219999999</v>
      </c>
      <c r="K195" s="7">
        <f t="shared" si="255"/>
        <v>0</v>
      </c>
      <c r="L195" s="7">
        <f t="shared" si="255"/>
        <v>38467669.890000001</v>
      </c>
      <c r="M195" s="7">
        <f t="shared" si="255"/>
        <v>15666760.59</v>
      </c>
      <c r="N195" s="7">
        <f t="shared" si="255"/>
        <v>0</v>
      </c>
      <c r="O195" s="7">
        <f t="shared" si="255"/>
        <v>0</v>
      </c>
      <c r="P195" s="7">
        <f t="shared" si="255"/>
        <v>0</v>
      </c>
      <c r="Q195" s="7">
        <f t="shared" si="255"/>
        <v>4452300616.5799999</v>
      </c>
      <c r="R195" s="7">
        <f t="shared" si="255"/>
        <v>69245990.719999999</v>
      </c>
      <c r="S195" s="7">
        <f t="shared" si="255"/>
        <v>24544993.690000001</v>
      </c>
      <c r="T195" s="7">
        <f t="shared" si="255"/>
        <v>0</v>
      </c>
      <c r="U195" s="7">
        <f t="shared" si="255"/>
        <v>0</v>
      </c>
      <c r="V195" s="7">
        <f t="shared" si="255"/>
        <v>0</v>
      </c>
      <c r="W195" s="7">
        <f t="shared" si="255"/>
        <v>0</v>
      </c>
      <c r="X195" s="7">
        <f t="shared" si="255"/>
        <v>0</v>
      </c>
      <c r="Y195" s="7">
        <f t="shared" si="255"/>
        <v>11117724.970000001</v>
      </c>
      <c r="Z195" s="7">
        <f t="shared" si="255"/>
        <v>0</v>
      </c>
      <c r="AA195" s="7">
        <f t="shared" si="255"/>
        <v>0</v>
      </c>
      <c r="AB195" s="7">
        <f t="shared" si="255"/>
        <v>0</v>
      </c>
      <c r="AC195" s="7">
        <f t="shared" si="255"/>
        <v>0</v>
      </c>
      <c r="AD195" s="7">
        <f t="shared" si="255"/>
        <v>0</v>
      </c>
      <c r="AE195" s="7">
        <f t="shared" si="255"/>
        <v>0</v>
      </c>
      <c r="AF195" s="7">
        <f t="shared" si="255"/>
        <v>0</v>
      </c>
      <c r="AG195" s="7">
        <f t="shared" si="255"/>
        <v>0</v>
      </c>
      <c r="AH195" s="7">
        <f t="shared" si="255"/>
        <v>13129081.140000001</v>
      </c>
      <c r="AI195" s="7">
        <f t="shared" ref="AI195:BN195" si="256">ROUND(IF((OR(AI184=1,AI185=1))=TRUE(),0,(AI192/459*AI194)+AI175+AI165),2)</f>
        <v>0</v>
      </c>
      <c r="AJ195" s="7">
        <f t="shared" si="256"/>
        <v>0</v>
      </c>
      <c r="AK195" s="7">
        <f t="shared" si="256"/>
        <v>0</v>
      </c>
      <c r="AL195" s="7">
        <f t="shared" si="256"/>
        <v>0</v>
      </c>
      <c r="AM195" s="7">
        <f t="shared" si="256"/>
        <v>0</v>
      </c>
      <c r="AN195" s="7">
        <f t="shared" si="256"/>
        <v>0</v>
      </c>
      <c r="AO195" s="7">
        <f t="shared" si="256"/>
        <v>90001588.549999997</v>
      </c>
      <c r="AP195" s="7">
        <f t="shared" si="256"/>
        <v>15770328029.92</v>
      </c>
      <c r="AQ195" s="7">
        <f t="shared" si="256"/>
        <v>0</v>
      </c>
      <c r="AR195" s="7">
        <f t="shared" si="256"/>
        <v>0</v>
      </c>
      <c r="AS195" s="7">
        <f t="shared" si="256"/>
        <v>0</v>
      </c>
      <c r="AT195" s="7">
        <f t="shared" si="256"/>
        <v>0</v>
      </c>
      <c r="AU195" s="7">
        <f t="shared" si="256"/>
        <v>0</v>
      </c>
      <c r="AV195" s="7">
        <f t="shared" si="256"/>
        <v>0</v>
      </c>
      <c r="AW195" s="7">
        <f t="shared" si="256"/>
        <v>0</v>
      </c>
      <c r="AX195" s="7">
        <f t="shared" si="256"/>
        <v>0</v>
      </c>
      <c r="AY195" s="7">
        <f t="shared" si="256"/>
        <v>0</v>
      </c>
      <c r="AZ195" s="7">
        <f t="shared" si="256"/>
        <v>501304408.39999998</v>
      </c>
      <c r="BA195" s="7">
        <f t="shared" si="256"/>
        <v>248221972.53999999</v>
      </c>
      <c r="BB195" s="7">
        <f t="shared" si="256"/>
        <v>187913646.31</v>
      </c>
      <c r="BC195" s="7">
        <f t="shared" si="256"/>
        <v>1611394211.1900001</v>
      </c>
      <c r="BD195" s="7">
        <f t="shared" si="256"/>
        <v>0</v>
      </c>
      <c r="BE195" s="7">
        <f t="shared" si="256"/>
        <v>0</v>
      </c>
      <c r="BF195" s="7">
        <f t="shared" si="256"/>
        <v>0</v>
      </c>
      <c r="BG195" s="7">
        <f t="shared" si="256"/>
        <v>12736968.07</v>
      </c>
      <c r="BH195" s="7">
        <f t="shared" si="256"/>
        <v>0</v>
      </c>
      <c r="BI195" s="7">
        <f t="shared" si="256"/>
        <v>0</v>
      </c>
      <c r="BJ195" s="7">
        <f t="shared" si="256"/>
        <v>0</v>
      </c>
      <c r="BK195" s="7">
        <f t="shared" si="256"/>
        <v>1218084155.78</v>
      </c>
      <c r="BL195" s="7">
        <f t="shared" si="256"/>
        <v>0</v>
      </c>
      <c r="BM195" s="7">
        <f t="shared" si="256"/>
        <v>0</v>
      </c>
      <c r="BN195" s="7">
        <f t="shared" si="256"/>
        <v>57574465.219999999</v>
      </c>
      <c r="BO195" s="7">
        <f t="shared" ref="BO195:CT195" si="257">ROUND(IF((OR(BO184=1,BO185=1))=TRUE(),0,(BO192/459*BO194)+BO175+BO165),2)</f>
        <v>18006004.690000001</v>
      </c>
      <c r="BP195" s="7">
        <f t="shared" si="257"/>
        <v>0</v>
      </c>
      <c r="BQ195" s="7">
        <f t="shared" si="257"/>
        <v>144768146.24000001</v>
      </c>
      <c r="BR195" s="7">
        <f t="shared" si="257"/>
        <v>0</v>
      </c>
      <c r="BS195" s="7">
        <f t="shared" si="257"/>
        <v>16849416.280000001</v>
      </c>
      <c r="BT195" s="7">
        <f t="shared" si="257"/>
        <v>0</v>
      </c>
      <c r="BU195" s="7">
        <f t="shared" si="257"/>
        <v>0</v>
      </c>
      <c r="BV195" s="7">
        <f t="shared" si="257"/>
        <v>0</v>
      </c>
      <c r="BW195" s="7">
        <f t="shared" si="257"/>
        <v>0</v>
      </c>
      <c r="BX195" s="7">
        <f t="shared" si="257"/>
        <v>0</v>
      </c>
      <c r="BY195" s="7">
        <f t="shared" si="257"/>
        <v>5681028.0700000003</v>
      </c>
      <c r="BZ195" s="7">
        <f t="shared" si="257"/>
        <v>0</v>
      </c>
      <c r="CA195" s="7">
        <f t="shared" si="257"/>
        <v>0</v>
      </c>
      <c r="CB195" s="7">
        <f t="shared" si="257"/>
        <v>0</v>
      </c>
      <c r="CC195" s="7">
        <f t="shared" si="257"/>
        <v>0</v>
      </c>
      <c r="CD195" s="7">
        <f t="shared" si="257"/>
        <v>0</v>
      </c>
      <c r="CE195" s="7">
        <f t="shared" si="257"/>
        <v>0</v>
      </c>
      <c r="CF195" s="7">
        <f t="shared" si="257"/>
        <v>0</v>
      </c>
      <c r="CG195" s="7">
        <f t="shared" si="257"/>
        <v>0</v>
      </c>
      <c r="CH195" s="7">
        <f t="shared" si="257"/>
        <v>0</v>
      </c>
      <c r="CI195" s="7">
        <f t="shared" si="257"/>
        <v>8831912.0700000003</v>
      </c>
      <c r="CJ195" s="7">
        <f t="shared" si="257"/>
        <v>12467979.43</v>
      </c>
      <c r="CK195" s="7">
        <f t="shared" si="257"/>
        <v>0</v>
      </c>
      <c r="CL195" s="7">
        <f t="shared" si="257"/>
        <v>0</v>
      </c>
      <c r="CM195" s="7">
        <f t="shared" si="257"/>
        <v>10070778.08</v>
      </c>
      <c r="CN195" s="7">
        <f t="shared" si="257"/>
        <v>0</v>
      </c>
      <c r="CO195" s="7">
        <f t="shared" si="257"/>
        <v>0</v>
      </c>
      <c r="CP195" s="7">
        <f t="shared" si="257"/>
        <v>13773121.539999999</v>
      </c>
      <c r="CQ195" s="7">
        <f t="shared" si="257"/>
        <v>10745342.380000001</v>
      </c>
      <c r="CR195" s="7">
        <f t="shared" si="257"/>
        <v>0</v>
      </c>
      <c r="CS195" s="7">
        <f t="shared" si="257"/>
        <v>0</v>
      </c>
      <c r="CT195" s="7">
        <f t="shared" si="257"/>
        <v>0</v>
      </c>
      <c r="CU195" s="7">
        <f t="shared" ref="CU195:DZ195" si="258">ROUND(IF((OR(CU184=1,CU185=1))=TRUE(),0,(CU192/459*CU194)+CU175+CU165),2)</f>
        <v>0</v>
      </c>
      <c r="CV195" s="7">
        <f t="shared" si="258"/>
        <v>0</v>
      </c>
      <c r="CW195" s="7">
        <f t="shared" si="258"/>
        <v>0</v>
      </c>
      <c r="CX195" s="7">
        <f t="shared" si="258"/>
        <v>5818326</v>
      </c>
      <c r="CY195" s="7">
        <f t="shared" si="258"/>
        <v>0</v>
      </c>
      <c r="CZ195" s="7">
        <f t="shared" si="258"/>
        <v>28411563.489999998</v>
      </c>
      <c r="DA195" s="7">
        <f t="shared" si="258"/>
        <v>0</v>
      </c>
      <c r="DB195" s="7">
        <f t="shared" si="258"/>
        <v>0</v>
      </c>
      <c r="DC195" s="7">
        <f t="shared" si="258"/>
        <v>0</v>
      </c>
      <c r="DD195" s="7">
        <f t="shared" si="258"/>
        <v>0</v>
      </c>
      <c r="DE195" s="7">
        <f t="shared" si="258"/>
        <v>0</v>
      </c>
      <c r="DF195" s="7">
        <f t="shared" si="258"/>
        <v>969012864.39999998</v>
      </c>
      <c r="DG195" s="7">
        <f t="shared" si="258"/>
        <v>0</v>
      </c>
      <c r="DH195" s="7">
        <f t="shared" si="258"/>
        <v>28200025.289999999</v>
      </c>
      <c r="DI195" s="7">
        <f t="shared" si="258"/>
        <v>41788926.689999998</v>
      </c>
      <c r="DJ195" s="7">
        <f t="shared" si="258"/>
        <v>8267963.0800000001</v>
      </c>
      <c r="DK195" s="7">
        <f t="shared" si="258"/>
        <v>6360386.04</v>
      </c>
      <c r="DL195" s="7">
        <f t="shared" si="258"/>
        <v>138587751.06999999</v>
      </c>
      <c r="DM195" s="7">
        <f t="shared" si="258"/>
        <v>0</v>
      </c>
      <c r="DN195" s="7">
        <f t="shared" si="258"/>
        <v>19950830.609999999</v>
      </c>
      <c r="DO195" s="7">
        <f t="shared" si="258"/>
        <v>63630563.020000003</v>
      </c>
      <c r="DP195" s="7">
        <f t="shared" si="258"/>
        <v>0</v>
      </c>
      <c r="DQ195" s="7">
        <f t="shared" si="258"/>
        <v>0</v>
      </c>
      <c r="DR195" s="7">
        <f t="shared" si="258"/>
        <v>20338906.940000001</v>
      </c>
      <c r="DS195" s="7">
        <f t="shared" si="258"/>
        <v>8442503.8000000007</v>
      </c>
      <c r="DT195" s="7">
        <f t="shared" si="258"/>
        <v>0</v>
      </c>
      <c r="DU195" s="7">
        <f t="shared" si="258"/>
        <v>0</v>
      </c>
      <c r="DV195" s="7">
        <f t="shared" si="258"/>
        <v>0</v>
      </c>
      <c r="DW195" s="7">
        <f t="shared" si="258"/>
        <v>0</v>
      </c>
      <c r="DX195" s="7">
        <f t="shared" si="258"/>
        <v>0</v>
      </c>
      <c r="DY195" s="7">
        <f t="shared" si="258"/>
        <v>0</v>
      </c>
      <c r="DZ195" s="7">
        <f t="shared" si="258"/>
        <v>0</v>
      </c>
      <c r="EA195" s="7">
        <f t="shared" ref="EA195:FF195" si="259">ROUND(IF((OR(EA184=1,EA185=1))=TRUE(),0,(EA192/459*EA194)+EA175+EA165),2)</f>
        <v>0</v>
      </c>
      <c r="EB195" s="7">
        <f t="shared" si="259"/>
        <v>7219520.4199999999</v>
      </c>
      <c r="EC195" s="7">
        <f t="shared" si="259"/>
        <v>0</v>
      </c>
      <c r="ED195" s="7">
        <f t="shared" si="259"/>
        <v>0</v>
      </c>
      <c r="EE195" s="7">
        <f t="shared" si="259"/>
        <v>0</v>
      </c>
      <c r="EF195" s="7">
        <f t="shared" si="259"/>
        <v>20996455.940000001</v>
      </c>
      <c r="EG195" s="7">
        <f t="shared" si="259"/>
        <v>0</v>
      </c>
      <c r="EH195" s="7">
        <f t="shared" si="259"/>
        <v>0</v>
      </c>
      <c r="EI195" s="7">
        <f t="shared" si="259"/>
        <v>704088202.78999996</v>
      </c>
      <c r="EJ195" s="7">
        <f t="shared" si="259"/>
        <v>302574982.06999999</v>
      </c>
      <c r="EK195" s="7">
        <f t="shared" si="259"/>
        <v>0</v>
      </c>
      <c r="EL195" s="7">
        <f t="shared" si="259"/>
        <v>5773208.8300000001</v>
      </c>
      <c r="EM195" s="7">
        <f t="shared" si="259"/>
        <v>0</v>
      </c>
      <c r="EN195" s="7">
        <f t="shared" si="259"/>
        <v>13277549.68</v>
      </c>
      <c r="EO195" s="7">
        <f t="shared" si="259"/>
        <v>0</v>
      </c>
      <c r="EP195" s="7">
        <f t="shared" si="259"/>
        <v>0</v>
      </c>
      <c r="EQ195" s="7">
        <f t="shared" si="259"/>
        <v>0</v>
      </c>
      <c r="ER195" s="7">
        <f t="shared" si="259"/>
        <v>0</v>
      </c>
      <c r="ES195" s="7">
        <f t="shared" si="259"/>
        <v>0</v>
      </c>
      <c r="ET195" s="7">
        <f t="shared" si="259"/>
        <v>0</v>
      </c>
      <c r="EU195" s="7">
        <f t="shared" si="259"/>
        <v>7480736.6699999999</v>
      </c>
      <c r="EV195" s="7">
        <f t="shared" si="259"/>
        <v>0</v>
      </c>
      <c r="EW195" s="7">
        <f t="shared" si="259"/>
        <v>0</v>
      </c>
      <c r="EX195" s="7">
        <f t="shared" si="259"/>
        <v>0</v>
      </c>
      <c r="EY195" s="7">
        <f t="shared" si="259"/>
        <v>8631182.8699999992</v>
      </c>
      <c r="EZ195" s="7">
        <f t="shared" si="259"/>
        <v>0</v>
      </c>
      <c r="FA195" s="7">
        <f t="shared" si="259"/>
        <v>0</v>
      </c>
      <c r="FB195" s="7">
        <f t="shared" si="259"/>
        <v>0</v>
      </c>
      <c r="FC195" s="7">
        <f t="shared" si="259"/>
        <v>0</v>
      </c>
      <c r="FD195" s="7">
        <f t="shared" si="259"/>
        <v>0</v>
      </c>
      <c r="FE195" s="7">
        <f t="shared" si="259"/>
        <v>0</v>
      </c>
      <c r="FF195" s="7">
        <f t="shared" si="259"/>
        <v>0</v>
      </c>
      <c r="FG195" s="7">
        <f t="shared" ref="FG195:FX195" si="260">ROUND(IF((OR(FG184=1,FG185=1))=TRUE(),0,(FG192/459*FG194)+FG175+FG165),2)</f>
        <v>0</v>
      </c>
      <c r="FH195" s="7">
        <f t="shared" si="260"/>
        <v>0</v>
      </c>
      <c r="FI195" s="7">
        <f t="shared" si="260"/>
        <v>26283476.989999998</v>
      </c>
      <c r="FJ195" s="7">
        <f t="shared" si="260"/>
        <v>0</v>
      </c>
      <c r="FK195" s="7">
        <f t="shared" si="260"/>
        <v>43667862.100000001</v>
      </c>
      <c r="FL195" s="7">
        <f t="shared" si="260"/>
        <v>0</v>
      </c>
      <c r="FM195" s="7">
        <f t="shared" si="260"/>
        <v>0</v>
      </c>
      <c r="FN195" s="7">
        <f t="shared" si="260"/>
        <v>1435091175.45</v>
      </c>
      <c r="FO195" s="7">
        <f t="shared" si="260"/>
        <v>15249670.32</v>
      </c>
      <c r="FP195" s="7">
        <f t="shared" si="260"/>
        <v>38154013.450000003</v>
      </c>
      <c r="FQ195" s="7">
        <f t="shared" si="260"/>
        <v>13339144.77</v>
      </c>
      <c r="FR195" s="7">
        <f t="shared" si="260"/>
        <v>0</v>
      </c>
      <c r="FS195" s="7">
        <f t="shared" si="260"/>
        <v>0</v>
      </c>
      <c r="FT195" s="7">
        <f t="shared" si="260"/>
        <v>0</v>
      </c>
      <c r="FU195" s="7">
        <f t="shared" si="260"/>
        <v>11527775.25</v>
      </c>
      <c r="FV195" s="7">
        <f t="shared" si="260"/>
        <v>10498836.710000001</v>
      </c>
      <c r="FW195" s="7">
        <f t="shared" si="260"/>
        <v>0</v>
      </c>
      <c r="FX195" s="7">
        <f t="shared" si="260"/>
        <v>0</v>
      </c>
      <c r="FY195" s="7"/>
      <c r="FZ195" s="7">
        <f>SUM(C195:FX195)</f>
        <v>33410205887.560005</v>
      </c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</row>
    <row r="196" spans="1:195" x14ac:dyDescent="0.35">
      <c r="A196" s="7"/>
      <c r="B196" s="7" t="s">
        <v>725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18"/>
      <c r="FZ196" s="7"/>
      <c r="GA196" s="7"/>
      <c r="GB196" s="79"/>
      <c r="GC196" s="79"/>
      <c r="GD196" s="79"/>
      <c r="GE196" s="79"/>
      <c r="GF196" s="79"/>
      <c r="GG196" s="7"/>
      <c r="GH196" s="79"/>
      <c r="GI196" s="79"/>
      <c r="GJ196" s="79"/>
      <c r="GK196" s="79"/>
      <c r="GL196" s="7"/>
      <c r="GM196" s="7"/>
    </row>
    <row r="197" spans="1:195" x14ac:dyDescent="0.35">
      <c r="A197" s="6" t="s">
        <v>593</v>
      </c>
      <c r="B197" s="7" t="s">
        <v>593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</row>
    <row r="198" spans="1:195" x14ac:dyDescent="0.35">
      <c r="A198" s="6" t="s">
        <v>593</v>
      </c>
      <c r="B198" s="43" t="s">
        <v>726</v>
      </c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18"/>
      <c r="GC198" s="18"/>
      <c r="GD198" s="18"/>
      <c r="GE198" s="18"/>
      <c r="GF198" s="18"/>
      <c r="GG198" s="7"/>
      <c r="GH198" s="7"/>
      <c r="GI198" s="7"/>
      <c r="GJ198" s="7"/>
      <c r="GK198" s="7"/>
      <c r="GL198" s="7"/>
      <c r="GM198" s="7"/>
    </row>
    <row r="199" spans="1:195" x14ac:dyDescent="0.35">
      <c r="A199" s="6" t="s">
        <v>727</v>
      </c>
      <c r="B199" s="7" t="s">
        <v>728</v>
      </c>
      <c r="C199" s="7">
        <f t="shared" ref="C199:AH199" si="261">+C51</f>
        <v>72225443.189999998</v>
      </c>
      <c r="D199" s="7">
        <f t="shared" si="261"/>
        <v>430377415.88</v>
      </c>
      <c r="E199" s="7">
        <f t="shared" si="261"/>
        <v>70558702.670000002</v>
      </c>
      <c r="F199" s="7">
        <f t="shared" si="261"/>
        <v>244845510.41999999</v>
      </c>
      <c r="G199" s="7">
        <f t="shared" si="261"/>
        <v>17348871.469999999</v>
      </c>
      <c r="H199" s="7">
        <f t="shared" si="261"/>
        <v>12444842.1</v>
      </c>
      <c r="I199" s="7">
        <f t="shared" si="261"/>
        <v>98542346.109999999</v>
      </c>
      <c r="J199" s="7">
        <f t="shared" si="261"/>
        <v>23005070.420000002</v>
      </c>
      <c r="K199" s="7">
        <f t="shared" si="261"/>
        <v>3999988.45</v>
      </c>
      <c r="L199" s="7">
        <f t="shared" si="261"/>
        <v>25394533.5</v>
      </c>
      <c r="M199" s="7">
        <f t="shared" si="261"/>
        <v>13468737.029999999</v>
      </c>
      <c r="N199" s="7">
        <f t="shared" si="261"/>
        <v>562335337.53999996</v>
      </c>
      <c r="O199" s="7">
        <f t="shared" si="261"/>
        <v>139764829.44999999</v>
      </c>
      <c r="P199" s="7">
        <f t="shared" si="261"/>
        <v>4946935.5</v>
      </c>
      <c r="Q199" s="7">
        <f t="shared" si="261"/>
        <v>443274217.29000002</v>
      </c>
      <c r="R199" s="7">
        <f t="shared" si="261"/>
        <v>63508387.649999999</v>
      </c>
      <c r="S199" s="7">
        <f t="shared" si="261"/>
        <v>17992781.960000001</v>
      </c>
      <c r="T199" s="7">
        <f t="shared" si="261"/>
        <v>3025903.33</v>
      </c>
      <c r="U199" s="7">
        <f t="shared" si="261"/>
        <v>1161742.24</v>
      </c>
      <c r="V199" s="7">
        <f t="shared" si="261"/>
        <v>3931927.29</v>
      </c>
      <c r="W199" s="7">
        <f t="shared" si="261"/>
        <v>3433578.72</v>
      </c>
      <c r="X199" s="7">
        <f t="shared" si="261"/>
        <v>1059857.6599999999</v>
      </c>
      <c r="Y199" s="7">
        <f t="shared" si="261"/>
        <v>10558833.970000001</v>
      </c>
      <c r="Z199" s="7">
        <f t="shared" si="261"/>
        <v>3530879.47</v>
      </c>
      <c r="AA199" s="7">
        <f t="shared" si="261"/>
        <v>327337458.30000001</v>
      </c>
      <c r="AB199" s="7">
        <f t="shared" si="261"/>
        <v>298593371.56</v>
      </c>
      <c r="AC199" s="7">
        <f t="shared" si="261"/>
        <v>10369637.310000001</v>
      </c>
      <c r="AD199" s="7">
        <f t="shared" si="261"/>
        <v>14859962.42</v>
      </c>
      <c r="AE199" s="7">
        <f t="shared" si="261"/>
        <v>1913049.93</v>
      </c>
      <c r="AF199" s="7">
        <f t="shared" si="261"/>
        <v>3131922.74</v>
      </c>
      <c r="AG199" s="7">
        <f t="shared" si="261"/>
        <v>7430644.4400000004</v>
      </c>
      <c r="AH199" s="7">
        <f t="shared" si="261"/>
        <v>10894529.74</v>
      </c>
      <c r="AI199" s="7">
        <f t="shared" ref="AI199:BN199" si="262">+AI51</f>
        <v>4958540.28</v>
      </c>
      <c r="AJ199" s="7">
        <f t="shared" si="262"/>
        <v>3130997.82</v>
      </c>
      <c r="AK199" s="7">
        <f t="shared" si="262"/>
        <v>3251395.59</v>
      </c>
      <c r="AL199" s="7">
        <f t="shared" si="262"/>
        <v>4119445.99</v>
      </c>
      <c r="AM199" s="7">
        <f t="shared" si="262"/>
        <v>4995277.1500000004</v>
      </c>
      <c r="AN199" s="7">
        <f t="shared" si="262"/>
        <v>4595356.92</v>
      </c>
      <c r="AO199" s="7">
        <f t="shared" si="262"/>
        <v>47005121.740000002</v>
      </c>
      <c r="AP199" s="7">
        <f t="shared" si="262"/>
        <v>946359094.11000001</v>
      </c>
      <c r="AQ199" s="7">
        <f t="shared" si="262"/>
        <v>3954193.91</v>
      </c>
      <c r="AR199" s="7">
        <f t="shared" si="262"/>
        <v>664896516.5</v>
      </c>
      <c r="AS199" s="7">
        <f t="shared" si="262"/>
        <v>75843323.340000004</v>
      </c>
      <c r="AT199" s="7">
        <f t="shared" si="262"/>
        <v>24877667.48</v>
      </c>
      <c r="AU199" s="7">
        <f t="shared" si="262"/>
        <v>4413146.24</v>
      </c>
      <c r="AV199" s="7">
        <f t="shared" si="262"/>
        <v>4667979.7699999996</v>
      </c>
      <c r="AW199" s="7">
        <f t="shared" si="262"/>
        <v>4091537.9</v>
      </c>
      <c r="AX199" s="7">
        <f t="shared" si="262"/>
        <v>1553475.09</v>
      </c>
      <c r="AY199" s="7">
        <f t="shared" si="262"/>
        <v>5581936.5199999996</v>
      </c>
      <c r="AZ199" s="7">
        <f t="shared" si="262"/>
        <v>137242438.63999999</v>
      </c>
      <c r="BA199" s="7">
        <f t="shared" si="262"/>
        <v>95077896.5</v>
      </c>
      <c r="BB199" s="7">
        <f t="shared" si="262"/>
        <v>80574775.75</v>
      </c>
      <c r="BC199" s="7">
        <f t="shared" si="262"/>
        <v>282971290.93000001</v>
      </c>
      <c r="BD199" s="7">
        <f t="shared" si="262"/>
        <v>37098370.640000001</v>
      </c>
      <c r="BE199" s="7">
        <f t="shared" si="262"/>
        <v>14329457.960000001</v>
      </c>
      <c r="BF199" s="7">
        <f t="shared" si="262"/>
        <v>261766920.91999999</v>
      </c>
      <c r="BG199" s="7">
        <f t="shared" si="262"/>
        <v>10866858.25</v>
      </c>
      <c r="BH199" s="7">
        <f t="shared" si="262"/>
        <v>7062954.5800000001</v>
      </c>
      <c r="BI199" s="7">
        <f t="shared" si="262"/>
        <v>4227395.8</v>
      </c>
      <c r="BJ199" s="7">
        <f t="shared" si="262"/>
        <v>64719696.420000002</v>
      </c>
      <c r="BK199" s="7">
        <f t="shared" si="262"/>
        <v>314600707.14999998</v>
      </c>
      <c r="BL199" s="7">
        <f t="shared" si="262"/>
        <v>2450693.84</v>
      </c>
      <c r="BM199" s="7">
        <f t="shared" si="262"/>
        <v>5066707.46</v>
      </c>
      <c r="BN199" s="7">
        <f t="shared" si="262"/>
        <v>33933308.479999997</v>
      </c>
      <c r="BO199" s="7">
        <f t="shared" ref="BO199:CT199" si="263">+BO51</f>
        <v>13905792.810000001</v>
      </c>
      <c r="BP199" s="7">
        <f t="shared" si="263"/>
        <v>3294924.2</v>
      </c>
      <c r="BQ199" s="7">
        <f t="shared" si="263"/>
        <v>67702048.359999999</v>
      </c>
      <c r="BR199" s="7">
        <f t="shared" si="263"/>
        <v>46722410.539999999</v>
      </c>
      <c r="BS199" s="7">
        <f t="shared" si="263"/>
        <v>13452288.17</v>
      </c>
      <c r="BT199" s="7">
        <f t="shared" si="263"/>
        <v>5423377.0899999999</v>
      </c>
      <c r="BU199" s="7">
        <f t="shared" si="263"/>
        <v>5522574.6100000003</v>
      </c>
      <c r="BV199" s="7">
        <f t="shared" si="263"/>
        <v>13576300.4</v>
      </c>
      <c r="BW199" s="7">
        <f t="shared" si="263"/>
        <v>21478613.25</v>
      </c>
      <c r="BX199" s="7">
        <f t="shared" si="263"/>
        <v>1620405.31</v>
      </c>
      <c r="BY199" s="7">
        <f t="shared" si="263"/>
        <v>5529200.6100000003</v>
      </c>
      <c r="BZ199" s="7">
        <f t="shared" si="263"/>
        <v>3408168.08</v>
      </c>
      <c r="CA199" s="7">
        <f t="shared" si="263"/>
        <v>2936115.31</v>
      </c>
      <c r="CB199" s="7">
        <f t="shared" si="263"/>
        <v>805022082.52999997</v>
      </c>
      <c r="CC199" s="7">
        <f t="shared" si="263"/>
        <v>3282593.38</v>
      </c>
      <c r="CD199" s="7">
        <f t="shared" si="263"/>
        <v>3241087.15</v>
      </c>
      <c r="CE199" s="7">
        <f t="shared" si="263"/>
        <v>2814070.95</v>
      </c>
      <c r="CF199" s="7">
        <f t="shared" si="263"/>
        <v>2337021.67</v>
      </c>
      <c r="CG199" s="7">
        <f t="shared" si="263"/>
        <v>3417682.2</v>
      </c>
      <c r="CH199" s="7">
        <f t="shared" si="263"/>
        <v>2150336.34</v>
      </c>
      <c r="CI199" s="7">
        <f t="shared" si="263"/>
        <v>7916031.3399999999</v>
      </c>
      <c r="CJ199" s="7">
        <f t="shared" si="263"/>
        <v>10679861.119999999</v>
      </c>
      <c r="CK199" s="7">
        <f t="shared" si="263"/>
        <v>60797600.640000001</v>
      </c>
      <c r="CL199" s="7">
        <f t="shared" si="263"/>
        <v>14765318.27</v>
      </c>
      <c r="CM199" s="7">
        <f t="shared" si="263"/>
        <v>9023749.3200000003</v>
      </c>
      <c r="CN199" s="7">
        <f t="shared" si="263"/>
        <v>335002462.63999999</v>
      </c>
      <c r="CO199" s="7">
        <f t="shared" si="263"/>
        <v>151393185.50999999</v>
      </c>
      <c r="CP199" s="7">
        <f t="shared" si="263"/>
        <v>11620330.720000001</v>
      </c>
      <c r="CQ199" s="7">
        <f t="shared" si="263"/>
        <v>9747395.7699999996</v>
      </c>
      <c r="CR199" s="7">
        <f t="shared" si="263"/>
        <v>3758831.73</v>
      </c>
      <c r="CS199" s="7">
        <f t="shared" si="263"/>
        <v>4390796.87</v>
      </c>
      <c r="CT199" s="7">
        <f t="shared" si="263"/>
        <v>2135019.34</v>
      </c>
      <c r="CU199" s="7">
        <f t="shared" ref="CU199:DZ199" si="264">+CU51</f>
        <v>4272068.5599999996</v>
      </c>
      <c r="CV199" s="7">
        <f t="shared" si="264"/>
        <v>995989.57</v>
      </c>
      <c r="CW199" s="7">
        <f t="shared" si="264"/>
        <v>3492858.88</v>
      </c>
      <c r="CX199" s="7">
        <f t="shared" si="264"/>
        <v>5627096.8700000001</v>
      </c>
      <c r="CY199" s="7">
        <f t="shared" si="264"/>
        <v>1078636.19</v>
      </c>
      <c r="CZ199" s="7">
        <f t="shared" si="264"/>
        <v>20302331.23</v>
      </c>
      <c r="DA199" s="7">
        <f t="shared" si="264"/>
        <v>3375932.94</v>
      </c>
      <c r="DB199" s="7">
        <f t="shared" si="264"/>
        <v>4475640.01</v>
      </c>
      <c r="DC199" s="7">
        <f t="shared" si="264"/>
        <v>3185469.79</v>
      </c>
      <c r="DD199" s="7">
        <f t="shared" si="264"/>
        <v>3031083.9</v>
      </c>
      <c r="DE199" s="7">
        <f t="shared" si="264"/>
        <v>4420160.03</v>
      </c>
      <c r="DF199" s="7">
        <f t="shared" si="264"/>
        <v>220024386.97999999</v>
      </c>
      <c r="DG199" s="7">
        <f t="shared" si="264"/>
        <v>2048529.01</v>
      </c>
      <c r="DH199" s="7">
        <f t="shared" si="264"/>
        <v>19948796.43</v>
      </c>
      <c r="DI199" s="7">
        <f t="shared" si="264"/>
        <v>26410194.329999998</v>
      </c>
      <c r="DJ199" s="7">
        <f t="shared" si="264"/>
        <v>7451121.25</v>
      </c>
      <c r="DK199" s="7">
        <f t="shared" si="264"/>
        <v>5822729.2699999996</v>
      </c>
      <c r="DL199" s="7">
        <f t="shared" si="264"/>
        <v>61877408.799999997</v>
      </c>
      <c r="DM199" s="7">
        <f t="shared" si="264"/>
        <v>4025197.77</v>
      </c>
      <c r="DN199" s="7">
        <f t="shared" si="264"/>
        <v>14812623.84</v>
      </c>
      <c r="DO199" s="7">
        <f t="shared" si="264"/>
        <v>35185875.240000002</v>
      </c>
      <c r="DP199" s="7">
        <f t="shared" si="264"/>
        <v>3563941.39</v>
      </c>
      <c r="DQ199" s="7">
        <f t="shared" si="264"/>
        <v>9249359.6099999994</v>
      </c>
      <c r="DR199" s="7">
        <f t="shared" si="264"/>
        <v>15476582.01</v>
      </c>
      <c r="DS199" s="7">
        <f t="shared" si="264"/>
        <v>8103293.5300000003</v>
      </c>
      <c r="DT199" s="7">
        <f t="shared" si="264"/>
        <v>3410038.08</v>
      </c>
      <c r="DU199" s="7">
        <f t="shared" si="264"/>
        <v>4815715.75</v>
      </c>
      <c r="DV199" s="7">
        <f t="shared" si="264"/>
        <v>3582082.77</v>
      </c>
      <c r="DW199" s="7">
        <f t="shared" si="264"/>
        <v>4411751.32</v>
      </c>
      <c r="DX199" s="7">
        <f t="shared" si="264"/>
        <v>3429291.84</v>
      </c>
      <c r="DY199" s="7">
        <f t="shared" si="264"/>
        <v>4766315.9400000004</v>
      </c>
      <c r="DZ199" s="7">
        <f t="shared" si="264"/>
        <v>8782452.1799999997</v>
      </c>
      <c r="EA199" s="7">
        <f t="shared" ref="EA199:FF199" si="265">+EA51</f>
        <v>6721729.6699999999</v>
      </c>
      <c r="EB199" s="7">
        <f t="shared" si="265"/>
        <v>6747983.3200000003</v>
      </c>
      <c r="EC199" s="7">
        <f t="shared" si="265"/>
        <v>4042403.85</v>
      </c>
      <c r="ED199" s="7">
        <f t="shared" si="265"/>
        <v>22024031.41</v>
      </c>
      <c r="EE199" s="7">
        <f t="shared" si="265"/>
        <v>3354536.51</v>
      </c>
      <c r="EF199" s="7">
        <f t="shared" si="265"/>
        <v>15879734.029999999</v>
      </c>
      <c r="EG199" s="7">
        <f t="shared" si="265"/>
        <v>3779193.05</v>
      </c>
      <c r="EH199" s="7">
        <f t="shared" si="265"/>
        <v>3768897.74</v>
      </c>
      <c r="EI199" s="7">
        <f t="shared" si="265"/>
        <v>159791904.53</v>
      </c>
      <c r="EJ199" s="7">
        <f t="shared" si="265"/>
        <v>105701643.53</v>
      </c>
      <c r="EK199" s="7">
        <f t="shared" si="265"/>
        <v>7666837.54</v>
      </c>
      <c r="EL199" s="7">
        <f t="shared" si="265"/>
        <v>5391848.4299999997</v>
      </c>
      <c r="EM199" s="7">
        <f t="shared" si="265"/>
        <v>5061055.28</v>
      </c>
      <c r="EN199" s="7">
        <f t="shared" si="265"/>
        <v>11114620.039999999</v>
      </c>
      <c r="EO199" s="7">
        <f t="shared" si="265"/>
        <v>4455954.99</v>
      </c>
      <c r="EP199" s="7">
        <f t="shared" si="265"/>
        <v>5521676.2800000003</v>
      </c>
      <c r="EQ199" s="7">
        <f t="shared" si="265"/>
        <v>28955555.170000002</v>
      </c>
      <c r="ER199" s="7">
        <f t="shared" si="265"/>
        <v>4663394.6900000004</v>
      </c>
      <c r="ES199" s="7">
        <f t="shared" si="265"/>
        <v>3170530.44</v>
      </c>
      <c r="ET199" s="7">
        <f t="shared" si="265"/>
        <v>3844495.52</v>
      </c>
      <c r="EU199" s="7">
        <f t="shared" si="265"/>
        <v>7165352.3200000003</v>
      </c>
      <c r="EV199" s="7">
        <f t="shared" si="265"/>
        <v>1738611.73</v>
      </c>
      <c r="EW199" s="7">
        <f t="shared" si="265"/>
        <v>12484856.939999999</v>
      </c>
      <c r="EX199" s="7">
        <f t="shared" si="265"/>
        <v>3360757.33</v>
      </c>
      <c r="EY199" s="7">
        <f t="shared" si="265"/>
        <v>8332261.3600000003</v>
      </c>
      <c r="EZ199" s="7">
        <f t="shared" si="265"/>
        <v>2561323</v>
      </c>
      <c r="FA199" s="7">
        <f t="shared" si="265"/>
        <v>39559467.450000003</v>
      </c>
      <c r="FB199" s="7">
        <f t="shared" si="265"/>
        <v>4469002.29</v>
      </c>
      <c r="FC199" s="7">
        <f t="shared" si="265"/>
        <v>21987105.210000001</v>
      </c>
      <c r="FD199" s="7">
        <f t="shared" si="265"/>
        <v>5221553.29</v>
      </c>
      <c r="FE199" s="7">
        <f t="shared" si="265"/>
        <v>1859462.77</v>
      </c>
      <c r="FF199" s="7">
        <f t="shared" si="265"/>
        <v>3461080.95</v>
      </c>
      <c r="FG199" s="7">
        <f t="shared" ref="FG199:FX199" si="266">+FG51</f>
        <v>2578197.79</v>
      </c>
      <c r="FH199" s="7">
        <f t="shared" si="266"/>
        <v>1531203.36</v>
      </c>
      <c r="FI199" s="7">
        <f t="shared" si="266"/>
        <v>19112473.530000001</v>
      </c>
      <c r="FJ199" s="7">
        <f t="shared" si="266"/>
        <v>20853140.969999999</v>
      </c>
      <c r="FK199" s="7">
        <f t="shared" si="266"/>
        <v>27306135.34</v>
      </c>
      <c r="FL199" s="7">
        <f t="shared" si="266"/>
        <v>83834123.879999995</v>
      </c>
      <c r="FM199" s="7">
        <f t="shared" si="266"/>
        <v>39185979.979999997</v>
      </c>
      <c r="FN199" s="7">
        <f t="shared" si="266"/>
        <v>239728245.94999999</v>
      </c>
      <c r="FO199" s="7">
        <f t="shared" si="266"/>
        <v>12134518.720000001</v>
      </c>
      <c r="FP199" s="7">
        <f t="shared" si="266"/>
        <v>24838213.27</v>
      </c>
      <c r="FQ199" s="7">
        <f t="shared" si="266"/>
        <v>10905792.33</v>
      </c>
      <c r="FR199" s="7">
        <f t="shared" si="266"/>
        <v>3137048.98</v>
      </c>
      <c r="FS199" s="7">
        <f t="shared" si="266"/>
        <v>3295490.11</v>
      </c>
      <c r="FT199" s="7">
        <f t="shared" si="266"/>
        <v>1387050.77</v>
      </c>
      <c r="FU199" s="7">
        <f t="shared" si="266"/>
        <v>10024315.800000001</v>
      </c>
      <c r="FV199" s="7">
        <f t="shared" si="266"/>
        <v>8198785.04</v>
      </c>
      <c r="FW199" s="7">
        <f t="shared" si="266"/>
        <v>3155076.85</v>
      </c>
      <c r="FX199" s="7">
        <f t="shared" si="266"/>
        <v>1344738.69</v>
      </c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</row>
    <row r="200" spans="1:195" x14ac:dyDescent="0.35">
      <c r="A200" s="6" t="s">
        <v>729</v>
      </c>
      <c r="B200" s="7" t="s">
        <v>730</v>
      </c>
      <c r="C200" s="48">
        <f t="shared" ref="C200:AH200" si="267">C65</f>
        <v>5.1999999999999998E-2</v>
      </c>
      <c r="D200" s="48">
        <f t="shared" si="267"/>
        <v>5.1999999999999998E-2</v>
      </c>
      <c r="E200" s="48">
        <f t="shared" si="267"/>
        <v>5.1999999999999998E-2</v>
      </c>
      <c r="F200" s="48">
        <f t="shared" si="267"/>
        <v>5.1999999999999998E-2</v>
      </c>
      <c r="G200" s="48">
        <f t="shared" si="267"/>
        <v>5.1999999999999998E-2</v>
      </c>
      <c r="H200" s="48">
        <f t="shared" si="267"/>
        <v>5.1999999999999998E-2</v>
      </c>
      <c r="I200" s="48">
        <f t="shared" si="267"/>
        <v>5.1999999999999998E-2</v>
      </c>
      <c r="J200" s="48">
        <f t="shared" si="267"/>
        <v>5.1999999999999998E-2</v>
      </c>
      <c r="K200" s="48">
        <f t="shared" si="267"/>
        <v>5.1999999999999998E-2</v>
      </c>
      <c r="L200" s="48">
        <f t="shared" si="267"/>
        <v>5.1999999999999998E-2</v>
      </c>
      <c r="M200" s="48">
        <f t="shared" si="267"/>
        <v>5.1999999999999998E-2</v>
      </c>
      <c r="N200" s="48">
        <f t="shared" si="267"/>
        <v>5.1999999999999998E-2</v>
      </c>
      <c r="O200" s="48">
        <f t="shared" si="267"/>
        <v>5.1999999999999998E-2</v>
      </c>
      <c r="P200" s="48">
        <f t="shared" si="267"/>
        <v>5.1999999999999998E-2</v>
      </c>
      <c r="Q200" s="48">
        <f t="shared" si="267"/>
        <v>5.1999999999999998E-2</v>
      </c>
      <c r="R200" s="48">
        <f t="shared" si="267"/>
        <v>5.1999999999999998E-2</v>
      </c>
      <c r="S200" s="48">
        <f t="shared" si="267"/>
        <v>5.1999999999999998E-2</v>
      </c>
      <c r="T200" s="48">
        <f t="shared" si="267"/>
        <v>5.1999999999999998E-2</v>
      </c>
      <c r="U200" s="48">
        <f t="shared" si="267"/>
        <v>5.1999999999999998E-2</v>
      </c>
      <c r="V200" s="48">
        <f t="shared" si="267"/>
        <v>5.1999999999999998E-2</v>
      </c>
      <c r="W200" s="48">
        <f t="shared" si="267"/>
        <v>5.1999999999999998E-2</v>
      </c>
      <c r="X200" s="48">
        <f t="shared" si="267"/>
        <v>5.1999999999999998E-2</v>
      </c>
      <c r="Y200" s="48">
        <f t="shared" si="267"/>
        <v>5.1999999999999998E-2</v>
      </c>
      <c r="Z200" s="48">
        <f t="shared" si="267"/>
        <v>5.1999999999999998E-2</v>
      </c>
      <c r="AA200" s="48">
        <f t="shared" si="267"/>
        <v>5.1999999999999998E-2</v>
      </c>
      <c r="AB200" s="48">
        <f t="shared" si="267"/>
        <v>5.1999999999999998E-2</v>
      </c>
      <c r="AC200" s="48">
        <f t="shared" si="267"/>
        <v>5.1999999999999998E-2</v>
      </c>
      <c r="AD200" s="48">
        <f t="shared" si="267"/>
        <v>5.1999999999999998E-2</v>
      </c>
      <c r="AE200" s="48">
        <f t="shared" si="267"/>
        <v>5.1999999999999998E-2</v>
      </c>
      <c r="AF200" s="48">
        <f t="shared" si="267"/>
        <v>5.1999999999999998E-2</v>
      </c>
      <c r="AG200" s="48">
        <f t="shared" si="267"/>
        <v>5.1999999999999998E-2</v>
      </c>
      <c r="AH200" s="48">
        <f t="shared" si="267"/>
        <v>5.1999999999999998E-2</v>
      </c>
      <c r="AI200" s="48">
        <f t="shared" ref="AI200:BN200" si="268">AI65</f>
        <v>5.1999999999999998E-2</v>
      </c>
      <c r="AJ200" s="48">
        <f t="shared" si="268"/>
        <v>5.1999999999999998E-2</v>
      </c>
      <c r="AK200" s="48">
        <f t="shared" si="268"/>
        <v>5.1999999999999998E-2</v>
      </c>
      <c r="AL200" s="48">
        <f t="shared" si="268"/>
        <v>5.1999999999999998E-2</v>
      </c>
      <c r="AM200" s="48">
        <f t="shared" si="268"/>
        <v>5.1999999999999998E-2</v>
      </c>
      <c r="AN200" s="48">
        <f t="shared" si="268"/>
        <v>5.1999999999999998E-2</v>
      </c>
      <c r="AO200" s="48">
        <f t="shared" si="268"/>
        <v>5.1999999999999998E-2</v>
      </c>
      <c r="AP200" s="48">
        <f t="shared" si="268"/>
        <v>5.1999999999999998E-2</v>
      </c>
      <c r="AQ200" s="48">
        <f t="shared" si="268"/>
        <v>5.1999999999999998E-2</v>
      </c>
      <c r="AR200" s="48">
        <f t="shared" si="268"/>
        <v>5.1999999999999998E-2</v>
      </c>
      <c r="AS200" s="48">
        <f t="shared" si="268"/>
        <v>5.1999999999999998E-2</v>
      </c>
      <c r="AT200" s="48">
        <f t="shared" si="268"/>
        <v>5.1999999999999998E-2</v>
      </c>
      <c r="AU200" s="48">
        <f t="shared" si="268"/>
        <v>5.1999999999999998E-2</v>
      </c>
      <c r="AV200" s="48">
        <f t="shared" si="268"/>
        <v>5.1999999999999998E-2</v>
      </c>
      <c r="AW200" s="48">
        <f t="shared" si="268"/>
        <v>5.1999999999999998E-2</v>
      </c>
      <c r="AX200" s="48">
        <f t="shared" si="268"/>
        <v>5.1999999999999998E-2</v>
      </c>
      <c r="AY200" s="48">
        <f t="shared" si="268"/>
        <v>5.1999999999999998E-2</v>
      </c>
      <c r="AZ200" s="93">
        <f t="shared" si="268"/>
        <v>5.1999999999999998E-2</v>
      </c>
      <c r="BA200" s="48">
        <f t="shared" si="268"/>
        <v>5.1999999999999998E-2</v>
      </c>
      <c r="BB200" s="48">
        <f t="shared" si="268"/>
        <v>5.1999999999999998E-2</v>
      </c>
      <c r="BC200" s="48">
        <f t="shared" si="268"/>
        <v>5.1999999999999998E-2</v>
      </c>
      <c r="BD200" s="48">
        <f t="shared" si="268"/>
        <v>5.1999999999999998E-2</v>
      </c>
      <c r="BE200" s="48">
        <f t="shared" si="268"/>
        <v>5.1999999999999998E-2</v>
      </c>
      <c r="BF200" s="48">
        <f t="shared" si="268"/>
        <v>5.1999999999999998E-2</v>
      </c>
      <c r="BG200" s="48">
        <f t="shared" si="268"/>
        <v>5.1999999999999998E-2</v>
      </c>
      <c r="BH200" s="48">
        <f t="shared" si="268"/>
        <v>5.1999999999999998E-2</v>
      </c>
      <c r="BI200" s="48">
        <f t="shared" si="268"/>
        <v>5.1999999999999998E-2</v>
      </c>
      <c r="BJ200" s="48">
        <f t="shared" si="268"/>
        <v>5.1999999999999998E-2</v>
      </c>
      <c r="BK200" s="48">
        <f t="shared" si="268"/>
        <v>5.1999999999999998E-2</v>
      </c>
      <c r="BL200" s="48">
        <f t="shared" si="268"/>
        <v>5.1999999999999998E-2</v>
      </c>
      <c r="BM200" s="48">
        <f t="shared" si="268"/>
        <v>5.1999999999999998E-2</v>
      </c>
      <c r="BN200" s="48">
        <f t="shared" si="268"/>
        <v>5.1999999999999998E-2</v>
      </c>
      <c r="BO200" s="48">
        <f t="shared" ref="BO200:CT200" si="269">BO65</f>
        <v>5.1999999999999998E-2</v>
      </c>
      <c r="BP200" s="48">
        <f t="shared" si="269"/>
        <v>5.1999999999999998E-2</v>
      </c>
      <c r="BQ200" s="48">
        <f t="shared" si="269"/>
        <v>5.1999999999999998E-2</v>
      </c>
      <c r="BR200" s="48">
        <f t="shared" si="269"/>
        <v>5.1999999999999998E-2</v>
      </c>
      <c r="BS200" s="48">
        <f t="shared" si="269"/>
        <v>5.1999999999999998E-2</v>
      </c>
      <c r="BT200" s="48">
        <f t="shared" si="269"/>
        <v>5.1999999999999998E-2</v>
      </c>
      <c r="BU200" s="48">
        <f t="shared" si="269"/>
        <v>5.1999999999999998E-2</v>
      </c>
      <c r="BV200" s="48">
        <f t="shared" si="269"/>
        <v>5.1999999999999998E-2</v>
      </c>
      <c r="BW200" s="48">
        <f t="shared" si="269"/>
        <v>5.1999999999999998E-2</v>
      </c>
      <c r="BX200" s="48">
        <f t="shared" si="269"/>
        <v>5.1999999999999998E-2</v>
      </c>
      <c r="BY200" s="48">
        <f t="shared" si="269"/>
        <v>5.1999999999999998E-2</v>
      </c>
      <c r="BZ200" s="48">
        <f t="shared" si="269"/>
        <v>5.1999999999999998E-2</v>
      </c>
      <c r="CA200" s="48">
        <f t="shared" si="269"/>
        <v>5.1999999999999998E-2</v>
      </c>
      <c r="CB200" s="48">
        <f t="shared" si="269"/>
        <v>5.1999999999999998E-2</v>
      </c>
      <c r="CC200" s="48">
        <f t="shared" si="269"/>
        <v>5.1999999999999998E-2</v>
      </c>
      <c r="CD200" s="48">
        <f t="shared" si="269"/>
        <v>5.1999999999999998E-2</v>
      </c>
      <c r="CE200" s="48">
        <f t="shared" si="269"/>
        <v>5.1999999999999998E-2</v>
      </c>
      <c r="CF200" s="48">
        <f t="shared" si="269"/>
        <v>5.1999999999999998E-2</v>
      </c>
      <c r="CG200" s="48">
        <f t="shared" si="269"/>
        <v>5.1999999999999998E-2</v>
      </c>
      <c r="CH200" s="48">
        <f t="shared" si="269"/>
        <v>5.1999999999999998E-2</v>
      </c>
      <c r="CI200" s="48">
        <f t="shared" si="269"/>
        <v>5.1999999999999998E-2</v>
      </c>
      <c r="CJ200" s="48">
        <f t="shared" si="269"/>
        <v>5.1999999999999998E-2</v>
      </c>
      <c r="CK200" s="48">
        <f t="shared" si="269"/>
        <v>5.1999999999999998E-2</v>
      </c>
      <c r="CL200" s="48">
        <f t="shared" si="269"/>
        <v>5.1999999999999998E-2</v>
      </c>
      <c r="CM200" s="48">
        <f t="shared" si="269"/>
        <v>5.1999999999999998E-2</v>
      </c>
      <c r="CN200" s="48">
        <f t="shared" si="269"/>
        <v>5.1999999999999998E-2</v>
      </c>
      <c r="CO200" s="48">
        <f t="shared" si="269"/>
        <v>5.1999999999999998E-2</v>
      </c>
      <c r="CP200" s="48">
        <f t="shared" si="269"/>
        <v>5.1999999999999998E-2</v>
      </c>
      <c r="CQ200" s="48">
        <f t="shared" si="269"/>
        <v>5.1999999999999998E-2</v>
      </c>
      <c r="CR200" s="48">
        <f t="shared" si="269"/>
        <v>5.1999999999999998E-2</v>
      </c>
      <c r="CS200" s="48">
        <f t="shared" si="269"/>
        <v>5.1999999999999998E-2</v>
      </c>
      <c r="CT200" s="48">
        <f t="shared" si="269"/>
        <v>5.1999999999999998E-2</v>
      </c>
      <c r="CU200" s="48">
        <f t="shared" ref="CU200:DZ200" si="270">CU65</f>
        <v>5.1999999999999998E-2</v>
      </c>
      <c r="CV200" s="48">
        <f t="shared" si="270"/>
        <v>5.1999999999999998E-2</v>
      </c>
      <c r="CW200" s="48">
        <f t="shared" si="270"/>
        <v>5.1999999999999998E-2</v>
      </c>
      <c r="CX200" s="48">
        <f t="shared" si="270"/>
        <v>5.1999999999999998E-2</v>
      </c>
      <c r="CY200" s="48">
        <f t="shared" si="270"/>
        <v>5.1999999999999998E-2</v>
      </c>
      <c r="CZ200" s="48">
        <f t="shared" si="270"/>
        <v>5.1999999999999998E-2</v>
      </c>
      <c r="DA200" s="48">
        <f t="shared" si="270"/>
        <v>5.1999999999999998E-2</v>
      </c>
      <c r="DB200" s="48">
        <f t="shared" si="270"/>
        <v>5.1999999999999998E-2</v>
      </c>
      <c r="DC200" s="48">
        <f t="shared" si="270"/>
        <v>5.1999999999999998E-2</v>
      </c>
      <c r="DD200" s="48">
        <f t="shared" si="270"/>
        <v>5.1999999999999998E-2</v>
      </c>
      <c r="DE200" s="48">
        <f t="shared" si="270"/>
        <v>5.1999999999999998E-2</v>
      </c>
      <c r="DF200" s="48">
        <f t="shared" si="270"/>
        <v>5.1999999999999998E-2</v>
      </c>
      <c r="DG200" s="48">
        <f t="shared" si="270"/>
        <v>5.1999999999999998E-2</v>
      </c>
      <c r="DH200" s="48">
        <f t="shared" si="270"/>
        <v>5.1999999999999998E-2</v>
      </c>
      <c r="DI200" s="48">
        <f t="shared" si="270"/>
        <v>5.1999999999999998E-2</v>
      </c>
      <c r="DJ200" s="48">
        <f t="shared" si="270"/>
        <v>5.1999999999999998E-2</v>
      </c>
      <c r="DK200" s="48">
        <f t="shared" si="270"/>
        <v>5.1999999999999998E-2</v>
      </c>
      <c r="DL200" s="48">
        <f t="shared" si="270"/>
        <v>5.1999999999999998E-2</v>
      </c>
      <c r="DM200" s="48">
        <f t="shared" si="270"/>
        <v>5.1999999999999998E-2</v>
      </c>
      <c r="DN200" s="48">
        <f t="shared" si="270"/>
        <v>5.1999999999999998E-2</v>
      </c>
      <c r="DO200" s="48">
        <f t="shared" si="270"/>
        <v>5.1999999999999998E-2</v>
      </c>
      <c r="DP200" s="48">
        <f t="shared" si="270"/>
        <v>5.1999999999999998E-2</v>
      </c>
      <c r="DQ200" s="48">
        <f t="shared" si="270"/>
        <v>5.1999999999999998E-2</v>
      </c>
      <c r="DR200" s="48">
        <f t="shared" si="270"/>
        <v>5.1999999999999998E-2</v>
      </c>
      <c r="DS200" s="48">
        <f t="shared" si="270"/>
        <v>5.1999999999999998E-2</v>
      </c>
      <c r="DT200" s="48">
        <f t="shared" si="270"/>
        <v>5.1999999999999998E-2</v>
      </c>
      <c r="DU200" s="48">
        <f t="shared" si="270"/>
        <v>5.1999999999999998E-2</v>
      </c>
      <c r="DV200" s="48">
        <f t="shared" si="270"/>
        <v>5.1999999999999998E-2</v>
      </c>
      <c r="DW200" s="48">
        <f t="shared" si="270"/>
        <v>5.1999999999999998E-2</v>
      </c>
      <c r="DX200" s="48">
        <f t="shared" si="270"/>
        <v>5.1999999999999998E-2</v>
      </c>
      <c r="DY200" s="48">
        <f t="shared" si="270"/>
        <v>5.1999999999999998E-2</v>
      </c>
      <c r="DZ200" s="48">
        <f t="shared" si="270"/>
        <v>5.1999999999999998E-2</v>
      </c>
      <c r="EA200" s="48">
        <f t="shared" ref="EA200:FF200" si="271">EA65</f>
        <v>5.1999999999999998E-2</v>
      </c>
      <c r="EB200" s="48">
        <f t="shared" si="271"/>
        <v>5.1999999999999998E-2</v>
      </c>
      <c r="EC200" s="48">
        <f t="shared" si="271"/>
        <v>5.1999999999999998E-2</v>
      </c>
      <c r="ED200" s="48">
        <f t="shared" si="271"/>
        <v>5.1999999999999998E-2</v>
      </c>
      <c r="EE200" s="48">
        <f t="shared" si="271"/>
        <v>5.1999999999999998E-2</v>
      </c>
      <c r="EF200" s="48">
        <f t="shared" si="271"/>
        <v>5.1999999999999998E-2</v>
      </c>
      <c r="EG200" s="48">
        <f t="shared" si="271"/>
        <v>5.1999999999999998E-2</v>
      </c>
      <c r="EH200" s="48">
        <f t="shared" si="271"/>
        <v>5.1999999999999998E-2</v>
      </c>
      <c r="EI200" s="48">
        <f t="shared" si="271"/>
        <v>5.1999999999999998E-2</v>
      </c>
      <c r="EJ200" s="48">
        <f t="shared" si="271"/>
        <v>5.1999999999999998E-2</v>
      </c>
      <c r="EK200" s="48">
        <f t="shared" si="271"/>
        <v>5.1999999999999998E-2</v>
      </c>
      <c r="EL200" s="48">
        <f t="shared" si="271"/>
        <v>5.1999999999999998E-2</v>
      </c>
      <c r="EM200" s="48">
        <f t="shared" si="271"/>
        <v>5.1999999999999998E-2</v>
      </c>
      <c r="EN200" s="48">
        <f t="shared" si="271"/>
        <v>5.1999999999999998E-2</v>
      </c>
      <c r="EO200" s="48">
        <f t="shared" si="271"/>
        <v>5.1999999999999998E-2</v>
      </c>
      <c r="EP200" s="48">
        <f t="shared" si="271"/>
        <v>5.1999999999999998E-2</v>
      </c>
      <c r="EQ200" s="33">
        <f t="shared" si="271"/>
        <v>5.1999999999999998E-2</v>
      </c>
      <c r="ER200" s="48">
        <f t="shared" si="271"/>
        <v>5.1999999999999998E-2</v>
      </c>
      <c r="ES200" s="48">
        <f t="shared" si="271"/>
        <v>5.1999999999999998E-2</v>
      </c>
      <c r="ET200" s="48">
        <f t="shared" si="271"/>
        <v>5.1999999999999998E-2</v>
      </c>
      <c r="EU200" s="48">
        <f t="shared" si="271"/>
        <v>5.1999999999999998E-2</v>
      </c>
      <c r="EV200" s="48">
        <f t="shared" si="271"/>
        <v>5.1999999999999998E-2</v>
      </c>
      <c r="EW200" s="48">
        <f t="shared" si="271"/>
        <v>5.1999999999999998E-2</v>
      </c>
      <c r="EX200" s="48">
        <f t="shared" si="271"/>
        <v>5.1999999999999998E-2</v>
      </c>
      <c r="EY200" s="48">
        <f t="shared" si="271"/>
        <v>5.1999999999999998E-2</v>
      </c>
      <c r="EZ200" s="48">
        <f t="shared" si="271"/>
        <v>5.1999999999999998E-2</v>
      </c>
      <c r="FA200" s="48">
        <f t="shared" si="271"/>
        <v>5.1999999999999998E-2</v>
      </c>
      <c r="FB200" s="48">
        <f t="shared" si="271"/>
        <v>5.1999999999999998E-2</v>
      </c>
      <c r="FC200" s="48">
        <f t="shared" si="271"/>
        <v>5.1999999999999998E-2</v>
      </c>
      <c r="FD200" s="48">
        <f t="shared" si="271"/>
        <v>5.1999999999999998E-2</v>
      </c>
      <c r="FE200" s="48">
        <f t="shared" si="271"/>
        <v>5.1999999999999998E-2</v>
      </c>
      <c r="FF200" s="48">
        <f t="shared" si="271"/>
        <v>5.1999999999999998E-2</v>
      </c>
      <c r="FG200" s="48">
        <f t="shared" ref="FG200:FX200" si="272">FG65</f>
        <v>5.1999999999999998E-2</v>
      </c>
      <c r="FH200" s="48">
        <f t="shared" si="272"/>
        <v>5.1999999999999998E-2</v>
      </c>
      <c r="FI200" s="48">
        <f t="shared" si="272"/>
        <v>5.1999999999999998E-2</v>
      </c>
      <c r="FJ200" s="48">
        <f t="shared" si="272"/>
        <v>5.1999999999999998E-2</v>
      </c>
      <c r="FK200" s="48">
        <f t="shared" si="272"/>
        <v>5.1999999999999998E-2</v>
      </c>
      <c r="FL200" s="48">
        <f t="shared" si="272"/>
        <v>5.1999999999999998E-2</v>
      </c>
      <c r="FM200" s="48">
        <f t="shared" si="272"/>
        <v>5.1999999999999998E-2</v>
      </c>
      <c r="FN200" s="48">
        <f t="shared" si="272"/>
        <v>5.1999999999999998E-2</v>
      </c>
      <c r="FO200" s="48">
        <f t="shared" si="272"/>
        <v>5.1999999999999998E-2</v>
      </c>
      <c r="FP200" s="48">
        <f t="shared" si="272"/>
        <v>5.1999999999999998E-2</v>
      </c>
      <c r="FQ200" s="48">
        <f t="shared" si="272"/>
        <v>5.1999999999999998E-2</v>
      </c>
      <c r="FR200" s="48">
        <f t="shared" si="272"/>
        <v>5.1999999999999998E-2</v>
      </c>
      <c r="FS200" s="48">
        <f t="shared" si="272"/>
        <v>5.1999999999999998E-2</v>
      </c>
      <c r="FT200" s="48">
        <f t="shared" si="272"/>
        <v>5.1999999999999998E-2</v>
      </c>
      <c r="FU200" s="48">
        <f t="shared" si="272"/>
        <v>5.1999999999999998E-2</v>
      </c>
      <c r="FV200" s="48">
        <f t="shared" si="272"/>
        <v>5.1999999999999998E-2</v>
      </c>
      <c r="FW200" s="48">
        <f t="shared" si="272"/>
        <v>5.1999999999999998E-2</v>
      </c>
      <c r="FX200" s="48">
        <f t="shared" si="272"/>
        <v>5.1999999999999998E-2</v>
      </c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</row>
    <row r="201" spans="1:195" x14ac:dyDescent="0.35">
      <c r="A201" s="6" t="s">
        <v>731</v>
      </c>
      <c r="B201" s="7" t="s">
        <v>732</v>
      </c>
      <c r="C201" s="33">
        <f t="shared" ref="C201:AH201" si="273">ROUND((C99-C22)/C22,4)</f>
        <v>5.1000000000000004E-3</v>
      </c>
      <c r="D201" s="33">
        <f t="shared" si="273"/>
        <v>-2.5600000000000001E-2</v>
      </c>
      <c r="E201" s="33">
        <f t="shared" si="273"/>
        <v>-1.8200000000000001E-2</v>
      </c>
      <c r="F201" s="33">
        <f t="shared" si="273"/>
        <v>1.9E-2</v>
      </c>
      <c r="G201" s="33">
        <f t="shared" si="273"/>
        <v>-1.43E-2</v>
      </c>
      <c r="H201" s="33">
        <f t="shared" si="273"/>
        <v>-1.2999999999999999E-3</v>
      </c>
      <c r="I201" s="33">
        <f t="shared" si="273"/>
        <v>-4.2999999999999997E-2</v>
      </c>
      <c r="J201" s="33">
        <f t="shared" si="273"/>
        <v>-2.69E-2</v>
      </c>
      <c r="K201" s="33">
        <f t="shared" si="273"/>
        <v>2.6599999999999999E-2</v>
      </c>
      <c r="L201" s="33">
        <f t="shared" si="273"/>
        <v>-2.3699999999999999E-2</v>
      </c>
      <c r="M201" s="33">
        <f t="shared" si="273"/>
        <v>-5.62E-2</v>
      </c>
      <c r="N201" s="33">
        <f t="shared" si="273"/>
        <v>-1.8200000000000001E-2</v>
      </c>
      <c r="O201" s="33">
        <f t="shared" si="273"/>
        <v>-2.46E-2</v>
      </c>
      <c r="P201" s="33">
        <f t="shared" si="273"/>
        <v>5.1499999999999997E-2</v>
      </c>
      <c r="Q201" s="33">
        <f t="shared" si="273"/>
        <v>3.7000000000000002E-3</v>
      </c>
      <c r="R201" s="33">
        <f t="shared" si="273"/>
        <v>1.2999999999999999E-3</v>
      </c>
      <c r="S201" s="33">
        <f t="shared" si="273"/>
        <v>-1.54E-2</v>
      </c>
      <c r="T201" s="33">
        <f t="shared" si="273"/>
        <v>-3.0999999999999999E-3</v>
      </c>
      <c r="U201" s="33">
        <f t="shared" si="273"/>
        <v>-1.15E-2</v>
      </c>
      <c r="V201" s="33">
        <f t="shared" si="273"/>
        <v>-1.29E-2</v>
      </c>
      <c r="W201" s="33">
        <f t="shared" si="273"/>
        <v>-7.1000000000000004E-3</v>
      </c>
      <c r="X201" s="33">
        <f t="shared" si="273"/>
        <v>0</v>
      </c>
      <c r="Y201" s="33">
        <f t="shared" si="273"/>
        <v>-5.5999999999999999E-3</v>
      </c>
      <c r="Z201" s="33">
        <f t="shared" si="273"/>
        <v>-3.5000000000000001E-3</v>
      </c>
      <c r="AA201" s="33">
        <f t="shared" si="273"/>
        <v>-2.7000000000000001E-3</v>
      </c>
      <c r="AB201" s="33">
        <f t="shared" si="273"/>
        <v>-2.2800000000000001E-2</v>
      </c>
      <c r="AC201" s="33">
        <f t="shared" si="273"/>
        <v>-8.0000000000000002E-3</v>
      </c>
      <c r="AD201" s="33">
        <f t="shared" si="273"/>
        <v>8.9999999999999998E-4</v>
      </c>
      <c r="AE201" s="33">
        <f t="shared" si="273"/>
        <v>-6.3E-3</v>
      </c>
      <c r="AF201" s="33">
        <f t="shared" si="273"/>
        <v>5.7999999999999996E-3</v>
      </c>
      <c r="AG201" s="33">
        <f t="shared" si="273"/>
        <v>-0.02</v>
      </c>
      <c r="AH201" s="33">
        <f t="shared" si="273"/>
        <v>-2.6700000000000002E-2</v>
      </c>
      <c r="AI201" s="33">
        <f t="shared" ref="AI201:BN201" si="274">ROUND((AI99-AI22)/AI22,4)</f>
        <v>3.7600000000000001E-2</v>
      </c>
      <c r="AJ201" s="33">
        <f t="shared" si="274"/>
        <v>1.2200000000000001E-2</v>
      </c>
      <c r="AK201" s="33">
        <f t="shared" si="274"/>
        <v>-3.95E-2</v>
      </c>
      <c r="AL201" s="33">
        <f t="shared" si="274"/>
        <v>2.1700000000000001E-2</v>
      </c>
      <c r="AM201" s="33">
        <f t="shared" si="274"/>
        <v>-4.2000000000000003E-2</v>
      </c>
      <c r="AN201" s="33">
        <f t="shared" si="274"/>
        <v>-4.2599999999999999E-2</v>
      </c>
      <c r="AO201" s="33">
        <f t="shared" si="274"/>
        <v>-2.7699999999999999E-2</v>
      </c>
      <c r="AP201" s="33">
        <f t="shared" si="274"/>
        <v>-1.18E-2</v>
      </c>
      <c r="AQ201" s="33">
        <f t="shared" si="274"/>
        <v>-0.01</v>
      </c>
      <c r="AR201" s="33">
        <f t="shared" si="274"/>
        <v>-1.66E-2</v>
      </c>
      <c r="AS201" s="33">
        <f t="shared" si="274"/>
        <v>-1.3299999999999999E-2</v>
      </c>
      <c r="AT201" s="33">
        <f t="shared" si="274"/>
        <v>0.1351</v>
      </c>
      <c r="AU201" s="33">
        <f t="shared" si="274"/>
        <v>4.9799999999999997E-2</v>
      </c>
      <c r="AV201" s="33">
        <f t="shared" si="274"/>
        <v>-1.8499999999999999E-2</v>
      </c>
      <c r="AW201" s="33">
        <f t="shared" si="274"/>
        <v>-8.0000000000000004E-4</v>
      </c>
      <c r="AX201" s="33">
        <f t="shared" si="274"/>
        <v>-2.5000000000000001E-2</v>
      </c>
      <c r="AY201" s="33">
        <f t="shared" si="274"/>
        <v>-3.0999999999999999E-3</v>
      </c>
      <c r="AZ201" s="93">
        <f t="shared" si="274"/>
        <v>-1.5299999999999999E-2</v>
      </c>
      <c r="BA201" s="33">
        <f t="shared" si="274"/>
        <v>-9.1000000000000004E-3</v>
      </c>
      <c r="BB201" s="33">
        <f t="shared" si="274"/>
        <v>-2.6499999999999999E-2</v>
      </c>
      <c r="BC201" s="33">
        <f t="shared" si="274"/>
        <v>-2.7099999999999999E-2</v>
      </c>
      <c r="BD201" s="33">
        <f t="shared" si="274"/>
        <v>3.8999999999999998E-3</v>
      </c>
      <c r="BE201" s="33">
        <f t="shared" si="274"/>
        <v>-3.0499999999999999E-2</v>
      </c>
      <c r="BF201" s="33">
        <f t="shared" si="274"/>
        <v>2.3E-3</v>
      </c>
      <c r="BG201" s="33">
        <f t="shared" si="274"/>
        <v>-3.2599999999999997E-2</v>
      </c>
      <c r="BH201" s="33">
        <f t="shared" si="274"/>
        <v>-5.1000000000000004E-3</v>
      </c>
      <c r="BI201" s="33">
        <f t="shared" si="274"/>
        <v>-1.7999999999999999E-2</v>
      </c>
      <c r="BJ201" s="33">
        <f t="shared" si="274"/>
        <v>-2.2000000000000001E-3</v>
      </c>
      <c r="BK201" s="33">
        <f t="shared" si="274"/>
        <v>1.9300000000000001E-2</v>
      </c>
      <c r="BL201" s="33">
        <f t="shared" si="274"/>
        <v>-0.19350000000000001</v>
      </c>
      <c r="BM201" s="33">
        <f t="shared" si="274"/>
        <v>0.15229999999999999</v>
      </c>
      <c r="BN201" s="33">
        <f t="shared" si="274"/>
        <v>-2.75E-2</v>
      </c>
      <c r="BO201" s="33">
        <f t="shared" ref="BO201:CT201" si="275">ROUND((BO99-BO22)/BO22,4)</f>
        <v>-9.1999999999999998E-3</v>
      </c>
      <c r="BP201" s="33">
        <f t="shared" si="275"/>
        <v>-6.7100000000000007E-2</v>
      </c>
      <c r="BQ201" s="33">
        <f t="shared" si="275"/>
        <v>5.7999999999999996E-3</v>
      </c>
      <c r="BR201" s="33">
        <f t="shared" si="275"/>
        <v>-1.1999999999999999E-3</v>
      </c>
      <c r="BS201" s="33">
        <f t="shared" si="275"/>
        <v>-1.7899999999999999E-2</v>
      </c>
      <c r="BT201" s="33">
        <f t="shared" si="275"/>
        <v>-4.3299999999999998E-2</v>
      </c>
      <c r="BU201" s="33">
        <f t="shared" si="275"/>
        <v>1.7100000000000001E-2</v>
      </c>
      <c r="BV201" s="33">
        <f t="shared" si="275"/>
        <v>-1.2500000000000001E-2</v>
      </c>
      <c r="BW201" s="33">
        <f t="shared" si="275"/>
        <v>-4.7999999999999996E-3</v>
      </c>
      <c r="BX201" s="33">
        <f t="shared" si="275"/>
        <v>-8.6E-3</v>
      </c>
      <c r="BY201" s="33">
        <f t="shared" si="275"/>
        <v>-2.3400000000000001E-2</v>
      </c>
      <c r="BZ201" s="33">
        <f t="shared" si="275"/>
        <v>-1.12E-2</v>
      </c>
      <c r="CA201" s="33">
        <f t="shared" si="275"/>
        <v>-1.7600000000000001E-2</v>
      </c>
      <c r="CB201" s="33">
        <f t="shared" si="275"/>
        <v>-2.52E-2</v>
      </c>
      <c r="CC201" s="33">
        <f t="shared" si="275"/>
        <v>-2.0799999999999999E-2</v>
      </c>
      <c r="CD201" s="33">
        <f t="shared" si="275"/>
        <v>-1.8599999999999998E-2</v>
      </c>
      <c r="CE201" s="33">
        <f t="shared" si="275"/>
        <v>-1.2999999999999999E-2</v>
      </c>
      <c r="CF201" s="33">
        <f t="shared" si="275"/>
        <v>-9.4600000000000004E-2</v>
      </c>
      <c r="CG201" s="33">
        <f t="shared" si="275"/>
        <v>-1.37E-2</v>
      </c>
      <c r="CH201" s="33">
        <f t="shared" si="275"/>
        <v>-2.9100000000000001E-2</v>
      </c>
      <c r="CI201" s="33">
        <f t="shared" si="275"/>
        <v>-8.2000000000000007E-3</v>
      </c>
      <c r="CJ201" s="33">
        <f t="shared" si="275"/>
        <v>-3.3099999999999997E-2</v>
      </c>
      <c r="CK201" s="33">
        <f t="shared" si="275"/>
        <v>-7.6E-3</v>
      </c>
      <c r="CL201" s="33">
        <f t="shared" si="275"/>
        <v>-2.1999999999999999E-2</v>
      </c>
      <c r="CM201" s="33">
        <f t="shared" si="275"/>
        <v>-1.5800000000000002E-2</v>
      </c>
      <c r="CN201" s="33">
        <f t="shared" si="275"/>
        <v>-4.7000000000000002E-3</v>
      </c>
      <c r="CO201" s="33">
        <f t="shared" si="275"/>
        <v>-1.6199999999999999E-2</v>
      </c>
      <c r="CP201" s="33">
        <f t="shared" si="275"/>
        <v>-3.3300000000000003E-2</v>
      </c>
      <c r="CQ201" s="33">
        <f t="shared" si="275"/>
        <v>-3.6299999999999999E-2</v>
      </c>
      <c r="CR201" s="33">
        <f t="shared" si="275"/>
        <v>-4.7000000000000002E-3</v>
      </c>
      <c r="CS201" s="33">
        <f t="shared" si="275"/>
        <v>-5.57E-2</v>
      </c>
      <c r="CT201" s="33">
        <f t="shared" si="275"/>
        <v>-4.7999999999999996E-3</v>
      </c>
      <c r="CU201" s="33">
        <f t="shared" ref="CU201:DZ201" si="276">ROUND((CU99-CU22)/CU22,4)</f>
        <v>1E-3</v>
      </c>
      <c r="CV201" s="33">
        <f t="shared" si="276"/>
        <v>0</v>
      </c>
      <c r="CW201" s="33">
        <f t="shared" si="276"/>
        <v>4.8999999999999998E-3</v>
      </c>
      <c r="CX201" s="33">
        <f t="shared" si="276"/>
        <v>-1.7000000000000001E-2</v>
      </c>
      <c r="CY201" s="33">
        <f t="shared" si="276"/>
        <v>0</v>
      </c>
      <c r="CZ201" s="33">
        <f t="shared" si="276"/>
        <v>-3.4500000000000003E-2</v>
      </c>
      <c r="DA201" s="33">
        <f t="shared" si="276"/>
        <v>-1.38E-2</v>
      </c>
      <c r="DB201" s="33">
        <f t="shared" si="276"/>
        <v>-6.1999999999999998E-3</v>
      </c>
      <c r="DC201" s="33">
        <f t="shared" si="276"/>
        <v>5.4999999999999997E-3</v>
      </c>
      <c r="DD201" s="33">
        <f t="shared" si="276"/>
        <v>-6.4000000000000003E-3</v>
      </c>
      <c r="DE201" s="33">
        <f t="shared" si="276"/>
        <v>-5.9700000000000003E-2</v>
      </c>
      <c r="DF201" s="33">
        <f t="shared" si="276"/>
        <v>-1.9099999999999999E-2</v>
      </c>
      <c r="DG201" s="33">
        <f t="shared" si="276"/>
        <v>9.4700000000000006E-2</v>
      </c>
      <c r="DH201" s="33">
        <f t="shared" si="276"/>
        <v>-2.41E-2</v>
      </c>
      <c r="DI201" s="33">
        <f t="shared" si="276"/>
        <v>-2.06E-2</v>
      </c>
      <c r="DJ201" s="33">
        <f t="shared" si="276"/>
        <v>-8.0000000000000004E-4</v>
      </c>
      <c r="DK201" s="33">
        <f t="shared" si="276"/>
        <v>2.9899999999999999E-2</v>
      </c>
      <c r="DL201" s="33">
        <f t="shared" si="276"/>
        <v>-4.0000000000000002E-4</v>
      </c>
      <c r="DM201" s="33">
        <f t="shared" si="276"/>
        <v>-8.5000000000000006E-3</v>
      </c>
      <c r="DN201" s="33">
        <f t="shared" si="276"/>
        <v>1.2999999999999999E-2</v>
      </c>
      <c r="DO201" s="33">
        <f t="shared" si="276"/>
        <v>5.3E-3</v>
      </c>
      <c r="DP201" s="33">
        <f t="shared" si="276"/>
        <v>-1.34E-2</v>
      </c>
      <c r="DQ201" s="33">
        <f t="shared" si="276"/>
        <v>2.0799999999999999E-2</v>
      </c>
      <c r="DR201" s="33">
        <f t="shared" si="276"/>
        <v>-1.77E-2</v>
      </c>
      <c r="DS201" s="33">
        <f t="shared" si="276"/>
        <v>-4.8000000000000001E-2</v>
      </c>
      <c r="DT201" s="33">
        <f t="shared" si="276"/>
        <v>-3.0499999999999999E-2</v>
      </c>
      <c r="DU201" s="33">
        <f t="shared" si="276"/>
        <v>3.5999999999999999E-3</v>
      </c>
      <c r="DV201" s="33">
        <f t="shared" si="276"/>
        <v>8.9999999999999998E-4</v>
      </c>
      <c r="DW201" s="33">
        <f t="shared" si="276"/>
        <v>-1.35E-2</v>
      </c>
      <c r="DX201" s="33">
        <f t="shared" si="276"/>
        <v>-1.5599999999999999E-2</v>
      </c>
      <c r="DY201" s="33">
        <f t="shared" si="276"/>
        <v>-2.3699999999999999E-2</v>
      </c>
      <c r="DZ201" s="33">
        <f t="shared" si="276"/>
        <v>-3.0599999999999999E-2</v>
      </c>
      <c r="EA201" s="33">
        <f t="shared" ref="EA201:FF201" si="277">ROUND((EA99-EA22)/EA22,4)</f>
        <v>-3.7199999999999997E-2</v>
      </c>
      <c r="EB201" s="33">
        <f t="shared" si="277"/>
        <v>-3.2000000000000002E-3</v>
      </c>
      <c r="EC201" s="33">
        <f t="shared" si="277"/>
        <v>-1.6899999999999998E-2</v>
      </c>
      <c r="ED201" s="33">
        <f t="shared" si="277"/>
        <v>-1.5299999999999999E-2</v>
      </c>
      <c r="EE201" s="33">
        <f t="shared" si="277"/>
        <v>-1.7100000000000001E-2</v>
      </c>
      <c r="EF201" s="33">
        <f t="shared" si="277"/>
        <v>-2.0799999999999999E-2</v>
      </c>
      <c r="EG201" s="33">
        <f t="shared" si="277"/>
        <v>-2.6100000000000002E-2</v>
      </c>
      <c r="EH201" s="33">
        <f t="shared" si="277"/>
        <v>-1.2E-2</v>
      </c>
      <c r="EI201" s="33">
        <f t="shared" si="277"/>
        <v>-2.1700000000000001E-2</v>
      </c>
      <c r="EJ201" s="33">
        <f t="shared" si="277"/>
        <v>-4.4000000000000003E-3</v>
      </c>
      <c r="EK201" s="33">
        <f t="shared" si="277"/>
        <v>-4.7000000000000002E-3</v>
      </c>
      <c r="EL201" s="33">
        <f t="shared" si="277"/>
        <v>1.4999999999999999E-2</v>
      </c>
      <c r="EM201" s="33">
        <f t="shared" si="277"/>
        <v>-2.7799999999999998E-2</v>
      </c>
      <c r="EN201" s="33">
        <f t="shared" si="277"/>
        <v>-2.18E-2</v>
      </c>
      <c r="EO201" s="33">
        <f t="shared" si="277"/>
        <v>-4.0599999999999997E-2</v>
      </c>
      <c r="EP201" s="33">
        <f t="shared" si="277"/>
        <v>-3.0999999999999999E-3</v>
      </c>
      <c r="EQ201" s="33">
        <f t="shared" si="277"/>
        <v>-1.3599999999999999E-2</v>
      </c>
      <c r="ER201" s="33">
        <f t="shared" si="277"/>
        <v>8.0000000000000002E-3</v>
      </c>
      <c r="ES201" s="33">
        <f t="shared" si="277"/>
        <v>3.4200000000000001E-2</v>
      </c>
      <c r="ET201" s="33">
        <f t="shared" si="277"/>
        <v>-2.6499999999999999E-2</v>
      </c>
      <c r="EU201" s="33">
        <f t="shared" si="277"/>
        <v>-5.0000000000000001E-3</v>
      </c>
      <c r="EV201" s="33">
        <f t="shared" si="277"/>
        <v>3.0099999999999998E-2</v>
      </c>
      <c r="EW201" s="33">
        <f t="shared" si="277"/>
        <v>-2.8500000000000001E-2</v>
      </c>
      <c r="EX201" s="33">
        <f t="shared" si="277"/>
        <v>-4.1000000000000003E-3</v>
      </c>
      <c r="EY201" s="33">
        <f t="shared" si="277"/>
        <v>-1.2699999999999999E-2</v>
      </c>
      <c r="EZ201" s="33">
        <f t="shared" si="277"/>
        <v>-1.9099999999999999E-2</v>
      </c>
      <c r="FA201" s="33">
        <f t="shared" si="277"/>
        <v>-4.4000000000000003E-3</v>
      </c>
      <c r="FB201" s="33">
        <f t="shared" si="277"/>
        <v>-4.24E-2</v>
      </c>
      <c r="FC201" s="33">
        <f t="shared" si="277"/>
        <v>-6.7500000000000004E-2</v>
      </c>
      <c r="FD201" s="33">
        <f t="shared" si="277"/>
        <v>-4.1999999999999997E-3</v>
      </c>
      <c r="FE201" s="33">
        <f t="shared" si="277"/>
        <v>-3.2500000000000001E-2</v>
      </c>
      <c r="FF201" s="33">
        <f t="shared" si="277"/>
        <v>-8.0999999999999996E-3</v>
      </c>
      <c r="FG201" s="33">
        <f t="shared" ref="FG201:FX201" si="278">ROUND((FG99-FG22)/FG22,4)</f>
        <v>-9.4000000000000004E-3</v>
      </c>
      <c r="FH201" s="33">
        <f t="shared" si="278"/>
        <v>-1.83E-2</v>
      </c>
      <c r="FI201" s="33">
        <f t="shared" si="278"/>
        <v>-1.9099999999999999E-2</v>
      </c>
      <c r="FJ201" s="33">
        <f t="shared" si="278"/>
        <v>7.9000000000000008E-3</v>
      </c>
      <c r="FK201" s="33">
        <f t="shared" si="278"/>
        <v>-2.9999999999999997E-4</v>
      </c>
      <c r="FL201" s="33">
        <f t="shared" si="278"/>
        <v>1.37E-2</v>
      </c>
      <c r="FM201" s="33">
        <f t="shared" si="278"/>
        <v>1.61E-2</v>
      </c>
      <c r="FN201" s="33">
        <f t="shared" si="278"/>
        <v>7.7000000000000002E-3</v>
      </c>
      <c r="FO201" s="33">
        <f t="shared" si="278"/>
        <v>-3.5999999999999999E-3</v>
      </c>
      <c r="FP201" s="33">
        <f t="shared" si="278"/>
        <v>-5.7000000000000002E-3</v>
      </c>
      <c r="FQ201" s="33">
        <f t="shared" si="278"/>
        <v>-2.3E-3</v>
      </c>
      <c r="FR201" s="33">
        <f t="shared" si="278"/>
        <v>-8.2000000000000007E-3</v>
      </c>
      <c r="FS201" s="33">
        <f t="shared" si="278"/>
        <v>-5.0200000000000002E-2</v>
      </c>
      <c r="FT201" s="33">
        <f t="shared" si="278"/>
        <v>-2.4799999999999999E-2</v>
      </c>
      <c r="FU201" s="33">
        <f t="shared" si="278"/>
        <v>-1.5800000000000002E-2</v>
      </c>
      <c r="FV201" s="33">
        <f t="shared" si="278"/>
        <v>0.1222</v>
      </c>
      <c r="FW201" s="33">
        <f t="shared" si="278"/>
        <v>-5.0099999999999999E-2</v>
      </c>
      <c r="FX201" s="33">
        <f t="shared" si="278"/>
        <v>-5.1999999999999998E-3</v>
      </c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</row>
    <row r="202" spans="1:195" x14ac:dyDescent="0.35">
      <c r="A202" s="7"/>
      <c r="B202" s="7" t="s">
        <v>733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62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48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</row>
    <row r="203" spans="1:195" x14ac:dyDescent="0.35">
      <c r="A203" s="6" t="s">
        <v>734</v>
      </c>
      <c r="B203" s="7" t="s">
        <v>735</v>
      </c>
      <c r="C203" s="7">
        <f t="shared" ref="C203:BN203" si="279">ROUND((C199)*(1+C200+C201),2)</f>
        <v>76349516</v>
      </c>
      <c r="D203" s="7">
        <f t="shared" si="279"/>
        <v>441739379.66000003</v>
      </c>
      <c r="E203" s="7">
        <f t="shared" si="279"/>
        <v>72943586.819999993</v>
      </c>
      <c r="F203" s="7">
        <f t="shared" si="279"/>
        <v>262229541.66</v>
      </c>
      <c r="G203" s="7">
        <f t="shared" si="279"/>
        <v>18002923.920000002</v>
      </c>
      <c r="H203" s="7">
        <f t="shared" si="279"/>
        <v>13075795.59</v>
      </c>
      <c r="I203" s="7">
        <f t="shared" si="279"/>
        <v>99429227.219999999</v>
      </c>
      <c r="J203" s="7">
        <f t="shared" si="279"/>
        <v>23582497.690000001</v>
      </c>
      <c r="K203" s="7">
        <f t="shared" si="279"/>
        <v>4314387.54</v>
      </c>
      <c r="L203" s="7">
        <f t="shared" si="279"/>
        <v>26113198.800000001</v>
      </c>
      <c r="M203" s="7">
        <f t="shared" si="279"/>
        <v>13412168.33</v>
      </c>
      <c r="N203" s="7">
        <f t="shared" si="279"/>
        <v>581342271.95000005</v>
      </c>
      <c r="O203" s="7">
        <f t="shared" si="279"/>
        <v>143594385.78</v>
      </c>
      <c r="P203" s="7">
        <f t="shared" si="279"/>
        <v>5458943.3200000003</v>
      </c>
      <c r="Q203" s="7">
        <f t="shared" si="279"/>
        <v>467964591.19</v>
      </c>
      <c r="R203" s="7">
        <f t="shared" si="279"/>
        <v>66893384.710000001</v>
      </c>
      <c r="S203" s="7">
        <f t="shared" si="279"/>
        <v>18651317.780000001</v>
      </c>
      <c r="T203" s="7">
        <f t="shared" si="279"/>
        <v>3173870</v>
      </c>
      <c r="U203" s="7">
        <f t="shared" si="279"/>
        <v>1208792.8</v>
      </c>
      <c r="V203" s="7">
        <f t="shared" si="279"/>
        <v>4085665.65</v>
      </c>
      <c r="W203" s="7">
        <f t="shared" si="279"/>
        <v>3587746.4</v>
      </c>
      <c r="X203" s="7">
        <f t="shared" si="279"/>
        <v>1114970.26</v>
      </c>
      <c r="Y203" s="7">
        <f t="shared" si="279"/>
        <v>11048763.869999999</v>
      </c>
      <c r="Z203" s="7">
        <f t="shared" si="279"/>
        <v>3702127.12</v>
      </c>
      <c r="AA203" s="7">
        <f t="shared" si="279"/>
        <v>343475194.99000001</v>
      </c>
      <c r="AB203" s="7">
        <f t="shared" si="279"/>
        <v>307312298.00999999</v>
      </c>
      <c r="AC203" s="7">
        <f t="shared" si="279"/>
        <v>10825901.35</v>
      </c>
      <c r="AD203" s="7">
        <f t="shared" si="279"/>
        <v>15646054.43</v>
      </c>
      <c r="AE203" s="7">
        <f t="shared" si="279"/>
        <v>2000476.31</v>
      </c>
      <c r="AF203" s="7">
        <f t="shared" si="279"/>
        <v>3312947.87</v>
      </c>
      <c r="AG203" s="7">
        <f t="shared" si="279"/>
        <v>7668425.0599999996</v>
      </c>
      <c r="AH203" s="7">
        <f t="shared" si="279"/>
        <v>11170161.34</v>
      </c>
      <c r="AI203" s="7">
        <f t="shared" si="279"/>
        <v>5402825.4900000002</v>
      </c>
      <c r="AJ203" s="7">
        <f t="shared" si="279"/>
        <v>3332007.88</v>
      </c>
      <c r="AK203" s="7">
        <f t="shared" si="279"/>
        <v>3292038.03</v>
      </c>
      <c r="AL203" s="7">
        <f t="shared" si="279"/>
        <v>4423049.16</v>
      </c>
      <c r="AM203" s="7">
        <f t="shared" si="279"/>
        <v>5045229.92</v>
      </c>
      <c r="AN203" s="7">
        <f t="shared" si="279"/>
        <v>4638553.28</v>
      </c>
      <c r="AO203" s="7">
        <f t="shared" si="279"/>
        <v>48147346.200000003</v>
      </c>
      <c r="AP203" s="7">
        <f t="shared" si="279"/>
        <v>984402729.69000006</v>
      </c>
      <c r="AQ203" s="7">
        <f t="shared" si="279"/>
        <v>4120270.05</v>
      </c>
      <c r="AR203" s="7">
        <f t="shared" si="279"/>
        <v>688433853.17999995</v>
      </c>
      <c r="AS203" s="7">
        <f t="shared" si="279"/>
        <v>78778459.950000003</v>
      </c>
      <c r="AT203" s="7">
        <f t="shared" si="279"/>
        <v>29532279.07</v>
      </c>
      <c r="AU203" s="7">
        <f t="shared" si="279"/>
        <v>4862404.53</v>
      </c>
      <c r="AV203" s="7">
        <f t="shared" si="279"/>
        <v>4824357.09</v>
      </c>
      <c r="AW203" s="7">
        <f t="shared" si="279"/>
        <v>4301024.6399999997</v>
      </c>
      <c r="AX203" s="7">
        <f t="shared" si="279"/>
        <v>1595418.92</v>
      </c>
      <c r="AY203" s="7">
        <f t="shared" si="279"/>
        <v>5854893.2199999997</v>
      </c>
      <c r="AZ203" s="7">
        <f t="shared" si="279"/>
        <v>142279236.13999999</v>
      </c>
      <c r="BA203" s="7">
        <f t="shared" si="279"/>
        <v>99156738.260000005</v>
      </c>
      <c r="BB203" s="7">
        <f t="shared" si="279"/>
        <v>82629432.530000001</v>
      </c>
      <c r="BC203" s="7">
        <f t="shared" si="279"/>
        <v>290017276.06999999</v>
      </c>
      <c r="BD203" s="7">
        <f t="shared" si="279"/>
        <v>39172169.560000002</v>
      </c>
      <c r="BE203" s="7">
        <f t="shared" si="279"/>
        <v>14637541.310000001</v>
      </c>
      <c r="BF203" s="7">
        <f t="shared" si="279"/>
        <v>275980864.73000002</v>
      </c>
      <c r="BG203" s="7">
        <f t="shared" si="279"/>
        <v>11077675.300000001</v>
      </c>
      <c r="BH203" s="7">
        <f t="shared" si="279"/>
        <v>7394207.1500000004</v>
      </c>
      <c r="BI203" s="7">
        <f t="shared" si="279"/>
        <v>4371127.26</v>
      </c>
      <c r="BJ203" s="7">
        <f t="shared" si="279"/>
        <v>67942737.299999997</v>
      </c>
      <c r="BK203" s="7">
        <f t="shared" si="279"/>
        <v>337031737.56999999</v>
      </c>
      <c r="BL203" s="7">
        <f t="shared" si="279"/>
        <v>2103920.66</v>
      </c>
      <c r="BM203" s="7">
        <f t="shared" si="279"/>
        <v>6101835.79</v>
      </c>
      <c r="BN203" s="7">
        <f t="shared" si="279"/>
        <v>34764674.539999999</v>
      </c>
      <c r="BO203" s="7">
        <f t="shared" ref="BO203:DZ203" si="280">ROUND((BO199)*(1+BO200+BO201),2)</f>
        <v>14500960.74</v>
      </c>
      <c r="BP203" s="7">
        <f t="shared" si="280"/>
        <v>3245170.84</v>
      </c>
      <c r="BQ203" s="7">
        <f t="shared" si="280"/>
        <v>71615226.760000005</v>
      </c>
      <c r="BR203" s="7">
        <f t="shared" si="280"/>
        <v>49095909</v>
      </c>
      <c r="BS203" s="7">
        <f t="shared" si="280"/>
        <v>13911011.199999999</v>
      </c>
      <c r="BT203" s="7">
        <f t="shared" si="280"/>
        <v>5470560.4699999997</v>
      </c>
      <c r="BU203" s="7">
        <f t="shared" si="280"/>
        <v>5904184.5199999996</v>
      </c>
      <c r="BV203" s="7">
        <f t="shared" si="280"/>
        <v>14112564.27</v>
      </c>
      <c r="BW203" s="7">
        <f t="shared" si="280"/>
        <v>22492403.800000001</v>
      </c>
      <c r="BX203" s="7">
        <f t="shared" si="280"/>
        <v>1690730.9</v>
      </c>
      <c r="BY203" s="7">
        <f t="shared" si="280"/>
        <v>5687335.75</v>
      </c>
      <c r="BZ203" s="7">
        <f t="shared" si="280"/>
        <v>3547221.34</v>
      </c>
      <c r="CA203" s="7">
        <f t="shared" si="280"/>
        <v>3037117.68</v>
      </c>
      <c r="CB203" s="7">
        <f t="shared" si="280"/>
        <v>826596674.34000003</v>
      </c>
      <c r="CC203" s="7">
        <f t="shared" si="280"/>
        <v>3385010.29</v>
      </c>
      <c r="CD203" s="7">
        <f t="shared" si="280"/>
        <v>3349339.46</v>
      </c>
      <c r="CE203" s="7">
        <f t="shared" si="280"/>
        <v>2923819.72</v>
      </c>
      <c r="CF203" s="7">
        <f t="shared" si="280"/>
        <v>2237464.5499999998</v>
      </c>
      <c r="CG203" s="7">
        <f t="shared" si="280"/>
        <v>3548579.43</v>
      </c>
      <c r="CH203" s="7">
        <f t="shared" si="280"/>
        <v>2199579.04</v>
      </c>
      <c r="CI203" s="7">
        <f t="shared" si="280"/>
        <v>8262753.5099999998</v>
      </c>
      <c r="CJ203" s="7">
        <f t="shared" si="280"/>
        <v>10881710.5</v>
      </c>
      <c r="CK203" s="7">
        <f t="shared" si="280"/>
        <v>63497014.109999999</v>
      </c>
      <c r="CL203" s="7">
        <f t="shared" si="280"/>
        <v>15208277.82</v>
      </c>
      <c r="CM203" s="7">
        <f t="shared" si="280"/>
        <v>9350409.0500000007</v>
      </c>
      <c r="CN203" s="7">
        <f t="shared" si="280"/>
        <v>350848079.12</v>
      </c>
      <c r="CO203" s="7">
        <f t="shared" si="280"/>
        <v>156813061.55000001</v>
      </c>
      <c r="CP203" s="7">
        <f t="shared" si="280"/>
        <v>11837630.9</v>
      </c>
      <c r="CQ203" s="7">
        <f t="shared" si="280"/>
        <v>9900429.8800000008</v>
      </c>
      <c r="CR203" s="7">
        <f t="shared" si="280"/>
        <v>3936624.47</v>
      </c>
      <c r="CS203" s="7">
        <f t="shared" si="280"/>
        <v>4374550.92</v>
      </c>
      <c r="CT203" s="7">
        <f t="shared" si="280"/>
        <v>2235792.25</v>
      </c>
      <c r="CU203" s="7">
        <f t="shared" si="280"/>
        <v>4498488.1900000004</v>
      </c>
      <c r="CV203" s="7">
        <f t="shared" si="280"/>
        <v>1047781.03</v>
      </c>
      <c r="CW203" s="7">
        <f t="shared" si="280"/>
        <v>3691602.55</v>
      </c>
      <c r="CX203" s="7">
        <f t="shared" si="280"/>
        <v>5824045.2599999998</v>
      </c>
      <c r="CY203" s="7">
        <f t="shared" si="280"/>
        <v>1134725.27</v>
      </c>
      <c r="CZ203" s="7">
        <f t="shared" si="280"/>
        <v>20657622.030000001</v>
      </c>
      <c r="DA203" s="7">
        <f t="shared" si="280"/>
        <v>3504893.58</v>
      </c>
      <c r="DB203" s="7">
        <f t="shared" si="280"/>
        <v>4680624.32</v>
      </c>
      <c r="DC203" s="7">
        <f t="shared" si="280"/>
        <v>3368634.3</v>
      </c>
      <c r="DD203" s="7">
        <f t="shared" si="280"/>
        <v>3169301.33</v>
      </c>
      <c r="DE203" s="7">
        <f t="shared" si="280"/>
        <v>4386124.8</v>
      </c>
      <c r="DF203" s="7">
        <f t="shared" si="280"/>
        <v>227263189.31</v>
      </c>
      <c r="DG203" s="7">
        <f t="shared" si="280"/>
        <v>2349048.2200000002</v>
      </c>
      <c r="DH203" s="7">
        <f t="shared" si="280"/>
        <v>20505367.850000001</v>
      </c>
      <c r="DI203" s="7">
        <f t="shared" si="280"/>
        <v>27239474.43</v>
      </c>
      <c r="DJ203" s="7">
        <f t="shared" si="280"/>
        <v>7832618.6600000001</v>
      </c>
      <c r="DK203" s="7">
        <f t="shared" si="280"/>
        <v>6299610.7999999998</v>
      </c>
      <c r="DL203" s="7">
        <f t="shared" si="280"/>
        <v>65070283.090000004</v>
      </c>
      <c r="DM203" s="7">
        <f t="shared" si="280"/>
        <v>4200293.87</v>
      </c>
      <c r="DN203" s="7">
        <f t="shared" si="280"/>
        <v>15775444.390000001</v>
      </c>
      <c r="DO203" s="7">
        <f t="shared" si="280"/>
        <v>37202025.890000001</v>
      </c>
      <c r="DP203" s="7">
        <f t="shared" si="280"/>
        <v>3701509.53</v>
      </c>
      <c r="DQ203" s="7">
        <f t="shared" si="280"/>
        <v>9922712.9900000002</v>
      </c>
      <c r="DR203" s="7">
        <f t="shared" si="280"/>
        <v>16007428.77</v>
      </c>
      <c r="DS203" s="7">
        <f t="shared" si="280"/>
        <v>8135706.7000000002</v>
      </c>
      <c r="DT203" s="7">
        <f t="shared" si="280"/>
        <v>3483353.9</v>
      </c>
      <c r="DU203" s="7">
        <f t="shared" si="280"/>
        <v>5083469.55</v>
      </c>
      <c r="DV203" s="7">
        <f t="shared" si="280"/>
        <v>3771574.95</v>
      </c>
      <c r="DW203" s="7">
        <f t="shared" si="280"/>
        <v>4581603.75</v>
      </c>
      <c r="DX203" s="7">
        <f t="shared" si="280"/>
        <v>3554118.06</v>
      </c>
      <c r="DY203" s="7">
        <f t="shared" si="280"/>
        <v>4901202.68</v>
      </c>
      <c r="DZ203" s="7">
        <f t="shared" si="280"/>
        <v>8970396.6600000001</v>
      </c>
      <c r="EA203" s="7">
        <f t="shared" ref="EA203:FX203" si="281">ROUND((EA199)*(1+EA200+EA201),2)</f>
        <v>6821211.2699999996</v>
      </c>
      <c r="EB203" s="7">
        <f t="shared" si="281"/>
        <v>7077284.9100000001</v>
      </c>
      <c r="EC203" s="7">
        <f t="shared" si="281"/>
        <v>4184292.23</v>
      </c>
      <c r="ED203" s="7">
        <f t="shared" si="281"/>
        <v>22832313.359999999</v>
      </c>
      <c r="EE203" s="7">
        <f t="shared" si="281"/>
        <v>3471609.83</v>
      </c>
      <c r="EF203" s="7">
        <f t="shared" si="281"/>
        <v>16375181.73</v>
      </c>
      <c r="EG203" s="7">
        <f t="shared" si="281"/>
        <v>3877074.15</v>
      </c>
      <c r="EH203" s="7">
        <f t="shared" si="281"/>
        <v>3919653.65</v>
      </c>
      <c r="EI203" s="7">
        <f t="shared" si="281"/>
        <v>164633599.24000001</v>
      </c>
      <c r="EJ203" s="7">
        <f t="shared" si="281"/>
        <v>110733041.76000001</v>
      </c>
      <c r="EK203" s="7">
        <f t="shared" si="281"/>
        <v>8029478.96</v>
      </c>
      <c r="EL203" s="7">
        <f t="shared" si="281"/>
        <v>5753102.2699999996</v>
      </c>
      <c r="EM203" s="7">
        <f t="shared" si="281"/>
        <v>5183532.82</v>
      </c>
      <c r="EN203" s="7">
        <f t="shared" si="281"/>
        <v>11450281.57</v>
      </c>
      <c r="EO203" s="7">
        <f t="shared" si="281"/>
        <v>4506752.88</v>
      </c>
      <c r="EP203" s="7">
        <f t="shared" si="281"/>
        <v>5791686.25</v>
      </c>
      <c r="EQ203" s="7">
        <f t="shared" si="281"/>
        <v>30067448.489999998</v>
      </c>
      <c r="ER203" s="7">
        <f t="shared" si="281"/>
        <v>4943198.37</v>
      </c>
      <c r="ES203" s="7">
        <f t="shared" si="281"/>
        <v>3443830.16</v>
      </c>
      <c r="ET203" s="7">
        <f t="shared" si="281"/>
        <v>3942530.16</v>
      </c>
      <c r="EU203" s="7">
        <f t="shared" si="281"/>
        <v>7502123.8799999999</v>
      </c>
      <c r="EV203" s="7">
        <f t="shared" si="281"/>
        <v>1881351.75</v>
      </c>
      <c r="EW203" s="7">
        <f t="shared" si="281"/>
        <v>12778251.08</v>
      </c>
      <c r="EX203" s="7">
        <f t="shared" si="281"/>
        <v>3521737.61</v>
      </c>
      <c r="EY203" s="7">
        <f t="shared" si="281"/>
        <v>8659719.2300000004</v>
      </c>
      <c r="EZ203" s="7">
        <f t="shared" si="281"/>
        <v>2645590.5299999998</v>
      </c>
      <c r="FA203" s="7">
        <f t="shared" si="281"/>
        <v>41442498.100000001</v>
      </c>
      <c r="FB203" s="7">
        <f t="shared" si="281"/>
        <v>4511904.71</v>
      </c>
      <c r="FC203" s="7">
        <f t="shared" si="281"/>
        <v>21646305.079999998</v>
      </c>
      <c r="FD203" s="7">
        <f t="shared" si="281"/>
        <v>5471143.54</v>
      </c>
      <c r="FE203" s="7">
        <f t="shared" si="281"/>
        <v>1895722.29</v>
      </c>
      <c r="FF203" s="7">
        <f t="shared" si="281"/>
        <v>3613022.4</v>
      </c>
      <c r="FG203" s="7">
        <f t="shared" si="281"/>
        <v>2688029.02</v>
      </c>
      <c r="FH203" s="7">
        <f t="shared" si="281"/>
        <v>1582804.91</v>
      </c>
      <c r="FI203" s="7">
        <f t="shared" si="281"/>
        <v>19741273.91</v>
      </c>
      <c r="FJ203" s="7">
        <f t="shared" si="281"/>
        <v>22102244.109999999</v>
      </c>
      <c r="FK203" s="7">
        <f t="shared" si="281"/>
        <v>28717862.539999999</v>
      </c>
      <c r="FL203" s="7">
        <f t="shared" si="281"/>
        <v>89342025.819999993</v>
      </c>
      <c r="FM203" s="7">
        <f t="shared" si="281"/>
        <v>41854545.219999999</v>
      </c>
      <c r="FN203" s="7">
        <f t="shared" si="281"/>
        <v>254040022.22999999</v>
      </c>
      <c r="FO203" s="7">
        <f t="shared" si="281"/>
        <v>12721829.43</v>
      </c>
      <c r="FP203" s="7">
        <f t="shared" si="281"/>
        <v>25988222.539999999</v>
      </c>
      <c r="FQ203" s="7">
        <f t="shared" si="281"/>
        <v>11447810.210000001</v>
      </c>
      <c r="FR203" s="7">
        <f t="shared" si="281"/>
        <v>3274451.73</v>
      </c>
      <c r="FS203" s="7">
        <f t="shared" si="281"/>
        <v>3301421.99</v>
      </c>
      <c r="FT203" s="7">
        <f t="shared" si="281"/>
        <v>1424778.55</v>
      </c>
      <c r="FU203" s="7">
        <f t="shared" si="281"/>
        <v>10387196.029999999</v>
      </c>
      <c r="FV203" s="7">
        <f t="shared" si="281"/>
        <v>9627013.3900000006</v>
      </c>
      <c r="FW203" s="7">
        <f t="shared" si="281"/>
        <v>3161071.5</v>
      </c>
      <c r="FX203" s="7">
        <f t="shared" si="281"/>
        <v>1407672.46</v>
      </c>
      <c r="FY203" s="33"/>
      <c r="FZ203" s="7">
        <f>SUM(C203:FX203)</f>
        <v>9693006652.6300011</v>
      </c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</row>
    <row r="204" spans="1:195" x14ac:dyDescent="0.35">
      <c r="A204" s="7"/>
      <c r="B204" s="7" t="s">
        <v>736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48"/>
      <c r="GC204" s="48"/>
      <c r="GD204" s="48"/>
      <c r="GE204" s="48"/>
      <c r="GF204" s="48"/>
      <c r="GG204" s="7"/>
      <c r="GH204" s="7"/>
      <c r="GI204" s="7"/>
      <c r="GJ204" s="7"/>
      <c r="GK204" s="7"/>
      <c r="GL204" s="7"/>
      <c r="GM204" s="7"/>
    </row>
    <row r="205" spans="1:195" x14ac:dyDescent="0.3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</row>
    <row r="206" spans="1:195" x14ac:dyDescent="0.35">
      <c r="A206" s="7"/>
      <c r="B206" s="43" t="s">
        <v>737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</row>
    <row r="207" spans="1:195" x14ac:dyDescent="0.35">
      <c r="A207" s="6" t="s">
        <v>738</v>
      </c>
      <c r="B207" s="7" t="s">
        <v>739</v>
      </c>
      <c r="C207" s="7">
        <f t="shared" ref="C207:AH207" si="282">ROUND(C38,2)</f>
        <v>10791.66</v>
      </c>
      <c r="D207" s="7">
        <f t="shared" si="282"/>
        <v>10791.66</v>
      </c>
      <c r="E207" s="7">
        <f t="shared" si="282"/>
        <v>10791.66</v>
      </c>
      <c r="F207" s="7">
        <f t="shared" si="282"/>
        <v>10791.66</v>
      </c>
      <c r="G207" s="7">
        <f t="shared" si="282"/>
        <v>10791.66</v>
      </c>
      <c r="H207" s="7">
        <f t="shared" si="282"/>
        <v>10791.66</v>
      </c>
      <c r="I207" s="7">
        <f t="shared" si="282"/>
        <v>10791.66</v>
      </c>
      <c r="J207" s="7">
        <f t="shared" si="282"/>
        <v>10791.66</v>
      </c>
      <c r="K207" s="7">
        <f t="shared" si="282"/>
        <v>10791.66</v>
      </c>
      <c r="L207" s="7">
        <f t="shared" si="282"/>
        <v>10791.66</v>
      </c>
      <c r="M207" s="7">
        <f t="shared" si="282"/>
        <v>10791.66</v>
      </c>
      <c r="N207" s="7">
        <f t="shared" si="282"/>
        <v>10791.66</v>
      </c>
      <c r="O207" s="7">
        <f t="shared" si="282"/>
        <v>10791.66</v>
      </c>
      <c r="P207" s="7">
        <f t="shared" si="282"/>
        <v>10791.66</v>
      </c>
      <c r="Q207" s="7">
        <f t="shared" si="282"/>
        <v>10791.66</v>
      </c>
      <c r="R207" s="7">
        <f t="shared" si="282"/>
        <v>10791.66</v>
      </c>
      <c r="S207" s="7">
        <f t="shared" si="282"/>
        <v>10791.66</v>
      </c>
      <c r="T207" s="7">
        <f t="shared" si="282"/>
        <v>10791.66</v>
      </c>
      <c r="U207" s="7">
        <f t="shared" si="282"/>
        <v>10791.66</v>
      </c>
      <c r="V207" s="7">
        <f t="shared" si="282"/>
        <v>10791.66</v>
      </c>
      <c r="W207" s="7">
        <f t="shared" si="282"/>
        <v>10791.66</v>
      </c>
      <c r="X207" s="7">
        <f t="shared" si="282"/>
        <v>10791.66</v>
      </c>
      <c r="Y207" s="7">
        <f t="shared" si="282"/>
        <v>10791.66</v>
      </c>
      <c r="Z207" s="7">
        <f t="shared" si="282"/>
        <v>10791.66</v>
      </c>
      <c r="AA207" s="7">
        <f t="shared" si="282"/>
        <v>10791.66</v>
      </c>
      <c r="AB207" s="7">
        <f t="shared" si="282"/>
        <v>10791.66</v>
      </c>
      <c r="AC207" s="7">
        <f t="shared" si="282"/>
        <v>10791.66</v>
      </c>
      <c r="AD207" s="7">
        <f t="shared" si="282"/>
        <v>10791.66</v>
      </c>
      <c r="AE207" s="7">
        <f t="shared" si="282"/>
        <v>10791.66</v>
      </c>
      <c r="AF207" s="7">
        <f t="shared" si="282"/>
        <v>10791.66</v>
      </c>
      <c r="AG207" s="7">
        <f t="shared" si="282"/>
        <v>10791.66</v>
      </c>
      <c r="AH207" s="7">
        <f t="shared" si="282"/>
        <v>10791.66</v>
      </c>
      <c r="AI207" s="7">
        <f t="shared" ref="AI207:BN207" si="283">ROUND(AI38,2)</f>
        <v>10791.66</v>
      </c>
      <c r="AJ207" s="7">
        <f t="shared" si="283"/>
        <v>10791.66</v>
      </c>
      <c r="AK207" s="7">
        <f t="shared" si="283"/>
        <v>10791.66</v>
      </c>
      <c r="AL207" s="7">
        <f t="shared" si="283"/>
        <v>10791.66</v>
      </c>
      <c r="AM207" s="7">
        <f t="shared" si="283"/>
        <v>10791.66</v>
      </c>
      <c r="AN207" s="7">
        <f t="shared" si="283"/>
        <v>10791.66</v>
      </c>
      <c r="AO207" s="7">
        <f t="shared" si="283"/>
        <v>10791.66</v>
      </c>
      <c r="AP207" s="7">
        <f t="shared" si="283"/>
        <v>10791.66</v>
      </c>
      <c r="AQ207" s="7">
        <f t="shared" si="283"/>
        <v>10791.66</v>
      </c>
      <c r="AR207" s="7">
        <f t="shared" si="283"/>
        <v>10791.66</v>
      </c>
      <c r="AS207" s="7">
        <f t="shared" si="283"/>
        <v>10791.66</v>
      </c>
      <c r="AT207" s="7">
        <f t="shared" si="283"/>
        <v>10791.66</v>
      </c>
      <c r="AU207" s="7">
        <f t="shared" si="283"/>
        <v>10791.66</v>
      </c>
      <c r="AV207" s="7">
        <f t="shared" si="283"/>
        <v>10791.66</v>
      </c>
      <c r="AW207" s="7">
        <f t="shared" si="283"/>
        <v>10791.66</v>
      </c>
      <c r="AX207" s="7">
        <f t="shared" si="283"/>
        <v>10791.66</v>
      </c>
      <c r="AY207" s="7">
        <f t="shared" si="283"/>
        <v>10791.66</v>
      </c>
      <c r="AZ207" s="7">
        <f t="shared" si="283"/>
        <v>10791.66</v>
      </c>
      <c r="BA207" s="7">
        <f t="shared" si="283"/>
        <v>10791.66</v>
      </c>
      <c r="BB207" s="7">
        <f t="shared" si="283"/>
        <v>10791.66</v>
      </c>
      <c r="BC207" s="7">
        <f t="shared" si="283"/>
        <v>10791.66</v>
      </c>
      <c r="BD207" s="7">
        <f t="shared" si="283"/>
        <v>10791.66</v>
      </c>
      <c r="BE207" s="7">
        <f t="shared" si="283"/>
        <v>10791.66</v>
      </c>
      <c r="BF207" s="7">
        <f t="shared" si="283"/>
        <v>10791.66</v>
      </c>
      <c r="BG207" s="7">
        <f t="shared" si="283"/>
        <v>10791.66</v>
      </c>
      <c r="BH207" s="7">
        <f t="shared" si="283"/>
        <v>10791.66</v>
      </c>
      <c r="BI207" s="7">
        <f t="shared" si="283"/>
        <v>10791.66</v>
      </c>
      <c r="BJ207" s="7">
        <f t="shared" si="283"/>
        <v>10791.66</v>
      </c>
      <c r="BK207" s="7">
        <f t="shared" si="283"/>
        <v>10791.66</v>
      </c>
      <c r="BL207" s="7">
        <f t="shared" si="283"/>
        <v>10791.66</v>
      </c>
      <c r="BM207" s="7">
        <f t="shared" si="283"/>
        <v>10791.66</v>
      </c>
      <c r="BN207" s="7">
        <f t="shared" si="283"/>
        <v>10791.66</v>
      </c>
      <c r="BO207" s="7">
        <f t="shared" ref="BO207:CT207" si="284">ROUND(BO38,2)</f>
        <v>10791.66</v>
      </c>
      <c r="BP207" s="7">
        <f t="shared" si="284"/>
        <v>10791.66</v>
      </c>
      <c r="BQ207" s="7">
        <f t="shared" si="284"/>
        <v>10791.66</v>
      </c>
      <c r="BR207" s="7">
        <f t="shared" si="284"/>
        <v>10791.66</v>
      </c>
      <c r="BS207" s="7">
        <f t="shared" si="284"/>
        <v>10791.66</v>
      </c>
      <c r="BT207" s="7">
        <f t="shared" si="284"/>
        <v>10791.66</v>
      </c>
      <c r="BU207" s="7">
        <f t="shared" si="284"/>
        <v>10791.66</v>
      </c>
      <c r="BV207" s="7">
        <f t="shared" si="284"/>
        <v>10791.66</v>
      </c>
      <c r="BW207" s="7">
        <f t="shared" si="284"/>
        <v>10791.66</v>
      </c>
      <c r="BX207" s="7">
        <f t="shared" si="284"/>
        <v>10791.66</v>
      </c>
      <c r="BY207" s="7">
        <f t="shared" si="284"/>
        <v>10791.66</v>
      </c>
      <c r="BZ207" s="7">
        <f t="shared" si="284"/>
        <v>10791.66</v>
      </c>
      <c r="CA207" s="7">
        <f t="shared" si="284"/>
        <v>10791.66</v>
      </c>
      <c r="CB207" s="7">
        <f t="shared" si="284"/>
        <v>10791.66</v>
      </c>
      <c r="CC207" s="7">
        <f t="shared" si="284"/>
        <v>10791.66</v>
      </c>
      <c r="CD207" s="7">
        <f t="shared" si="284"/>
        <v>10791.66</v>
      </c>
      <c r="CE207" s="7">
        <f t="shared" si="284"/>
        <v>10791.66</v>
      </c>
      <c r="CF207" s="7">
        <f t="shared" si="284"/>
        <v>10791.66</v>
      </c>
      <c r="CG207" s="7">
        <f t="shared" si="284"/>
        <v>10791.66</v>
      </c>
      <c r="CH207" s="7">
        <f t="shared" si="284"/>
        <v>10791.66</v>
      </c>
      <c r="CI207" s="7">
        <f t="shared" si="284"/>
        <v>10791.66</v>
      </c>
      <c r="CJ207" s="7">
        <f t="shared" si="284"/>
        <v>10791.66</v>
      </c>
      <c r="CK207" s="7">
        <f t="shared" si="284"/>
        <v>10791.66</v>
      </c>
      <c r="CL207" s="7">
        <f t="shared" si="284"/>
        <v>10791.66</v>
      </c>
      <c r="CM207" s="7">
        <f t="shared" si="284"/>
        <v>10791.66</v>
      </c>
      <c r="CN207" s="7">
        <f t="shared" si="284"/>
        <v>10791.66</v>
      </c>
      <c r="CO207" s="7">
        <f t="shared" si="284"/>
        <v>10791.66</v>
      </c>
      <c r="CP207" s="7">
        <f t="shared" si="284"/>
        <v>10791.66</v>
      </c>
      <c r="CQ207" s="7">
        <f t="shared" si="284"/>
        <v>10791.66</v>
      </c>
      <c r="CR207" s="7">
        <f t="shared" si="284"/>
        <v>10791.66</v>
      </c>
      <c r="CS207" s="7">
        <f t="shared" si="284"/>
        <v>10791.66</v>
      </c>
      <c r="CT207" s="7">
        <f t="shared" si="284"/>
        <v>10791.66</v>
      </c>
      <c r="CU207" s="7">
        <f t="shared" ref="CU207:DZ207" si="285">ROUND(CU38,2)</f>
        <v>10791.66</v>
      </c>
      <c r="CV207" s="7">
        <f t="shared" si="285"/>
        <v>10791.66</v>
      </c>
      <c r="CW207" s="7">
        <f t="shared" si="285"/>
        <v>10791.66</v>
      </c>
      <c r="CX207" s="7">
        <f t="shared" si="285"/>
        <v>10791.66</v>
      </c>
      <c r="CY207" s="7">
        <f t="shared" si="285"/>
        <v>10791.66</v>
      </c>
      <c r="CZ207" s="7">
        <f t="shared" si="285"/>
        <v>10791.66</v>
      </c>
      <c r="DA207" s="7">
        <f t="shared" si="285"/>
        <v>10791.66</v>
      </c>
      <c r="DB207" s="7">
        <f t="shared" si="285"/>
        <v>10791.66</v>
      </c>
      <c r="DC207" s="7">
        <f t="shared" si="285"/>
        <v>10791.66</v>
      </c>
      <c r="DD207" s="7">
        <f t="shared" si="285"/>
        <v>10791.66</v>
      </c>
      <c r="DE207" s="7">
        <f t="shared" si="285"/>
        <v>10791.66</v>
      </c>
      <c r="DF207" s="7">
        <f t="shared" si="285"/>
        <v>10791.66</v>
      </c>
      <c r="DG207" s="7">
        <f t="shared" si="285"/>
        <v>10791.66</v>
      </c>
      <c r="DH207" s="7">
        <f t="shared" si="285"/>
        <v>10791.66</v>
      </c>
      <c r="DI207" s="7">
        <f t="shared" si="285"/>
        <v>10791.66</v>
      </c>
      <c r="DJ207" s="7">
        <f t="shared" si="285"/>
        <v>10791.66</v>
      </c>
      <c r="DK207" s="7">
        <f t="shared" si="285"/>
        <v>10791.66</v>
      </c>
      <c r="DL207" s="7">
        <f t="shared" si="285"/>
        <v>10791.66</v>
      </c>
      <c r="DM207" s="7">
        <f t="shared" si="285"/>
        <v>10791.66</v>
      </c>
      <c r="DN207" s="7">
        <f t="shared" si="285"/>
        <v>10791.66</v>
      </c>
      <c r="DO207" s="7">
        <f t="shared" si="285"/>
        <v>10791.66</v>
      </c>
      <c r="DP207" s="7">
        <f t="shared" si="285"/>
        <v>10791.66</v>
      </c>
      <c r="DQ207" s="7">
        <f t="shared" si="285"/>
        <v>10791.66</v>
      </c>
      <c r="DR207" s="7">
        <f t="shared" si="285"/>
        <v>10791.66</v>
      </c>
      <c r="DS207" s="7">
        <f t="shared" si="285"/>
        <v>10791.66</v>
      </c>
      <c r="DT207" s="7">
        <f t="shared" si="285"/>
        <v>10791.66</v>
      </c>
      <c r="DU207" s="7">
        <f t="shared" si="285"/>
        <v>10791.66</v>
      </c>
      <c r="DV207" s="7">
        <f t="shared" si="285"/>
        <v>10791.66</v>
      </c>
      <c r="DW207" s="7">
        <f t="shared" si="285"/>
        <v>10791.66</v>
      </c>
      <c r="DX207" s="7">
        <f t="shared" si="285"/>
        <v>10791.66</v>
      </c>
      <c r="DY207" s="7">
        <f t="shared" si="285"/>
        <v>10791.66</v>
      </c>
      <c r="DZ207" s="7">
        <f t="shared" si="285"/>
        <v>10791.66</v>
      </c>
      <c r="EA207" s="7">
        <f t="shared" ref="EA207:FF207" si="286">ROUND(EA38,2)</f>
        <v>10791.66</v>
      </c>
      <c r="EB207" s="7">
        <f t="shared" si="286"/>
        <v>10791.66</v>
      </c>
      <c r="EC207" s="7">
        <f t="shared" si="286"/>
        <v>10791.66</v>
      </c>
      <c r="ED207" s="7">
        <f t="shared" si="286"/>
        <v>10791.66</v>
      </c>
      <c r="EE207" s="7">
        <f t="shared" si="286"/>
        <v>10791.66</v>
      </c>
      <c r="EF207" s="7">
        <f t="shared" si="286"/>
        <v>10791.66</v>
      </c>
      <c r="EG207" s="7">
        <f t="shared" si="286"/>
        <v>10791.66</v>
      </c>
      <c r="EH207" s="7">
        <f t="shared" si="286"/>
        <v>10791.66</v>
      </c>
      <c r="EI207" s="7">
        <f t="shared" si="286"/>
        <v>10791.66</v>
      </c>
      <c r="EJ207" s="7">
        <f t="shared" si="286"/>
        <v>10791.66</v>
      </c>
      <c r="EK207" s="7">
        <f t="shared" si="286"/>
        <v>10791.66</v>
      </c>
      <c r="EL207" s="7">
        <f t="shared" si="286"/>
        <v>10791.66</v>
      </c>
      <c r="EM207" s="7">
        <f t="shared" si="286"/>
        <v>10791.66</v>
      </c>
      <c r="EN207" s="7">
        <f t="shared" si="286"/>
        <v>10791.66</v>
      </c>
      <c r="EO207" s="7">
        <f t="shared" si="286"/>
        <v>10791.66</v>
      </c>
      <c r="EP207" s="7">
        <f t="shared" si="286"/>
        <v>10791.66</v>
      </c>
      <c r="EQ207" s="7">
        <f t="shared" si="286"/>
        <v>10791.66</v>
      </c>
      <c r="ER207" s="7">
        <f t="shared" si="286"/>
        <v>10791.66</v>
      </c>
      <c r="ES207" s="7">
        <f t="shared" si="286"/>
        <v>10791.66</v>
      </c>
      <c r="ET207" s="7">
        <f t="shared" si="286"/>
        <v>10791.66</v>
      </c>
      <c r="EU207" s="7">
        <f t="shared" si="286"/>
        <v>10791.66</v>
      </c>
      <c r="EV207" s="7">
        <f t="shared" si="286"/>
        <v>10791.66</v>
      </c>
      <c r="EW207" s="7">
        <f t="shared" si="286"/>
        <v>10791.66</v>
      </c>
      <c r="EX207" s="7">
        <f t="shared" si="286"/>
        <v>10791.66</v>
      </c>
      <c r="EY207" s="7">
        <f t="shared" si="286"/>
        <v>10791.66</v>
      </c>
      <c r="EZ207" s="7">
        <f t="shared" si="286"/>
        <v>10791.66</v>
      </c>
      <c r="FA207" s="7">
        <f t="shared" si="286"/>
        <v>10791.66</v>
      </c>
      <c r="FB207" s="7">
        <f t="shared" si="286"/>
        <v>10791.66</v>
      </c>
      <c r="FC207" s="7">
        <f t="shared" si="286"/>
        <v>10791.66</v>
      </c>
      <c r="FD207" s="7">
        <f t="shared" si="286"/>
        <v>10791.66</v>
      </c>
      <c r="FE207" s="7">
        <f t="shared" si="286"/>
        <v>10791.66</v>
      </c>
      <c r="FF207" s="7">
        <f t="shared" si="286"/>
        <v>10791.66</v>
      </c>
      <c r="FG207" s="7">
        <f t="shared" ref="FG207:FX207" si="287">ROUND(FG38,2)</f>
        <v>10791.66</v>
      </c>
      <c r="FH207" s="7">
        <f t="shared" si="287"/>
        <v>10791.66</v>
      </c>
      <c r="FI207" s="7">
        <f t="shared" si="287"/>
        <v>10791.66</v>
      </c>
      <c r="FJ207" s="7">
        <f t="shared" si="287"/>
        <v>10791.66</v>
      </c>
      <c r="FK207" s="7">
        <f t="shared" si="287"/>
        <v>10791.66</v>
      </c>
      <c r="FL207" s="7">
        <f t="shared" si="287"/>
        <v>10791.66</v>
      </c>
      <c r="FM207" s="7">
        <f t="shared" si="287"/>
        <v>10791.66</v>
      </c>
      <c r="FN207" s="7">
        <f t="shared" si="287"/>
        <v>10791.66</v>
      </c>
      <c r="FO207" s="7">
        <f t="shared" si="287"/>
        <v>10791.66</v>
      </c>
      <c r="FP207" s="7">
        <f t="shared" si="287"/>
        <v>10791.66</v>
      </c>
      <c r="FQ207" s="7">
        <f t="shared" si="287"/>
        <v>10791.66</v>
      </c>
      <c r="FR207" s="7">
        <f t="shared" si="287"/>
        <v>10791.66</v>
      </c>
      <c r="FS207" s="7">
        <f t="shared" si="287"/>
        <v>10791.66</v>
      </c>
      <c r="FT207" s="7">
        <f t="shared" si="287"/>
        <v>10791.66</v>
      </c>
      <c r="FU207" s="7">
        <f t="shared" si="287"/>
        <v>10791.66</v>
      </c>
      <c r="FV207" s="7">
        <f t="shared" si="287"/>
        <v>10791.66</v>
      </c>
      <c r="FW207" s="7">
        <f t="shared" si="287"/>
        <v>10791.66</v>
      </c>
      <c r="FX207" s="7">
        <f t="shared" si="287"/>
        <v>10791.66</v>
      </c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</row>
    <row r="208" spans="1:195" x14ac:dyDescent="0.35">
      <c r="A208" s="6" t="s">
        <v>740</v>
      </c>
      <c r="B208" s="7" t="s">
        <v>741</v>
      </c>
      <c r="C208" s="18">
        <f t="shared" ref="C208:AH208" si="288">ROUND(C94,1)</f>
        <v>6387</v>
      </c>
      <c r="D208" s="18">
        <f t="shared" si="288"/>
        <v>38741.199999999997</v>
      </c>
      <c r="E208" s="18">
        <f t="shared" si="288"/>
        <v>6031.7</v>
      </c>
      <c r="F208" s="18">
        <f t="shared" si="288"/>
        <v>21913.3</v>
      </c>
      <c r="G208" s="18">
        <f t="shared" si="288"/>
        <v>1548.5</v>
      </c>
      <c r="H208" s="18">
        <f t="shared" si="288"/>
        <v>1110</v>
      </c>
      <c r="I208" s="18">
        <f t="shared" si="288"/>
        <v>8309.5</v>
      </c>
      <c r="J208" s="18">
        <f t="shared" si="288"/>
        <v>2101.4</v>
      </c>
      <c r="K208" s="18">
        <f t="shared" si="288"/>
        <v>270</v>
      </c>
      <c r="L208" s="18">
        <f t="shared" si="288"/>
        <v>2169.1</v>
      </c>
      <c r="M208" s="18">
        <f t="shared" si="288"/>
        <v>1002.8</v>
      </c>
      <c r="N208" s="18">
        <f t="shared" si="288"/>
        <v>50763.6</v>
      </c>
      <c r="O208" s="18">
        <f t="shared" si="288"/>
        <v>13126.5</v>
      </c>
      <c r="P208" s="18">
        <f t="shared" si="288"/>
        <v>347</v>
      </c>
      <c r="Q208" s="18">
        <f t="shared" si="288"/>
        <v>37757.300000000003</v>
      </c>
      <c r="R208" s="18">
        <f t="shared" si="288"/>
        <v>505</v>
      </c>
      <c r="S208" s="18">
        <f t="shared" si="288"/>
        <v>1600.3</v>
      </c>
      <c r="T208" s="18">
        <f t="shared" si="288"/>
        <v>162.80000000000001</v>
      </c>
      <c r="U208" s="18">
        <f t="shared" si="288"/>
        <v>51.7</v>
      </c>
      <c r="V208" s="18">
        <f t="shared" si="288"/>
        <v>260.60000000000002</v>
      </c>
      <c r="W208" s="18">
        <f t="shared" si="288"/>
        <v>207.9</v>
      </c>
      <c r="X208" s="18">
        <f t="shared" si="288"/>
        <v>50</v>
      </c>
      <c r="Y208" s="18">
        <f t="shared" si="288"/>
        <v>436.7</v>
      </c>
      <c r="Z208" s="18">
        <f t="shared" si="288"/>
        <v>229.5</v>
      </c>
      <c r="AA208" s="18">
        <f t="shared" si="288"/>
        <v>30632.400000000001</v>
      </c>
      <c r="AB208" s="18">
        <f t="shared" si="288"/>
        <v>27140</v>
      </c>
      <c r="AC208" s="18">
        <f t="shared" si="288"/>
        <v>932.5</v>
      </c>
      <c r="AD208" s="18">
        <f t="shared" si="288"/>
        <v>1409.6</v>
      </c>
      <c r="AE208" s="18">
        <f t="shared" si="288"/>
        <v>94</v>
      </c>
      <c r="AF208" s="18">
        <f t="shared" si="288"/>
        <v>172</v>
      </c>
      <c r="AG208" s="18">
        <f t="shared" si="288"/>
        <v>609.79999999999995</v>
      </c>
      <c r="AH208" s="18">
        <f t="shared" si="288"/>
        <v>977.5</v>
      </c>
      <c r="AI208" s="18">
        <f t="shared" ref="AI208:BN208" si="289">ROUND(AI94,1)</f>
        <v>400</v>
      </c>
      <c r="AJ208" s="18">
        <f t="shared" si="289"/>
        <v>166</v>
      </c>
      <c r="AK208" s="18">
        <f t="shared" si="289"/>
        <v>170.4</v>
      </c>
      <c r="AL208" s="18">
        <f t="shared" si="289"/>
        <v>282</v>
      </c>
      <c r="AM208" s="18">
        <f t="shared" si="289"/>
        <v>371.8</v>
      </c>
      <c r="AN208" s="18">
        <f t="shared" si="289"/>
        <v>314.3</v>
      </c>
      <c r="AO208" s="18">
        <f t="shared" si="289"/>
        <v>4244.8999999999996</v>
      </c>
      <c r="AP208" s="18">
        <f t="shared" si="289"/>
        <v>83063</v>
      </c>
      <c r="AQ208" s="18">
        <f t="shared" si="289"/>
        <v>236.8</v>
      </c>
      <c r="AR208" s="18">
        <f t="shared" si="289"/>
        <v>61562.8</v>
      </c>
      <c r="AS208" s="18">
        <f t="shared" si="289"/>
        <v>6595.4</v>
      </c>
      <c r="AT208" s="18">
        <f t="shared" si="289"/>
        <v>2395.4</v>
      </c>
      <c r="AU208" s="18">
        <f t="shared" si="289"/>
        <v>305.5</v>
      </c>
      <c r="AV208" s="18">
        <f t="shared" si="289"/>
        <v>307.5</v>
      </c>
      <c r="AW208" s="18">
        <f t="shared" si="289"/>
        <v>254.8</v>
      </c>
      <c r="AX208" s="18">
        <f t="shared" si="289"/>
        <v>66.3</v>
      </c>
      <c r="AY208" s="18">
        <f t="shared" si="289"/>
        <v>420.3</v>
      </c>
      <c r="AZ208" s="18">
        <f t="shared" si="289"/>
        <v>12262</v>
      </c>
      <c r="BA208" s="18">
        <f t="shared" si="289"/>
        <v>8927.2999999999993</v>
      </c>
      <c r="BB208" s="18">
        <f t="shared" si="289"/>
        <v>7555.5</v>
      </c>
      <c r="BC208" s="18">
        <f t="shared" si="289"/>
        <v>25280.799999999999</v>
      </c>
      <c r="BD208" s="18">
        <f t="shared" si="289"/>
        <v>3630</v>
      </c>
      <c r="BE208" s="18">
        <f t="shared" si="289"/>
        <v>1259.2</v>
      </c>
      <c r="BF208" s="18">
        <f t="shared" si="289"/>
        <v>24501.200000000001</v>
      </c>
      <c r="BG208" s="18">
        <f t="shared" si="289"/>
        <v>899.7</v>
      </c>
      <c r="BH208" s="18">
        <f t="shared" si="289"/>
        <v>549.79999999999995</v>
      </c>
      <c r="BI208" s="18">
        <f t="shared" si="289"/>
        <v>257.10000000000002</v>
      </c>
      <c r="BJ208" s="18">
        <f t="shared" si="289"/>
        <v>6279.3</v>
      </c>
      <c r="BK208" s="18">
        <f t="shared" si="289"/>
        <v>20326.400000000001</v>
      </c>
      <c r="BL208" s="18">
        <f t="shared" si="289"/>
        <v>90.2</v>
      </c>
      <c r="BM208" s="18">
        <f t="shared" si="289"/>
        <v>416</v>
      </c>
      <c r="BN208" s="18">
        <f t="shared" si="289"/>
        <v>3147.6</v>
      </c>
      <c r="BO208" s="18">
        <f t="shared" ref="BO208:CT208" si="290">ROUND(BO94,1)</f>
        <v>1284.7</v>
      </c>
      <c r="BP208" s="18">
        <f t="shared" si="290"/>
        <v>169.6</v>
      </c>
      <c r="BQ208" s="18">
        <f t="shared" si="290"/>
        <v>5969.1</v>
      </c>
      <c r="BR208" s="18">
        <f t="shared" si="290"/>
        <v>4499.6000000000004</v>
      </c>
      <c r="BS208" s="18">
        <f t="shared" si="290"/>
        <v>1116.0999999999999</v>
      </c>
      <c r="BT208" s="18">
        <f t="shared" si="290"/>
        <v>385.6</v>
      </c>
      <c r="BU208" s="18">
        <f t="shared" si="290"/>
        <v>415</v>
      </c>
      <c r="BV208" s="18">
        <f t="shared" si="290"/>
        <v>1232.5999999999999</v>
      </c>
      <c r="BW208" s="18">
        <f t="shared" si="290"/>
        <v>1992.9</v>
      </c>
      <c r="BX208" s="18">
        <f t="shared" si="290"/>
        <v>69.2</v>
      </c>
      <c r="BY208" s="18">
        <f t="shared" si="290"/>
        <v>459.3</v>
      </c>
      <c r="BZ208" s="18">
        <f t="shared" si="290"/>
        <v>203.7</v>
      </c>
      <c r="CA208" s="18">
        <f t="shared" si="290"/>
        <v>150.6</v>
      </c>
      <c r="CB208" s="18">
        <f t="shared" si="290"/>
        <v>73777.399999999994</v>
      </c>
      <c r="CC208" s="18">
        <f t="shared" si="290"/>
        <v>188</v>
      </c>
      <c r="CD208" s="18">
        <f t="shared" si="290"/>
        <v>211.3</v>
      </c>
      <c r="CE208" s="18">
        <f t="shared" si="290"/>
        <v>151.80000000000001</v>
      </c>
      <c r="CF208" s="18">
        <f t="shared" si="290"/>
        <v>114.9</v>
      </c>
      <c r="CG208" s="18">
        <f t="shared" si="290"/>
        <v>201.5</v>
      </c>
      <c r="CH208" s="18">
        <f t="shared" si="290"/>
        <v>100.2</v>
      </c>
      <c r="CI208" s="18">
        <f t="shared" si="290"/>
        <v>697.5</v>
      </c>
      <c r="CJ208" s="18">
        <f t="shared" si="290"/>
        <v>894.7</v>
      </c>
      <c r="CK208" s="18">
        <f t="shared" si="290"/>
        <v>4929.8999999999996</v>
      </c>
      <c r="CL208" s="18">
        <f t="shared" si="290"/>
        <v>1270.8</v>
      </c>
      <c r="CM208" s="18">
        <f t="shared" si="290"/>
        <v>706.2</v>
      </c>
      <c r="CN208" s="18">
        <f t="shared" si="290"/>
        <v>31786.799999999999</v>
      </c>
      <c r="CO208" s="18">
        <f t="shared" si="290"/>
        <v>14464.1</v>
      </c>
      <c r="CP208" s="18">
        <f t="shared" si="290"/>
        <v>964.7</v>
      </c>
      <c r="CQ208" s="18">
        <f t="shared" si="290"/>
        <v>771</v>
      </c>
      <c r="CR208" s="18">
        <f t="shared" si="290"/>
        <v>233.2</v>
      </c>
      <c r="CS208" s="18">
        <f t="shared" si="290"/>
        <v>301.60000000000002</v>
      </c>
      <c r="CT208" s="18">
        <f t="shared" si="290"/>
        <v>103.8</v>
      </c>
      <c r="CU208" s="18">
        <f t="shared" ref="CU208:DZ208" si="291">ROUND(CU94,1)</f>
        <v>74.400000000000006</v>
      </c>
      <c r="CV208" s="18">
        <f t="shared" si="291"/>
        <v>50</v>
      </c>
      <c r="CW208" s="18">
        <f t="shared" si="291"/>
        <v>206</v>
      </c>
      <c r="CX208" s="18">
        <f t="shared" si="291"/>
        <v>462.5</v>
      </c>
      <c r="CY208" s="18">
        <f t="shared" si="291"/>
        <v>50</v>
      </c>
      <c r="CZ208" s="18">
        <f t="shared" si="291"/>
        <v>1843.3</v>
      </c>
      <c r="DA208" s="18">
        <f t="shared" si="291"/>
        <v>198.5</v>
      </c>
      <c r="DB208" s="18">
        <f t="shared" si="291"/>
        <v>320.5</v>
      </c>
      <c r="DC208" s="18">
        <f t="shared" si="291"/>
        <v>183</v>
      </c>
      <c r="DD208" s="18">
        <f t="shared" si="291"/>
        <v>156</v>
      </c>
      <c r="DE208" s="18">
        <f t="shared" si="291"/>
        <v>297.89999999999998</v>
      </c>
      <c r="DF208" s="18">
        <f t="shared" si="291"/>
        <v>21022.1</v>
      </c>
      <c r="DG208" s="18">
        <f t="shared" si="291"/>
        <v>104</v>
      </c>
      <c r="DH208" s="18">
        <f t="shared" si="291"/>
        <v>1860.6</v>
      </c>
      <c r="DI208" s="18">
        <f t="shared" si="291"/>
        <v>2478.3000000000002</v>
      </c>
      <c r="DJ208" s="18">
        <f t="shared" si="291"/>
        <v>638.5</v>
      </c>
      <c r="DK208" s="18">
        <f t="shared" si="291"/>
        <v>500</v>
      </c>
      <c r="DL208" s="18">
        <f t="shared" si="291"/>
        <v>5720.4</v>
      </c>
      <c r="DM208" s="18">
        <f t="shared" si="291"/>
        <v>232.8</v>
      </c>
      <c r="DN208" s="18">
        <f t="shared" si="291"/>
        <v>1318</v>
      </c>
      <c r="DO208" s="18">
        <f t="shared" si="291"/>
        <v>3247</v>
      </c>
      <c r="DP208" s="18">
        <f t="shared" si="291"/>
        <v>198.3</v>
      </c>
      <c r="DQ208" s="18">
        <f t="shared" si="291"/>
        <v>834</v>
      </c>
      <c r="DR208" s="18">
        <f t="shared" si="291"/>
        <v>1343.6</v>
      </c>
      <c r="DS208" s="18">
        <f t="shared" si="291"/>
        <v>639</v>
      </c>
      <c r="DT208" s="18">
        <f t="shared" si="291"/>
        <v>175</v>
      </c>
      <c r="DU208" s="18">
        <f t="shared" si="291"/>
        <v>361</v>
      </c>
      <c r="DV208" s="18">
        <f t="shared" si="291"/>
        <v>214</v>
      </c>
      <c r="DW208" s="18">
        <f t="shared" si="291"/>
        <v>307.7</v>
      </c>
      <c r="DX208" s="18">
        <f t="shared" si="291"/>
        <v>164.2</v>
      </c>
      <c r="DY208" s="18">
        <f t="shared" si="291"/>
        <v>305.3</v>
      </c>
      <c r="DZ208" s="18">
        <f t="shared" si="291"/>
        <v>714.4</v>
      </c>
      <c r="EA208" s="18">
        <f t="shared" ref="EA208:FF208" si="292">ROUND(EA94,1)</f>
        <v>529.29999999999995</v>
      </c>
      <c r="EB208" s="18">
        <f t="shared" si="292"/>
        <v>552.1</v>
      </c>
      <c r="EC208" s="18">
        <f t="shared" si="292"/>
        <v>295.10000000000002</v>
      </c>
      <c r="ED208" s="18">
        <f t="shared" si="292"/>
        <v>1562.4</v>
      </c>
      <c r="EE208" s="18">
        <f t="shared" si="292"/>
        <v>190.2</v>
      </c>
      <c r="EF208" s="18">
        <f t="shared" si="292"/>
        <v>1402.7</v>
      </c>
      <c r="EG208" s="18">
        <f t="shared" si="292"/>
        <v>248.9</v>
      </c>
      <c r="EH208" s="18">
        <f t="shared" si="292"/>
        <v>247</v>
      </c>
      <c r="EI208" s="18">
        <f t="shared" si="292"/>
        <v>14166.4</v>
      </c>
      <c r="EJ208" s="18">
        <f t="shared" si="292"/>
        <v>10054</v>
      </c>
      <c r="EK208" s="18">
        <f t="shared" si="292"/>
        <v>682.8</v>
      </c>
      <c r="EL208" s="18">
        <f t="shared" si="292"/>
        <v>474.5</v>
      </c>
      <c r="EM208" s="18">
        <f t="shared" si="292"/>
        <v>383.9</v>
      </c>
      <c r="EN208" s="18">
        <f t="shared" si="292"/>
        <v>924.8</v>
      </c>
      <c r="EO208" s="18">
        <f t="shared" si="292"/>
        <v>314.2</v>
      </c>
      <c r="EP208" s="18">
        <f t="shared" si="292"/>
        <v>419.7</v>
      </c>
      <c r="EQ208" s="18">
        <f t="shared" si="292"/>
        <v>2658.9</v>
      </c>
      <c r="ER208" s="18">
        <f t="shared" si="292"/>
        <v>316</v>
      </c>
      <c r="ES208" s="18">
        <f t="shared" si="292"/>
        <v>181.4</v>
      </c>
      <c r="ET208" s="18">
        <f t="shared" si="292"/>
        <v>191.2</v>
      </c>
      <c r="EU208" s="18">
        <f t="shared" si="292"/>
        <v>572.6</v>
      </c>
      <c r="EV208" s="18">
        <f t="shared" si="292"/>
        <v>73.8</v>
      </c>
      <c r="EW208" s="18">
        <f t="shared" si="292"/>
        <v>839</v>
      </c>
      <c r="EX208" s="18">
        <f t="shared" si="292"/>
        <v>169.3</v>
      </c>
      <c r="EY208" s="18">
        <f t="shared" si="292"/>
        <v>214</v>
      </c>
      <c r="EZ208" s="18">
        <f t="shared" si="292"/>
        <v>128.5</v>
      </c>
      <c r="FA208" s="18">
        <f t="shared" si="292"/>
        <v>3445.6</v>
      </c>
      <c r="FB208" s="18">
        <f t="shared" si="292"/>
        <v>295.5</v>
      </c>
      <c r="FC208" s="18">
        <f t="shared" si="292"/>
        <v>1954.7</v>
      </c>
      <c r="FD208" s="18">
        <f t="shared" si="292"/>
        <v>404.3</v>
      </c>
      <c r="FE208" s="18">
        <f t="shared" si="292"/>
        <v>83.4</v>
      </c>
      <c r="FF208" s="18">
        <f t="shared" si="292"/>
        <v>195.4</v>
      </c>
      <c r="FG208" s="18">
        <f t="shared" ref="FG208:FX208" si="293">ROUND(FG94,1)</f>
        <v>126.8</v>
      </c>
      <c r="FH208" s="18">
        <f t="shared" si="293"/>
        <v>69.7</v>
      </c>
      <c r="FI208" s="18">
        <f t="shared" si="293"/>
        <v>1739.1</v>
      </c>
      <c r="FJ208" s="18">
        <f t="shared" si="293"/>
        <v>2033</v>
      </c>
      <c r="FK208" s="18">
        <f t="shared" si="293"/>
        <v>2573.5</v>
      </c>
      <c r="FL208" s="18">
        <f t="shared" si="293"/>
        <v>8294</v>
      </c>
      <c r="FM208" s="18">
        <f t="shared" si="293"/>
        <v>3881</v>
      </c>
      <c r="FN208" s="18">
        <f t="shared" si="293"/>
        <v>21869.4</v>
      </c>
      <c r="FO208" s="18">
        <f t="shared" si="293"/>
        <v>1088.0999999999999</v>
      </c>
      <c r="FP208" s="18">
        <f t="shared" si="293"/>
        <v>2280</v>
      </c>
      <c r="FQ208" s="18">
        <f t="shared" si="293"/>
        <v>986.9</v>
      </c>
      <c r="FR208" s="18">
        <f t="shared" si="293"/>
        <v>169.4</v>
      </c>
      <c r="FS208" s="18">
        <f t="shared" si="293"/>
        <v>179.9</v>
      </c>
      <c r="FT208" s="18">
        <f t="shared" si="293"/>
        <v>59</v>
      </c>
      <c r="FU208" s="18">
        <f t="shared" si="293"/>
        <v>813.7</v>
      </c>
      <c r="FV208" s="18">
        <f t="shared" si="293"/>
        <v>782</v>
      </c>
      <c r="FW208" s="18">
        <f t="shared" si="293"/>
        <v>159.19999999999999</v>
      </c>
      <c r="FX208" s="18">
        <f t="shared" si="293"/>
        <v>57.2</v>
      </c>
      <c r="FY208" s="7"/>
      <c r="FZ208" s="7"/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</row>
    <row r="209" spans="1:195" x14ac:dyDescent="0.35">
      <c r="A209" s="6" t="s">
        <v>742</v>
      </c>
      <c r="B209" s="7" t="s">
        <v>743</v>
      </c>
      <c r="C209" s="18">
        <f t="shared" ref="C209:AH209" si="294">C39</f>
        <v>10244</v>
      </c>
      <c r="D209" s="18">
        <f t="shared" si="294"/>
        <v>10244</v>
      </c>
      <c r="E209" s="18">
        <f t="shared" si="294"/>
        <v>10244</v>
      </c>
      <c r="F209" s="18">
        <f t="shared" si="294"/>
        <v>10244</v>
      </c>
      <c r="G209" s="18">
        <f t="shared" si="294"/>
        <v>10244</v>
      </c>
      <c r="H209" s="18">
        <f t="shared" si="294"/>
        <v>10244</v>
      </c>
      <c r="I209" s="18">
        <f t="shared" si="294"/>
        <v>10244</v>
      </c>
      <c r="J209" s="18">
        <f t="shared" si="294"/>
        <v>10244</v>
      </c>
      <c r="K209" s="18">
        <f t="shared" si="294"/>
        <v>10244</v>
      </c>
      <c r="L209" s="18">
        <f t="shared" si="294"/>
        <v>10244</v>
      </c>
      <c r="M209" s="18">
        <f t="shared" si="294"/>
        <v>10244</v>
      </c>
      <c r="N209" s="18">
        <f t="shared" si="294"/>
        <v>10244</v>
      </c>
      <c r="O209" s="18">
        <f t="shared" si="294"/>
        <v>10244</v>
      </c>
      <c r="P209" s="18">
        <f t="shared" si="294"/>
        <v>10244</v>
      </c>
      <c r="Q209" s="18">
        <f t="shared" si="294"/>
        <v>10244</v>
      </c>
      <c r="R209" s="18">
        <f t="shared" si="294"/>
        <v>10244</v>
      </c>
      <c r="S209" s="18">
        <f t="shared" si="294"/>
        <v>10244</v>
      </c>
      <c r="T209" s="18">
        <f t="shared" si="294"/>
        <v>10244</v>
      </c>
      <c r="U209" s="18">
        <f t="shared" si="294"/>
        <v>10244</v>
      </c>
      <c r="V209" s="18">
        <f t="shared" si="294"/>
        <v>10244</v>
      </c>
      <c r="W209" s="18">
        <f t="shared" si="294"/>
        <v>10244</v>
      </c>
      <c r="X209" s="18">
        <f t="shared" si="294"/>
        <v>10244</v>
      </c>
      <c r="Y209" s="18">
        <f t="shared" si="294"/>
        <v>10244</v>
      </c>
      <c r="Z209" s="18">
        <f t="shared" si="294"/>
        <v>10244</v>
      </c>
      <c r="AA209" s="18">
        <f t="shared" si="294"/>
        <v>10244</v>
      </c>
      <c r="AB209" s="18">
        <f t="shared" si="294"/>
        <v>10244</v>
      </c>
      <c r="AC209" s="18">
        <f t="shared" si="294"/>
        <v>10244</v>
      </c>
      <c r="AD209" s="18">
        <f t="shared" si="294"/>
        <v>10244</v>
      </c>
      <c r="AE209" s="18">
        <f t="shared" si="294"/>
        <v>10244</v>
      </c>
      <c r="AF209" s="18">
        <f t="shared" si="294"/>
        <v>10244</v>
      </c>
      <c r="AG209" s="18">
        <f t="shared" si="294"/>
        <v>10244</v>
      </c>
      <c r="AH209" s="18">
        <f t="shared" si="294"/>
        <v>10244</v>
      </c>
      <c r="AI209" s="18">
        <f t="shared" ref="AI209:BN209" si="295">AI39</f>
        <v>10244</v>
      </c>
      <c r="AJ209" s="18">
        <f t="shared" si="295"/>
        <v>10244</v>
      </c>
      <c r="AK209" s="18">
        <f t="shared" si="295"/>
        <v>10244</v>
      </c>
      <c r="AL209" s="18">
        <f t="shared" si="295"/>
        <v>10244</v>
      </c>
      <c r="AM209" s="18">
        <f t="shared" si="295"/>
        <v>10244</v>
      </c>
      <c r="AN209" s="18">
        <f t="shared" si="295"/>
        <v>10244</v>
      </c>
      <c r="AO209" s="18">
        <f t="shared" si="295"/>
        <v>10244</v>
      </c>
      <c r="AP209" s="18">
        <f t="shared" si="295"/>
        <v>10244</v>
      </c>
      <c r="AQ209" s="18">
        <f t="shared" si="295"/>
        <v>10244</v>
      </c>
      <c r="AR209" s="18">
        <f t="shared" si="295"/>
        <v>10244</v>
      </c>
      <c r="AS209" s="18">
        <f t="shared" si="295"/>
        <v>10244</v>
      </c>
      <c r="AT209" s="18">
        <f t="shared" si="295"/>
        <v>10244</v>
      </c>
      <c r="AU209" s="18">
        <f t="shared" si="295"/>
        <v>10244</v>
      </c>
      <c r="AV209" s="18">
        <f t="shared" si="295"/>
        <v>10244</v>
      </c>
      <c r="AW209" s="18">
        <f t="shared" si="295"/>
        <v>10244</v>
      </c>
      <c r="AX209" s="18">
        <f t="shared" si="295"/>
        <v>10244</v>
      </c>
      <c r="AY209" s="18">
        <f t="shared" si="295"/>
        <v>10244</v>
      </c>
      <c r="AZ209" s="18">
        <f t="shared" si="295"/>
        <v>10244</v>
      </c>
      <c r="BA209" s="18">
        <f t="shared" si="295"/>
        <v>10244</v>
      </c>
      <c r="BB209" s="18">
        <f t="shared" si="295"/>
        <v>10244</v>
      </c>
      <c r="BC209" s="18">
        <f t="shared" si="295"/>
        <v>10244</v>
      </c>
      <c r="BD209" s="18">
        <f t="shared" si="295"/>
        <v>10244</v>
      </c>
      <c r="BE209" s="18">
        <f t="shared" si="295"/>
        <v>10244</v>
      </c>
      <c r="BF209" s="18">
        <f t="shared" si="295"/>
        <v>10244</v>
      </c>
      <c r="BG209" s="18">
        <f t="shared" si="295"/>
        <v>10244</v>
      </c>
      <c r="BH209" s="18">
        <f t="shared" si="295"/>
        <v>10244</v>
      </c>
      <c r="BI209" s="18">
        <f t="shared" si="295"/>
        <v>10244</v>
      </c>
      <c r="BJ209" s="18">
        <f t="shared" si="295"/>
        <v>10244</v>
      </c>
      <c r="BK209" s="18">
        <f t="shared" si="295"/>
        <v>10244</v>
      </c>
      <c r="BL209" s="18">
        <f t="shared" si="295"/>
        <v>10244</v>
      </c>
      <c r="BM209" s="18">
        <f t="shared" si="295"/>
        <v>10244</v>
      </c>
      <c r="BN209" s="18">
        <f t="shared" si="295"/>
        <v>10244</v>
      </c>
      <c r="BO209" s="18">
        <f t="shared" ref="BO209:CT209" si="296">BO39</f>
        <v>10244</v>
      </c>
      <c r="BP209" s="18">
        <f t="shared" si="296"/>
        <v>10244</v>
      </c>
      <c r="BQ209" s="18">
        <f t="shared" si="296"/>
        <v>10244</v>
      </c>
      <c r="BR209" s="18">
        <f t="shared" si="296"/>
        <v>10244</v>
      </c>
      <c r="BS209" s="18">
        <f t="shared" si="296"/>
        <v>10244</v>
      </c>
      <c r="BT209" s="18">
        <f t="shared" si="296"/>
        <v>10244</v>
      </c>
      <c r="BU209" s="18">
        <f t="shared" si="296"/>
        <v>10244</v>
      </c>
      <c r="BV209" s="18">
        <f t="shared" si="296"/>
        <v>10244</v>
      </c>
      <c r="BW209" s="18">
        <f t="shared" si="296"/>
        <v>10244</v>
      </c>
      <c r="BX209" s="18">
        <f t="shared" si="296"/>
        <v>10244</v>
      </c>
      <c r="BY209" s="18">
        <f t="shared" si="296"/>
        <v>10244</v>
      </c>
      <c r="BZ209" s="18">
        <f t="shared" si="296"/>
        <v>10244</v>
      </c>
      <c r="CA209" s="18">
        <f t="shared" si="296"/>
        <v>10244</v>
      </c>
      <c r="CB209" s="18">
        <f t="shared" si="296"/>
        <v>10244</v>
      </c>
      <c r="CC209" s="18">
        <f t="shared" si="296"/>
        <v>10244</v>
      </c>
      <c r="CD209" s="18">
        <f t="shared" si="296"/>
        <v>10244</v>
      </c>
      <c r="CE209" s="18">
        <f t="shared" si="296"/>
        <v>10244</v>
      </c>
      <c r="CF209" s="18">
        <f t="shared" si="296"/>
        <v>10244</v>
      </c>
      <c r="CG209" s="18">
        <f t="shared" si="296"/>
        <v>10244</v>
      </c>
      <c r="CH209" s="18">
        <f t="shared" si="296"/>
        <v>10244</v>
      </c>
      <c r="CI209" s="18">
        <f t="shared" si="296"/>
        <v>10244</v>
      </c>
      <c r="CJ209" s="18">
        <f t="shared" si="296"/>
        <v>10244</v>
      </c>
      <c r="CK209" s="18">
        <f t="shared" si="296"/>
        <v>10244</v>
      </c>
      <c r="CL209" s="18">
        <f t="shared" si="296"/>
        <v>10244</v>
      </c>
      <c r="CM209" s="18">
        <f t="shared" si="296"/>
        <v>10244</v>
      </c>
      <c r="CN209" s="18">
        <f t="shared" si="296"/>
        <v>10244</v>
      </c>
      <c r="CO209" s="18">
        <f t="shared" si="296"/>
        <v>10244</v>
      </c>
      <c r="CP209" s="18">
        <f t="shared" si="296"/>
        <v>10244</v>
      </c>
      <c r="CQ209" s="18">
        <f t="shared" si="296"/>
        <v>10244</v>
      </c>
      <c r="CR209" s="18">
        <f t="shared" si="296"/>
        <v>10244</v>
      </c>
      <c r="CS209" s="18">
        <f t="shared" si="296"/>
        <v>10244</v>
      </c>
      <c r="CT209" s="18">
        <f t="shared" si="296"/>
        <v>10244</v>
      </c>
      <c r="CU209" s="18">
        <f t="shared" ref="CU209:DZ209" si="297">CU39</f>
        <v>10244</v>
      </c>
      <c r="CV209" s="18">
        <f t="shared" si="297"/>
        <v>10244</v>
      </c>
      <c r="CW209" s="18">
        <f t="shared" si="297"/>
        <v>10244</v>
      </c>
      <c r="CX209" s="18">
        <f t="shared" si="297"/>
        <v>10244</v>
      </c>
      <c r="CY209" s="18">
        <f t="shared" si="297"/>
        <v>10244</v>
      </c>
      <c r="CZ209" s="18">
        <f t="shared" si="297"/>
        <v>10244</v>
      </c>
      <c r="DA209" s="18">
        <f t="shared" si="297"/>
        <v>10244</v>
      </c>
      <c r="DB209" s="18">
        <f t="shared" si="297"/>
        <v>10244</v>
      </c>
      <c r="DC209" s="18">
        <f t="shared" si="297"/>
        <v>10244</v>
      </c>
      <c r="DD209" s="18">
        <f t="shared" si="297"/>
        <v>10244</v>
      </c>
      <c r="DE209" s="18">
        <f t="shared" si="297"/>
        <v>10244</v>
      </c>
      <c r="DF209" s="18">
        <f t="shared" si="297"/>
        <v>10244</v>
      </c>
      <c r="DG209" s="18">
        <f t="shared" si="297"/>
        <v>10244</v>
      </c>
      <c r="DH209" s="18">
        <f t="shared" si="297"/>
        <v>10244</v>
      </c>
      <c r="DI209" s="18">
        <f t="shared" si="297"/>
        <v>10244</v>
      </c>
      <c r="DJ209" s="18">
        <f t="shared" si="297"/>
        <v>10244</v>
      </c>
      <c r="DK209" s="18">
        <f t="shared" si="297"/>
        <v>10244</v>
      </c>
      <c r="DL209" s="18">
        <f t="shared" si="297"/>
        <v>10244</v>
      </c>
      <c r="DM209" s="18">
        <f t="shared" si="297"/>
        <v>10244</v>
      </c>
      <c r="DN209" s="18">
        <f t="shared" si="297"/>
        <v>10244</v>
      </c>
      <c r="DO209" s="18">
        <f t="shared" si="297"/>
        <v>10244</v>
      </c>
      <c r="DP209" s="18">
        <f t="shared" si="297"/>
        <v>10244</v>
      </c>
      <c r="DQ209" s="18">
        <f t="shared" si="297"/>
        <v>10244</v>
      </c>
      <c r="DR209" s="18">
        <f t="shared" si="297"/>
        <v>10244</v>
      </c>
      <c r="DS209" s="18">
        <f t="shared" si="297"/>
        <v>10244</v>
      </c>
      <c r="DT209" s="18">
        <f t="shared" si="297"/>
        <v>10244</v>
      </c>
      <c r="DU209" s="18">
        <f t="shared" si="297"/>
        <v>10244</v>
      </c>
      <c r="DV209" s="18">
        <f t="shared" si="297"/>
        <v>10244</v>
      </c>
      <c r="DW209" s="18">
        <f t="shared" si="297"/>
        <v>10244</v>
      </c>
      <c r="DX209" s="18">
        <f t="shared" si="297"/>
        <v>10244</v>
      </c>
      <c r="DY209" s="18">
        <f t="shared" si="297"/>
        <v>10244</v>
      </c>
      <c r="DZ209" s="18">
        <f t="shared" si="297"/>
        <v>10244</v>
      </c>
      <c r="EA209" s="18">
        <f t="shared" ref="EA209:FF209" si="298">EA39</f>
        <v>10244</v>
      </c>
      <c r="EB209" s="18">
        <f t="shared" si="298"/>
        <v>10244</v>
      </c>
      <c r="EC209" s="18">
        <f t="shared" si="298"/>
        <v>10244</v>
      </c>
      <c r="ED209" s="18">
        <f t="shared" si="298"/>
        <v>10244</v>
      </c>
      <c r="EE209" s="18">
        <f t="shared" si="298"/>
        <v>10244</v>
      </c>
      <c r="EF209" s="18">
        <f t="shared" si="298"/>
        <v>10244</v>
      </c>
      <c r="EG209" s="18">
        <f t="shared" si="298"/>
        <v>10244</v>
      </c>
      <c r="EH209" s="18">
        <f t="shared" si="298"/>
        <v>10244</v>
      </c>
      <c r="EI209" s="18">
        <f t="shared" si="298"/>
        <v>10244</v>
      </c>
      <c r="EJ209" s="18">
        <f t="shared" si="298"/>
        <v>10244</v>
      </c>
      <c r="EK209" s="18">
        <f t="shared" si="298"/>
        <v>10244</v>
      </c>
      <c r="EL209" s="18">
        <f t="shared" si="298"/>
        <v>10244</v>
      </c>
      <c r="EM209" s="18">
        <f t="shared" si="298"/>
        <v>10244</v>
      </c>
      <c r="EN209" s="18">
        <f t="shared" si="298"/>
        <v>10244</v>
      </c>
      <c r="EO209" s="18">
        <f t="shared" si="298"/>
        <v>10244</v>
      </c>
      <c r="EP209" s="18">
        <f t="shared" si="298"/>
        <v>10244</v>
      </c>
      <c r="EQ209" s="18">
        <f t="shared" si="298"/>
        <v>10244</v>
      </c>
      <c r="ER209" s="18">
        <f t="shared" si="298"/>
        <v>10244</v>
      </c>
      <c r="ES209" s="18">
        <f t="shared" si="298"/>
        <v>10244</v>
      </c>
      <c r="ET209" s="18">
        <f t="shared" si="298"/>
        <v>10244</v>
      </c>
      <c r="EU209" s="18">
        <f t="shared" si="298"/>
        <v>10244</v>
      </c>
      <c r="EV209" s="18">
        <f t="shared" si="298"/>
        <v>10244</v>
      </c>
      <c r="EW209" s="18">
        <f t="shared" si="298"/>
        <v>10244</v>
      </c>
      <c r="EX209" s="18">
        <f t="shared" si="298"/>
        <v>10244</v>
      </c>
      <c r="EY209" s="18">
        <f t="shared" si="298"/>
        <v>10244</v>
      </c>
      <c r="EZ209" s="18">
        <f t="shared" si="298"/>
        <v>10244</v>
      </c>
      <c r="FA209" s="18">
        <f t="shared" si="298"/>
        <v>10244</v>
      </c>
      <c r="FB209" s="18">
        <f t="shared" si="298"/>
        <v>10244</v>
      </c>
      <c r="FC209" s="18">
        <f t="shared" si="298"/>
        <v>10244</v>
      </c>
      <c r="FD209" s="18">
        <f t="shared" si="298"/>
        <v>10244</v>
      </c>
      <c r="FE209" s="18">
        <f t="shared" si="298"/>
        <v>10244</v>
      </c>
      <c r="FF209" s="18">
        <f t="shared" si="298"/>
        <v>10244</v>
      </c>
      <c r="FG209" s="18">
        <f t="shared" ref="FG209:FX209" si="299">FG39</f>
        <v>10244</v>
      </c>
      <c r="FH209" s="18">
        <f t="shared" si="299"/>
        <v>10244</v>
      </c>
      <c r="FI209" s="18">
        <f t="shared" si="299"/>
        <v>10244</v>
      </c>
      <c r="FJ209" s="18">
        <f t="shared" si="299"/>
        <v>10244</v>
      </c>
      <c r="FK209" s="18">
        <f t="shared" si="299"/>
        <v>10244</v>
      </c>
      <c r="FL209" s="18">
        <f t="shared" si="299"/>
        <v>10244</v>
      </c>
      <c r="FM209" s="18">
        <f t="shared" si="299"/>
        <v>10244</v>
      </c>
      <c r="FN209" s="18">
        <f t="shared" si="299"/>
        <v>10244</v>
      </c>
      <c r="FO209" s="18">
        <f t="shared" si="299"/>
        <v>10244</v>
      </c>
      <c r="FP209" s="18">
        <f t="shared" si="299"/>
        <v>10244</v>
      </c>
      <c r="FQ209" s="18">
        <f t="shared" si="299"/>
        <v>10244</v>
      </c>
      <c r="FR209" s="18">
        <f t="shared" si="299"/>
        <v>10244</v>
      </c>
      <c r="FS209" s="18">
        <f t="shared" si="299"/>
        <v>10244</v>
      </c>
      <c r="FT209" s="18">
        <f t="shared" si="299"/>
        <v>10244</v>
      </c>
      <c r="FU209" s="18">
        <f t="shared" si="299"/>
        <v>10244</v>
      </c>
      <c r="FV209" s="18">
        <f t="shared" si="299"/>
        <v>10244</v>
      </c>
      <c r="FW209" s="18">
        <f t="shared" si="299"/>
        <v>10244</v>
      </c>
      <c r="FX209" s="18">
        <f t="shared" si="299"/>
        <v>10244</v>
      </c>
      <c r="FY209" s="7"/>
      <c r="FZ209" s="7"/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</row>
    <row r="210" spans="1:195" x14ac:dyDescent="0.35">
      <c r="A210" s="6" t="s">
        <v>744</v>
      </c>
      <c r="B210" s="7" t="s">
        <v>745</v>
      </c>
      <c r="C210" s="18">
        <f t="shared" ref="C210:AH210" si="300">ROUND(C97+C98+C95+C96+C14,1)</f>
        <v>169</v>
      </c>
      <c r="D210" s="18">
        <f t="shared" si="300"/>
        <v>476.8</v>
      </c>
      <c r="E210" s="18">
        <f t="shared" si="300"/>
        <v>0</v>
      </c>
      <c r="F210" s="18">
        <f t="shared" si="300"/>
        <v>1677.3</v>
      </c>
      <c r="G210" s="18">
        <f t="shared" si="300"/>
        <v>2</v>
      </c>
      <c r="H210" s="18">
        <f t="shared" si="300"/>
        <v>2</v>
      </c>
      <c r="I210" s="18">
        <f t="shared" si="300"/>
        <v>29.2</v>
      </c>
      <c r="J210" s="18">
        <f t="shared" si="300"/>
        <v>0</v>
      </c>
      <c r="K210" s="18">
        <f t="shared" si="300"/>
        <v>0</v>
      </c>
      <c r="L210" s="18">
        <f t="shared" si="300"/>
        <v>23.5</v>
      </c>
      <c r="M210" s="18">
        <f t="shared" si="300"/>
        <v>6</v>
      </c>
      <c r="N210" s="18">
        <f t="shared" si="300"/>
        <v>161.30000000000001</v>
      </c>
      <c r="O210" s="18">
        <f t="shared" si="300"/>
        <v>63</v>
      </c>
      <c r="P210" s="18">
        <f t="shared" si="300"/>
        <v>0</v>
      </c>
      <c r="Q210" s="18">
        <f t="shared" si="300"/>
        <v>157.5</v>
      </c>
      <c r="R210" s="18">
        <f t="shared" si="300"/>
        <v>5569.5</v>
      </c>
      <c r="S210" s="18">
        <f t="shared" si="300"/>
        <v>6</v>
      </c>
      <c r="T210" s="18">
        <f t="shared" si="300"/>
        <v>0</v>
      </c>
      <c r="U210" s="18">
        <f t="shared" si="300"/>
        <v>0</v>
      </c>
      <c r="V210" s="18">
        <f t="shared" si="300"/>
        <v>0</v>
      </c>
      <c r="W210" s="18">
        <f t="shared" si="300"/>
        <v>1</v>
      </c>
      <c r="X210" s="18">
        <f t="shared" si="300"/>
        <v>0</v>
      </c>
      <c r="Y210" s="18">
        <f t="shared" si="300"/>
        <v>512</v>
      </c>
      <c r="Z210" s="18">
        <f t="shared" si="300"/>
        <v>1</v>
      </c>
      <c r="AA210" s="18">
        <f t="shared" si="300"/>
        <v>414.2</v>
      </c>
      <c r="AB210" s="18">
        <f t="shared" si="300"/>
        <v>272.3</v>
      </c>
      <c r="AC210" s="18">
        <f t="shared" si="300"/>
        <v>0</v>
      </c>
      <c r="AD210" s="18">
        <f t="shared" si="300"/>
        <v>2</v>
      </c>
      <c r="AE210" s="18">
        <f t="shared" si="300"/>
        <v>0</v>
      </c>
      <c r="AF210" s="18">
        <f t="shared" si="300"/>
        <v>0</v>
      </c>
      <c r="AG210" s="18">
        <f t="shared" si="300"/>
        <v>2.5</v>
      </c>
      <c r="AH210" s="18">
        <f t="shared" si="300"/>
        <v>0</v>
      </c>
      <c r="AI210" s="18">
        <f t="shared" ref="AI210:BN210" si="301">ROUND(AI97+AI98+AI95+AI96+AI14,1)</f>
        <v>0</v>
      </c>
      <c r="AJ210" s="18">
        <f t="shared" si="301"/>
        <v>0</v>
      </c>
      <c r="AK210" s="18">
        <f t="shared" si="301"/>
        <v>0</v>
      </c>
      <c r="AL210" s="18">
        <f t="shared" si="301"/>
        <v>0</v>
      </c>
      <c r="AM210" s="18">
        <f t="shared" si="301"/>
        <v>0</v>
      </c>
      <c r="AN210" s="18">
        <f t="shared" si="301"/>
        <v>0</v>
      </c>
      <c r="AO210" s="18">
        <f t="shared" si="301"/>
        <v>108.5</v>
      </c>
      <c r="AP210" s="18">
        <f t="shared" si="301"/>
        <v>784.2</v>
      </c>
      <c r="AQ210" s="18">
        <f t="shared" si="301"/>
        <v>1</v>
      </c>
      <c r="AR210" s="18">
        <f t="shared" si="301"/>
        <v>1448.2</v>
      </c>
      <c r="AS210" s="18">
        <f t="shared" si="301"/>
        <v>22</v>
      </c>
      <c r="AT210" s="18">
        <f t="shared" si="301"/>
        <v>256</v>
      </c>
      <c r="AU210" s="18">
        <f t="shared" si="301"/>
        <v>0</v>
      </c>
      <c r="AV210" s="18">
        <f t="shared" si="301"/>
        <v>0</v>
      </c>
      <c r="AW210" s="18">
        <f t="shared" si="301"/>
        <v>1</v>
      </c>
      <c r="AX210" s="18">
        <f t="shared" si="301"/>
        <v>0</v>
      </c>
      <c r="AY210" s="18">
        <f t="shared" si="301"/>
        <v>4</v>
      </c>
      <c r="AZ210" s="18">
        <f t="shared" si="301"/>
        <v>120</v>
      </c>
      <c r="BA210" s="18">
        <f t="shared" si="301"/>
        <v>245</v>
      </c>
      <c r="BB210" s="18">
        <f t="shared" si="301"/>
        <v>14</v>
      </c>
      <c r="BC210" s="18">
        <f t="shared" si="301"/>
        <v>548.5</v>
      </c>
      <c r="BD210" s="18">
        <f t="shared" si="301"/>
        <v>5</v>
      </c>
      <c r="BE210" s="18">
        <f t="shared" si="301"/>
        <v>0</v>
      </c>
      <c r="BF210" s="18">
        <f t="shared" si="301"/>
        <v>1163.5</v>
      </c>
      <c r="BG210" s="18">
        <f t="shared" si="301"/>
        <v>0</v>
      </c>
      <c r="BH210" s="18">
        <f t="shared" si="301"/>
        <v>40.5</v>
      </c>
      <c r="BI210" s="18">
        <f t="shared" si="301"/>
        <v>0</v>
      </c>
      <c r="BJ210" s="18">
        <f t="shared" si="301"/>
        <v>24</v>
      </c>
      <c r="BK210" s="18">
        <f t="shared" si="301"/>
        <v>10647.5</v>
      </c>
      <c r="BL210" s="18">
        <f t="shared" si="301"/>
        <v>6.5</v>
      </c>
      <c r="BM210" s="18">
        <f t="shared" si="301"/>
        <v>4</v>
      </c>
      <c r="BN210" s="18">
        <f t="shared" si="301"/>
        <v>64.5</v>
      </c>
      <c r="BO210" s="18">
        <f t="shared" ref="BO210:CT210" si="302">ROUND(BO97+BO98+BO95+BO96+BO14,1)</f>
        <v>2.5</v>
      </c>
      <c r="BP210" s="18">
        <f t="shared" si="302"/>
        <v>0</v>
      </c>
      <c r="BQ210" s="18">
        <f t="shared" si="302"/>
        <v>1.5</v>
      </c>
      <c r="BR210" s="18">
        <f t="shared" si="302"/>
        <v>0</v>
      </c>
      <c r="BS210" s="18">
        <f t="shared" si="302"/>
        <v>0</v>
      </c>
      <c r="BT210" s="18">
        <f t="shared" si="302"/>
        <v>1</v>
      </c>
      <c r="BU210" s="18">
        <f t="shared" si="302"/>
        <v>2</v>
      </c>
      <c r="BV210" s="18">
        <f t="shared" si="302"/>
        <v>0</v>
      </c>
      <c r="BW210" s="18">
        <f t="shared" si="302"/>
        <v>0</v>
      </c>
      <c r="BX210" s="18">
        <f t="shared" si="302"/>
        <v>0</v>
      </c>
      <c r="BY210" s="18">
        <f t="shared" si="302"/>
        <v>0</v>
      </c>
      <c r="BZ210" s="18">
        <f t="shared" si="302"/>
        <v>0</v>
      </c>
      <c r="CA210" s="18">
        <f t="shared" si="302"/>
        <v>0</v>
      </c>
      <c r="CB210" s="18">
        <f t="shared" si="302"/>
        <v>1110</v>
      </c>
      <c r="CC210" s="18">
        <f t="shared" si="302"/>
        <v>0</v>
      </c>
      <c r="CD210" s="18">
        <f t="shared" si="302"/>
        <v>0</v>
      </c>
      <c r="CE210" s="18">
        <f t="shared" si="302"/>
        <v>0</v>
      </c>
      <c r="CF210" s="18">
        <f t="shared" si="302"/>
        <v>0</v>
      </c>
      <c r="CG210" s="18">
        <f t="shared" si="302"/>
        <v>0</v>
      </c>
      <c r="CH210" s="18">
        <f t="shared" si="302"/>
        <v>0</v>
      </c>
      <c r="CI210" s="18">
        <f t="shared" si="302"/>
        <v>0</v>
      </c>
      <c r="CJ210" s="18">
        <f t="shared" si="302"/>
        <v>8.3000000000000007</v>
      </c>
      <c r="CK210" s="18">
        <f t="shared" si="302"/>
        <v>747</v>
      </c>
      <c r="CL210" s="18">
        <f t="shared" si="302"/>
        <v>10.5</v>
      </c>
      <c r="CM210" s="18">
        <f t="shared" si="302"/>
        <v>26.5</v>
      </c>
      <c r="CN210" s="18">
        <f t="shared" si="302"/>
        <v>794.5</v>
      </c>
      <c r="CO210" s="18">
        <f t="shared" si="302"/>
        <v>78.7</v>
      </c>
      <c r="CP210" s="18">
        <f t="shared" si="302"/>
        <v>7</v>
      </c>
      <c r="CQ210" s="18">
        <f t="shared" si="302"/>
        <v>2</v>
      </c>
      <c r="CR210" s="18">
        <f t="shared" si="302"/>
        <v>0</v>
      </c>
      <c r="CS210" s="18">
        <f t="shared" si="302"/>
        <v>0</v>
      </c>
      <c r="CT210" s="18">
        <f t="shared" si="302"/>
        <v>0</v>
      </c>
      <c r="CU210" s="18">
        <f t="shared" ref="CU210:DZ210" si="303">ROUND(CU97+CU98+CU95+CU96+CU14,1)</f>
        <v>332</v>
      </c>
      <c r="CV210" s="18">
        <f t="shared" si="303"/>
        <v>0</v>
      </c>
      <c r="CW210" s="18">
        <f t="shared" si="303"/>
        <v>0</v>
      </c>
      <c r="CX210" s="18">
        <f t="shared" si="303"/>
        <v>0</v>
      </c>
      <c r="CY210" s="18">
        <f t="shared" si="303"/>
        <v>0</v>
      </c>
      <c r="CZ210" s="18">
        <f t="shared" si="303"/>
        <v>0</v>
      </c>
      <c r="DA210" s="18">
        <f t="shared" si="303"/>
        <v>1</v>
      </c>
      <c r="DB210" s="18">
        <f t="shared" si="303"/>
        <v>0</v>
      </c>
      <c r="DC210" s="18">
        <f t="shared" si="303"/>
        <v>0</v>
      </c>
      <c r="DD210" s="18">
        <f t="shared" si="303"/>
        <v>0</v>
      </c>
      <c r="DE210" s="18">
        <f t="shared" si="303"/>
        <v>0</v>
      </c>
      <c r="DF210" s="18">
        <f t="shared" si="303"/>
        <v>43.5</v>
      </c>
      <c r="DG210" s="18">
        <f t="shared" si="303"/>
        <v>0</v>
      </c>
      <c r="DH210" s="18">
        <f t="shared" si="303"/>
        <v>0</v>
      </c>
      <c r="DI210" s="18">
        <f t="shared" si="303"/>
        <v>8.5</v>
      </c>
      <c r="DJ210" s="18">
        <f t="shared" si="303"/>
        <v>1</v>
      </c>
      <c r="DK210" s="18">
        <f t="shared" si="303"/>
        <v>0</v>
      </c>
      <c r="DL210" s="18">
        <f t="shared" si="303"/>
        <v>6</v>
      </c>
      <c r="DM210" s="18">
        <f t="shared" si="303"/>
        <v>0</v>
      </c>
      <c r="DN210" s="18">
        <f t="shared" si="303"/>
        <v>2</v>
      </c>
      <c r="DO210" s="18">
        <f t="shared" si="303"/>
        <v>1</v>
      </c>
      <c r="DP210" s="18">
        <f t="shared" si="303"/>
        <v>0</v>
      </c>
      <c r="DQ210" s="18">
        <f t="shared" si="303"/>
        <v>0</v>
      </c>
      <c r="DR210" s="18">
        <f t="shared" si="303"/>
        <v>0</v>
      </c>
      <c r="DS210" s="18">
        <f t="shared" si="303"/>
        <v>0</v>
      </c>
      <c r="DT210" s="18">
        <f t="shared" si="303"/>
        <v>0</v>
      </c>
      <c r="DU210" s="18">
        <f t="shared" si="303"/>
        <v>0</v>
      </c>
      <c r="DV210" s="18">
        <f t="shared" si="303"/>
        <v>0</v>
      </c>
      <c r="DW210" s="18">
        <f t="shared" si="303"/>
        <v>0</v>
      </c>
      <c r="DX210" s="18">
        <f t="shared" si="303"/>
        <v>0</v>
      </c>
      <c r="DY210" s="18">
        <f t="shared" si="303"/>
        <v>0</v>
      </c>
      <c r="DZ210" s="18">
        <f t="shared" si="303"/>
        <v>2</v>
      </c>
      <c r="EA210" s="18">
        <f t="shared" ref="EA210:FF210" si="304">ROUND(EA97+EA98+EA95+EA96+EA14,1)</f>
        <v>2</v>
      </c>
      <c r="EB210" s="18">
        <f t="shared" si="304"/>
        <v>17</v>
      </c>
      <c r="EC210" s="18">
        <f t="shared" si="304"/>
        <v>2</v>
      </c>
      <c r="ED210" s="18">
        <f t="shared" si="304"/>
        <v>0</v>
      </c>
      <c r="EE210" s="18">
        <f t="shared" si="304"/>
        <v>0</v>
      </c>
      <c r="EF210" s="18">
        <f t="shared" si="304"/>
        <v>2</v>
      </c>
      <c r="EG210" s="18">
        <f t="shared" si="304"/>
        <v>1</v>
      </c>
      <c r="EH210" s="18">
        <f t="shared" si="304"/>
        <v>1</v>
      </c>
      <c r="EI210" s="18">
        <f t="shared" si="304"/>
        <v>12.5</v>
      </c>
      <c r="EJ210" s="18">
        <f t="shared" si="304"/>
        <v>228</v>
      </c>
      <c r="EK210" s="18">
        <f t="shared" si="304"/>
        <v>0</v>
      </c>
      <c r="EL210" s="18">
        <f t="shared" si="304"/>
        <v>0</v>
      </c>
      <c r="EM210" s="18">
        <f t="shared" si="304"/>
        <v>13.7</v>
      </c>
      <c r="EN210" s="18">
        <f t="shared" si="304"/>
        <v>55</v>
      </c>
      <c r="EO210" s="18">
        <f t="shared" si="304"/>
        <v>0</v>
      </c>
      <c r="EP210" s="18">
        <f t="shared" si="304"/>
        <v>0</v>
      </c>
      <c r="EQ210" s="18">
        <f t="shared" si="304"/>
        <v>0</v>
      </c>
      <c r="ER210" s="18">
        <f t="shared" si="304"/>
        <v>0</v>
      </c>
      <c r="ES210" s="18">
        <f t="shared" si="304"/>
        <v>0</v>
      </c>
      <c r="ET210" s="18">
        <f t="shared" si="304"/>
        <v>0</v>
      </c>
      <c r="EU210" s="18">
        <f t="shared" si="304"/>
        <v>2</v>
      </c>
      <c r="EV210" s="18">
        <f t="shared" si="304"/>
        <v>5</v>
      </c>
      <c r="EW210" s="18">
        <f t="shared" si="304"/>
        <v>0</v>
      </c>
      <c r="EX210" s="18">
        <f t="shared" si="304"/>
        <v>0</v>
      </c>
      <c r="EY210" s="18">
        <f t="shared" si="304"/>
        <v>565</v>
      </c>
      <c r="EZ210" s="18">
        <f t="shared" si="304"/>
        <v>0</v>
      </c>
      <c r="FA210" s="18">
        <f t="shared" si="304"/>
        <v>9.5</v>
      </c>
      <c r="FB210" s="18">
        <f t="shared" si="304"/>
        <v>0</v>
      </c>
      <c r="FC210" s="18">
        <f t="shared" si="304"/>
        <v>9.5</v>
      </c>
      <c r="FD210" s="18">
        <f t="shared" si="304"/>
        <v>1</v>
      </c>
      <c r="FE210" s="18">
        <f t="shared" si="304"/>
        <v>0</v>
      </c>
      <c r="FF210" s="18">
        <f t="shared" si="304"/>
        <v>0</v>
      </c>
      <c r="FG210" s="18">
        <f t="shared" ref="FG210:FX210" si="305">ROUND(FG97+FG98+FG95+FG96+FG14,1)</f>
        <v>0</v>
      </c>
      <c r="FH210" s="18">
        <f t="shared" si="305"/>
        <v>0</v>
      </c>
      <c r="FI210" s="18">
        <f t="shared" si="305"/>
        <v>0</v>
      </c>
      <c r="FJ210" s="18">
        <f t="shared" si="305"/>
        <v>0</v>
      </c>
      <c r="FK210" s="18">
        <f t="shared" si="305"/>
        <v>0</v>
      </c>
      <c r="FL210" s="18">
        <f t="shared" si="305"/>
        <v>0</v>
      </c>
      <c r="FM210" s="18">
        <f t="shared" si="305"/>
        <v>5</v>
      </c>
      <c r="FN210" s="18">
        <f t="shared" si="305"/>
        <v>321.8</v>
      </c>
      <c r="FO210" s="18">
        <f t="shared" si="305"/>
        <v>1</v>
      </c>
      <c r="FP210" s="18">
        <f t="shared" si="305"/>
        <v>0</v>
      </c>
      <c r="FQ210" s="18">
        <f t="shared" si="305"/>
        <v>0</v>
      </c>
      <c r="FR210" s="18">
        <f t="shared" si="305"/>
        <v>0</v>
      </c>
      <c r="FS210" s="18">
        <f t="shared" si="305"/>
        <v>0</v>
      </c>
      <c r="FT210" s="18">
        <f t="shared" si="305"/>
        <v>0</v>
      </c>
      <c r="FU210" s="18">
        <f t="shared" si="305"/>
        <v>0</v>
      </c>
      <c r="FV210" s="18">
        <f t="shared" si="305"/>
        <v>2</v>
      </c>
      <c r="FW210" s="18">
        <f t="shared" si="305"/>
        <v>0</v>
      </c>
      <c r="FX210" s="18">
        <f t="shared" si="305"/>
        <v>0</v>
      </c>
      <c r="FY210" s="18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</row>
    <row r="211" spans="1:195" x14ac:dyDescent="0.35">
      <c r="A211" s="6" t="s">
        <v>746</v>
      </c>
      <c r="B211" s="7" t="s">
        <v>747</v>
      </c>
      <c r="C211" s="7">
        <f t="shared" ref="C211:AH211" si="306">ROUND((C207*C208)+(C209*C210),2)</f>
        <v>70657568.420000002</v>
      </c>
      <c r="D211" s="7">
        <f t="shared" si="306"/>
        <v>422966197.58999997</v>
      </c>
      <c r="E211" s="7">
        <f t="shared" si="306"/>
        <v>65092055.619999997</v>
      </c>
      <c r="F211" s="7">
        <f t="shared" si="306"/>
        <v>253663144.28</v>
      </c>
      <c r="G211" s="7">
        <f t="shared" si="306"/>
        <v>16731373.51</v>
      </c>
      <c r="H211" s="7">
        <f t="shared" si="306"/>
        <v>11999230.6</v>
      </c>
      <c r="I211" s="7">
        <f t="shared" si="306"/>
        <v>89972423.569999993</v>
      </c>
      <c r="J211" s="7">
        <f t="shared" si="306"/>
        <v>22677594.32</v>
      </c>
      <c r="K211" s="7">
        <f t="shared" si="306"/>
        <v>2913748.2</v>
      </c>
      <c r="L211" s="7">
        <f t="shared" si="306"/>
        <v>23648923.710000001</v>
      </c>
      <c r="M211" s="7">
        <f t="shared" si="306"/>
        <v>10883340.65</v>
      </c>
      <c r="N211" s="7">
        <f t="shared" si="306"/>
        <v>549475868.77999997</v>
      </c>
      <c r="O211" s="7">
        <f t="shared" si="306"/>
        <v>142302096.99000001</v>
      </c>
      <c r="P211" s="7">
        <f t="shared" si="306"/>
        <v>3744706.02</v>
      </c>
      <c r="Q211" s="7">
        <f t="shared" si="306"/>
        <v>409077374.12</v>
      </c>
      <c r="R211" s="7">
        <f t="shared" si="306"/>
        <v>62503746.299999997</v>
      </c>
      <c r="S211" s="7">
        <f t="shared" si="306"/>
        <v>17331357.5</v>
      </c>
      <c r="T211" s="7">
        <f t="shared" si="306"/>
        <v>1756882.25</v>
      </c>
      <c r="U211" s="7">
        <f t="shared" si="306"/>
        <v>557928.81999999995</v>
      </c>
      <c r="V211" s="7">
        <f t="shared" si="306"/>
        <v>2812306.6</v>
      </c>
      <c r="W211" s="7">
        <f t="shared" si="306"/>
        <v>2253830.11</v>
      </c>
      <c r="X211" s="7">
        <f t="shared" si="306"/>
        <v>539583</v>
      </c>
      <c r="Y211" s="7">
        <f t="shared" si="306"/>
        <v>9957645.9199999999</v>
      </c>
      <c r="Z211" s="7">
        <f t="shared" si="306"/>
        <v>2486929.9700000002</v>
      </c>
      <c r="AA211" s="7">
        <f t="shared" si="306"/>
        <v>334817510.57999998</v>
      </c>
      <c r="AB211" s="7">
        <f t="shared" si="306"/>
        <v>295675093.60000002</v>
      </c>
      <c r="AC211" s="7">
        <f t="shared" si="306"/>
        <v>10063222.949999999</v>
      </c>
      <c r="AD211" s="7">
        <f t="shared" si="306"/>
        <v>15232411.939999999</v>
      </c>
      <c r="AE211" s="7">
        <f t="shared" si="306"/>
        <v>1014416.04</v>
      </c>
      <c r="AF211" s="7">
        <f t="shared" si="306"/>
        <v>1856165.52</v>
      </c>
      <c r="AG211" s="7">
        <f t="shared" si="306"/>
        <v>6606364.2699999996</v>
      </c>
      <c r="AH211" s="7">
        <f t="shared" si="306"/>
        <v>10548847.65</v>
      </c>
      <c r="AI211" s="7">
        <f t="shared" ref="AI211:BN211" si="307">ROUND((AI207*AI208)+(AI209*AI210),2)</f>
        <v>4316664</v>
      </c>
      <c r="AJ211" s="7">
        <f t="shared" si="307"/>
        <v>1791415.56</v>
      </c>
      <c r="AK211" s="7">
        <f t="shared" si="307"/>
        <v>1838898.86</v>
      </c>
      <c r="AL211" s="7">
        <f t="shared" si="307"/>
        <v>3043248.12</v>
      </c>
      <c r="AM211" s="7">
        <f t="shared" si="307"/>
        <v>4012339.19</v>
      </c>
      <c r="AN211" s="7">
        <f t="shared" si="307"/>
        <v>3391818.74</v>
      </c>
      <c r="AO211" s="7">
        <f t="shared" si="307"/>
        <v>46920991.530000001</v>
      </c>
      <c r="AP211" s="7">
        <f t="shared" si="307"/>
        <v>904420999.38</v>
      </c>
      <c r="AQ211" s="7">
        <f t="shared" si="307"/>
        <v>2565709.09</v>
      </c>
      <c r="AR211" s="7">
        <f t="shared" si="307"/>
        <v>679200167.04999995</v>
      </c>
      <c r="AS211" s="7">
        <f t="shared" si="307"/>
        <v>71400682.359999999</v>
      </c>
      <c r="AT211" s="7">
        <f t="shared" si="307"/>
        <v>28472806.359999999</v>
      </c>
      <c r="AU211" s="7">
        <f t="shared" si="307"/>
        <v>3296852.13</v>
      </c>
      <c r="AV211" s="7">
        <f t="shared" si="307"/>
        <v>3318435.45</v>
      </c>
      <c r="AW211" s="7">
        <f t="shared" si="307"/>
        <v>2759958.97</v>
      </c>
      <c r="AX211" s="7">
        <f t="shared" si="307"/>
        <v>715487.06</v>
      </c>
      <c r="AY211" s="7">
        <f t="shared" si="307"/>
        <v>4576710.7</v>
      </c>
      <c r="AZ211" s="7">
        <f t="shared" si="307"/>
        <v>133556614.92</v>
      </c>
      <c r="BA211" s="7">
        <f t="shared" si="307"/>
        <v>98850166.319999993</v>
      </c>
      <c r="BB211" s="7">
        <f t="shared" si="307"/>
        <v>81679803.129999995</v>
      </c>
      <c r="BC211" s="7">
        <f t="shared" si="307"/>
        <v>278440632.13</v>
      </c>
      <c r="BD211" s="7">
        <f t="shared" si="307"/>
        <v>39224945.799999997</v>
      </c>
      <c r="BE211" s="7">
        <f t="shared" si="307"/>
        <v>13588858.27</v>
      </c>
      <c r="BF211" s="7">
        <f t="shared" si="307"/>
        <v>276327513.99000001</v>
      </c>
      <c r="BG211" s="7">
        <f t="shared" si="307"/>
        <v>9709256.5</v>
      </c>
      <c r="BH211" s="7">
        <f t="shared" si="307"/>
        <v>6348136.6699999999</v>
      </c>
      <c r="BI211" s="7">
        <f t="shared" si="307"/>
        <v>2774535.79</v>
      </c>
      <c r="BJ211" s="7">
        <f t="shared" si="307"/>
        <v>68009926.640000001</v>
      </c>
      <c r="BK211" s="7">
        <f t="shared" si="307"/>
        <v>328428587.81999999</v>
      </c>
      <c r="BL211" s="7">
        <f t="shared" si="307"/>
        <v>1039993.73</v>
      </c>
      <c r="BM211" s="7">
        <f t="shared" si="307"/>
        <v>4530306.5599999996</v>
      </c>
      <c r="BN211" s="7">
        <f t="shared" si="307"/>
        <v>34628567.020000003</v>
      </c>
      <c r="BO211" s="7">
        <f t="shared" ref="BO211:CT211" si="308">ROUND((BO207*BO208)+(BO209*BO210),2)</f>
        <v>13889655.6</v>
      </c>
      <c r="BP211" s="7">
        <f t="shared" si="308"/>
        <v>1830265.54</v>
      </c>
      <c r="BQ211" s="7">
        <f t="shared" si="308"/>
        <v>64431863.710000001</v>
      </c>
      <c r="BR211" s="7">
        <f t="shared" si="308"/>
        <v>48558153.340000004</v>
      </c>
      <c r="BS211" s="7">
        <f t="shared" si="308"/>
        <v>12044571.73</v>
      </c>
      <c r="BT211" s="7">
        <f t="shared" si="308"/>
        <v>4171508.1</v>
      </c>
      <c r="BU211" s="7">
        <f t="shared" si="308"/>
        <v>4499026.9000000004</v>
      </c>
      <c r="BV211" s="7">
        <f t="shared" si="308"/>
        <v>13301800.119999999</v>
      </c>
      <c r="BW211" s="7">
        <f t="shared" si="308"/>
        <v>21506699.210000001</v>
      </c>
      <c r="BX211" s="7">
        <f t="shared" si="308"/>
        <v>746782.87</v>
      </c>
      <c r="BY211" s="7">
        <f t="shared" si="308"/>
        <v>4956609.4400000004</v>
      </c>
      <c r="BZ211" s="7">
        <f t="shared" si="308"/>
        <v>2198261.14</v>
      </c>
      <c r="CA211" s="7">
        <f t="shared" si="308"/>
        <v>1625224</v>
      </c>
      <c r="CB211" s="7">
        <f t="shared" si="308"/>
        <v>807551456.48000002</v>
      </c>
      <c r="CC211" s="7">
        <f t="shared" si="308"/>
        <v>2028832.08</v>
      </c>
      <c r="CD211" s="7">
        <f t="shared" si="308"/>
        <v>2280277.7599999998</v>
      </c>
      <c r="CE211" s="7">
        <f t="shared" si="308"/>
        <v>1638173.99</v>
      </c>
      <c r="CF211" s="7">
        <f t="shared" si="308"/>
        <v>1239961.73</v>
      </c>
      <c r="CG211" s="7">
        <f t="shared" si="308"/>
        <v>2174519.4900000002</v>
      </c>
      <c r="CH211" s="7">
        <f t="shared" si="308"/>
        <v>1081324.33</v>
      </c>
      <c r="CI211" s="7">
        <f t="shared" si="308"/>
        <v>7527182.8499999996</v>
      </c>
      <c r="CJ211" s="7">
        <f t="shared" si="308"/>
        <v>9740323.4000000004</v>
      </c>
      <c r="CK211" s="7">
        <f t="shared" si="308"/>
        <v>60854072.630000003</v>
      </c>
      <c r="CL211" s="7">
        <f t="shared" si="308"/>
        <v>13821603.529999999</v>
      </c>
      <c r="CM211" s="7">
        <f t="shared" si="308"/>
        <v>7892536.29</v>
      </c>
      <c r="CN211" s="7">
        <f t="shared" si="308"/>
        <v>351171196.08999997</v>
      </c>
      <c r="CO211" s="7">
        <f t="shared" si="308"/>
        <v>156897852.21000001</v>
      </c>
      <c r="CP211" s="7">
        <f t="shared" si="308"/>
        <v>10482422.4</v>
      </c>
      <c r="CQ211" s="7">
        <f t="shared" si="308"/>
        <v>8340857.8600000003</v>
      </c>
      <c r="CR211" s="7">
        <f t="shared" si="308"/>
        <v>2516615.11</v>
      </c>
      <c r="CS211" s="7">
        <f t="shared" si="308"/>
        <v>3254764.66</v>
      </c>
      <c r="CT211" s="7">
        <f t="shared" si="308"/>
        <v>1120174.31</v>
      </c>
      <c r="CU211" s="7">
        <f t="shared" ref="CU211:DZ211" si="309">ROUND((CU207*CU208)+(CU209*CU210),2)</f>
        <v>4203907.5</v>
      </c>
      <c r="CV211" s="7">
        <f t="shared" si="309"/>
        <v>539583</v>
      </c>
      <c r="CW211" s="7">
        <f t="shared" si="309"/>
        <v>2223081.96</v>
      </c>
      <c r="CX211" s="7">
        <f t="shared" si="309"/>
        <v>4991142.75</v>
      </c>
      <c r="CY211" s="7">
        <f t="shared" si="309"/>
        <v>539583</v>
      </c>
      <c r="CZ211" s="7">
        <f t="shared" si="309"/>
        <v>19892266.879999999</v>
      </c>
      <c r="DA211" s="7">
        <f t="shared" si="309"/>
        <v>2152388.5099999998</v>
      </c>
      <c r="DB211" s="7">
        <f t="shared" si="309"/>
        <v>3458727.03</v>
      </c>
      <c r="DC211" s="7">
        <f t="shared" si="309"/>
        <v>1974873.78</v>
      </c>
      <c r="DD211" s="7">
        <f t="shared" si="309"/>
        <v>1683498.96</v>
      </c>
      <c r="DE211" s="7">
        <f t="shared" si="309"/>
        <v>3214835.51</v>
      </c>
      <c r="DF211" s="7">
        <f t="shared" si="309"/>
        <v>227308969.69</v>
      </c>
      <c r="DG211" s="7">
        <f t="shared" si="309"/>
        <v>1122332.6399999999</v>
      </c>
      <c r="DH211" s="7">
        <f t="shared" si="309"/>
        <v>20078962.600000001</v>
      </c>
      <c r="DI211" s="7">
        <f t="shared" si="309"/>
        <v>26832044.98</v>
      </c>
      <c r="DJ211" s="7">
        <f t="shared" si="309"/>
        <v>6900718.9100000001</v>
      </c>
      <c r="DK211" s="7">
        <f t="shared" si="309"/>
        <v>5395830</v>
      </c>
      <c r="DL211" s="7">
        <f t="shared" si="309"/>
        <v>61794075.859999999</v>
      </c>
      <c r="DM211" s="7">
        <f t="shared" si="309"/>
        <v>2512298.4500000002</v>
      </c>
      <c r="DN211" s="7">
        <f t="shared" si="309"/>
        <v>14243895.880000001</v>
      </c>
      <c r="DO211" s="7">
        <f t="shared" si="309"/>
        <v>35050764.020000003</v>
      </c>
      <c r="DP211" s="7">
        <f t="shared" si="309"/>
        <v>2139986.1800000002</v>
      </c>
      <c r="DQ211" s="7">
        <f t="shared" si="309"/>
        <v>9000244.4399999995</v>
      </c>
      <c r="DR211" s="7">
        <f t="shared" si="309"/>
        <v>14499674.380000001</v>
      </c>
      <c r="DS211" s="7">
        <f t="shared" si="309"/>
        <v>6895870.7400000002</v>
      </c>
      <c r="DT211" s="7">
        <f t="shared" si="309"/>
        <v>1888540.5</v>
      </c>
      <c r="DU211" s="7">
        <f t="shared" si="309"/>
        <v>3895789.26</v>
      </c>
      <c r="DV211" s="7">
        <f t="shared" si="309"/>
        <v>2309415.2400000002</v>
      </c>
      <c r="DW211" s="7">
        <f t="shared" si="309"/>
        <v>3320593.78</v>
      </c>
      <c r="DX211" s="7">
        <f t="shared" si="309"/>
        <v>1771990.57</v>
      </c>
      <c r="DY211" s="7">
        <f t="shared" si="309"/>
        <v>3294693.8</v>
      </c>
      <c r="DZ211" s="7">
        <f t="shared" si="309"/>
        <v>7730049.9000000004</v>
      </c>
      <c r="EA211" s="7">
        <f t="shared" ref="EA211:FF211" si="310">ROUND((EA207*EA208)+(EA209*EA210),2)</f>
        <v>5732513.6399999997</v>
      </c>
      <c r="EB211" s="7">
        <f t="shared" si="310"/>
        <v>6132223.4900000002</v>
      </c>
      <c r="EC211" s="7">
        <f t="shared" si="310"/>
        <v>3205106.87</v>
      </c>
      <c r="ED211" s="7">
        <f t="shared" si="310"/>
        <v>16860889.579999998</v>
      </c>
      <c r="EE211" s="7">
        <f t="shared" si="310"/>
        <v>2052573.73</v>
      </c>
      <c r="EF211" s="7">
        <f t="shared" si="310"/>
        <v>15157949.48</v>
      </c>
      <c r="EG211" s="7">
        <f t="shared" si="310"/>
        <v>2696288.17</v>
      </c>
      <c r="EH211" s="7">
        <f t="shared" si="310"/>
        <v>2675784.02</v>
      </c>
      <c r="EI211" s="7">
        <f t="shared" si="310"/>
        <v>153007022.22</v>
      </c>
      <c r="EJ211" s="7">
        <f t="shared" si="310"/>
        <v>110834981.64</v>
      </c>
      <c r="EK211" s="7">
        <f t="shared" si="310"/>
        <v>7368545.4500000002</v>
      </c>
      <c r="EL211" s="7">
        <f t="shared" si="310"/>
        <v>5120642.67</v>
      </c>
      <c r="EM211" s="7">
        <f t="shared" si="310"/>
        <v>4283261.07</v>
      </c>
      <c r="EN211" s="7">
        <f t="shared" si="310"/>
        <v>10543547.17</v>
      </c>
      <c r="EO211" s="7">
        <f t="shared" si="310"/>
        <v>3390739.57</v>
      </c>
      <c r="EP211" s="7">
        <f t="shared" si="310"/>
        <v>4529259.7</v>
      </c>
      <c r="EQ211" s="7">
        <f t="shared" si="310"/>
        <v>28693944.77</v>
      </c>
      <c r="ER211" s="7">
        <f t="shared" si="310"/>
        <v>3410164.56</v>
      </c>
      <c r="ES211" s="7">
        <f t="shared" si="310"/>
        <v>1957607.12</v>
      </c>
      <c r="ET211" s="7">
        <f t="shared" si="310"/>
        <v>2063365.39</v>
      </c>
      <c r="EU211" s="7">
        <f t="shared" si="310"/>
        <v>6199792.5199999996</v>
      </c>
      <c r="EV211" s="7">
        <f t="shared" si="310"/>
        <v>847644.51</v>
      </c>
      <c r="EW211" s="7">
        <f t="shared" si="310"/>
        <v>9054202.7400000002</v>
      </c>
      <c r="EX211" s="7">
        <f t="shared" si="310"/>
        <v>1827028.04</v>
      </c>
      <c r="EY211" s="7">
        <f t="shared" si="310"/>
        <v>8097275.2400000002</v>
      </c>
      <c r="EZ211" s="7">
        <f t="shared" si="310"/>
        <v>1386728.31</v>
      </c>
      <c r="FA211" s="7">
        <f t="shared" si="310"/>
        <v>37281061.700000003</v>
      </c>
      <c r="FB211" s="7">
        <f t="shared" si="310"/>
        <v>3188935.53</v>
      </c>
      <c r="FC211" s="7">
        <f t="shared" si="310"/>
        <v>21191775.800000001</v>
      </c>
      <c r="FD211" s="7">
        <f t="shared" si="310"/>
        <v>4373312.1399999997</v>
      </c>
      <c r="FE211" s="7">
        <f t="shared" si="310"/>
        <v>900024.44</v>
      </c>
      <c r="FF211" s="7">
        <f t="shared" si="310"/>
        <v>2108690.36</v>
      </c>
      <c r="FG211" s="7">
        <f t="shared" ref="FG211:FX211" si="311">ROUND((FG207*FG208)+(FG209*FG210),2)</f>
        <v>1368382.49</v>
      </c>
      <c r="FH211" s="7">
        <f t="shared" si="311"/>
        <v>752178.7</v>
      </c>
      <c r="FI211" s="7">
        <f t="shared" si="311"/>
        <v>18767775.91</v>
      </c>
      <c r="FJ211" s="7">
        <f t="shared" si="311"/>
        <v>21939444.780000001</v>
      </c>
      <c r="FK211" s="7">
        <f t="shared" si="311"/>
        <v>27772337.010000002</v>
      </c>
      <c r="FL211" s="7">
        <f t="shared" si="311"/>
        <v>89506028.040000007</v>
      </c>
      <c r="FM211" s="7">
        <f t="shared" si="311"/>
        <v>41933652.460000001</v>
      </c>
      <c r="FN211" s="7">
        <f t="shared" si="311"/>
        <v>239303648.40000001</v>
      </c>
      <c r="FO211" s="7">
        <f t="shared" si="311"/>
        <v>11752649.25</v>
      </c>
      <c r="FP211" s="7">
        <f t="shared" si="311"/>
        <v>24604984.800000001</v>
      </c>
      <c r="FQ211" s="7">
        <f t="shared" si="311"/>
        <v>10650289.25</v>
      </c>
      <c r="FR211" s="7">
        <f t="shared" si="311"/>
        <v>1828107.2</v>
      </c>
      <c r="FS211" s="7">
        <f t="shared" si="311"/>
        <v>1941419.63</v>
      </c>
      <c r="FT211" s="7">
        <f t="shared" si="311"/>
        <v>636707.93999999994</v>
      </c>
      <c r="FU211" s="7">
        <f t="shared" si="311"/>
        <v>8781173.7400000002</v>
      </c>
      <c r="FV211" s="7">
        <f t="shared" si="311"/>
        <v>8459566.1199999992</v>
      </c>
      <c r="FW211" s="7">
        <f t="shared" si="311"/>
        <v>1718032.27</v>
      </c>
      <c r="FX211" s="7">
        <f t="shared" si="311"/>
        <v>617282.94999999995</v>
      </c>
      <c r="FY211" s="18"/>
      <c r="FZ211" s="7">
        <f>SUM(C211:FX211)</f>
        <v>9161742661.420002</v>
      </c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</row>
    <row r="212" spans="1:195" x14ac:dyDescent="0.3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18"/>
      <c r="FZ212" s="7"/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</row>
    <row r="213" spans="1:195" x14ac:dyDescent="0.35">
      <c r="A213" s="6" t="s">
        <v>593</v>
      </c>
      <c r="B213" s="43" t="s">
        <v>748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</row>
    <row r="214" spans="1:195" x14ac:dyDescent="0.35">
      <c r="A214" s="6" t="s">
        <v>749</v>
      </c>
      <c r="B214" s="7" t="s">
        <v>750</v>
      </c>
      <c r="C214" s="7">
        <f t="shared" ref="C214:AH214" si="312">+C124</f>
        <v>67046690.329999998</v>
      </c>
      <c r="D214" s="7">
        <f t="shared" si="312"/>
        <v>408258589.19999999</v>
      </c>
      <c r="E214" s="7">
        <f t="shared" si="312"/>
        <v>62772978.189999998</v>
      </c>
      <c r="F214" s="7">
        <f t="shared" si="312"/>
        <v>228949333.53999999</v>
      </c>
      <c r="G214" s="7">
        <f t="shared" si="312"/>
        <v>17065409.809999999</v>
      </c>
      <c r="H214" s="7">
        <f t="shared" si="312"/>
        <v>12385701.51</v>
      </c>
      <c r="I214" s="7">
        <f t="shared" si="312"/>
        <v>86602216.739999995</v>
      </c>
      <c r="J214" s="7">
        <f t="shared" si="312"/>
        <v>21150814.989999998</v>
      </c>
      <c r="K214" s="7">
        <f t="shared" si="312"/>
        <v>3922504.1</v>
      </c>
      <c r="L214" s="7">
        <f t="shared" si="312"/>
        <v>23617940.52</v>
      </c>
      <c r="M214" s="7">
        <f t="shared" si="312"/>
        <v>11556971.4</v>
      </c>
      <c r="N214" s="7">
        <f t="shared" si="312"/>
        <v>551028849.64999998</v>
      </c>
      <c r="O214" s="7">
        <f t="shared" si="312"/>
        <v>138958411.28999999</v>
      </c>
      <c r="P214" s="7">
        <f t="shared" si="312"/>
        <v>4948942.95</v>
      </c>
      <c r="Q214" s="7">
        <f t="shared" si="312"/>
        <v>403570146.25999999</v>
      </c>
      <c r="R214" s="7">
        <f t="shared" si="312"/>
        <v>5259806.8499999996</v>
      </c>
      <c r="S214" s="7">
        <f t="shared" si="312"/>
        <v>17169288.829999998</v>
      </c>
      <c r="T214" s="7">
        <f t="shared" si="312"/>
        <v>2911720.25</v>
      </c>
      <c r="U214" s="7">
        <f t="shared" si="312"/>
        <v>1112494.02</v>
      </c>
      <c r="V214" s="7">
        <f t="shared" si="312"/>
        <v>3790125.55</v>
      </c>
      <c r="W214" s="7">
        <f t="shared" si="312"/>
        <v>3368967.91</v>
      </c>
      <c r="X214" s="7">
        <f t="shared" si="312"/>
        <v>1077973.76</v>
      </c>
      <c r="Y214" s="7">
        <f t="shared" si="312"/>
        <v>4479834.9400000004</v>
      </c>
      <c r="Z214" s="7">
        <f t="shared" si="312"/>
        <v>3494394.4</v>
      </c>
      <c r="AA214" s="7">
        <f t="shared" si="312"/>
        <v>324990068.61000001</v>
      </c>
      <c r="AB214" s="7">
        <f t="shared" si="312"/>
        <v>294239735.12</v>
      </c>
      <c r="AC214" s="7">
        <f t="shared" si="312"/>
        <v>10383746.76</v>
      </c>
      <c r="AD214" s="7">
        <f t="shared" si="312"/>
        <v>14952824.970000001</v>
      </c>
      <c r="AE214" s="7">
        <f t="shared" si="312"/>
        <v>1876964.5</v>
      </c>
      <c r="AF214" s="7">
        <f t="shared" si="312"/>
        <v>3106935.72</v>
      </c>
      <c r="AG214" s="7">
        <f t="shared" si="312"/>
        <v>7373974.2000000002</v>
      </c>
      <c r="AH214" s="7">
        <f t="shared" si="312"/>
        <v>10276623.23</v>
      </c>
      <c r="AI214" s="7">
        <f t="shared" ref="AI214:BN214" si="313">+AI124</f>
        <v>4926496.05</v>
      </c>
      <c r="AJ214" s="7">
        <f t="shared" si="313"/>
        <v>3020032.91</v>
      </c>
      <c r="AK214" s="7">
        <f t="shared" si="313"/>
        <v>3019443.07</v>
      </c>
      <c r="AL214" s="7">
        <f t="shared" si="313"/>
        <v>3987742.58</v>
      </c>
      <c r="AM214" s="7">
        <f t="shared" si="313"/>
        <v>4780108.9000000004</v>
      </c>
      <c r="AN214" s="7">
        <f t="shared" si="313"/>
        <v>4427302.34</v>
      </c>
      <c r="AO214" s="7">
        <f t="shared" si="313"/>
        <v>43560756.859999999</v>
      </c>
      <c r="AP214" s="7">
        <f t="shared" si="313"/>
        <v>888479273.95000005</v>
      </c>
      <c r="AQ214" s="7">
        <f t="shared" si="313"/>
        <v>3867708.54</v>
      </c>
      <c r="AR214" s="7">
        <f t="shared" si="313"/>
        <v>658503447.34000003</v>
      </c>
      <c r="AS214" s="7">
        <f t="shared" si="313"/>
        <v>74036799.989999995</v>
      </c>
      <c r="AT214" s="7">
        <f t="shared" si="313"/>
        <v>25913490.75</v>
      </c>
      <c r="AU214" s="7">
        <f t="shared" si="313"/>
        <v>4567691.53</v>
      </c>
      <c r="AV214" s="7">
        <f t="shared" si="313"/>
        <v>4545957.87</v>
      </c>
      <c r="AW214" s="7">
        <f t="shared" si="313"/>
        <v>4095474.71</v>
      </c>
      <c r="AX214" s="7">
        <f t="shared" si="313"/>
        <v>1498170.39</v>
      </c>
      <c r="AY214" s="7">
        <f t="shared" si="313"/>
        <v>5412308.6500000004</v>
      </c>
      <c r="AZ214" s="7">
        <f t="shared" si="313"/>
        <v>127211220.45</v>
      </c>
      <c r="BA214" s="7">
        <f t="shared" si="313"/>
        <v>90562469.739999995</v>
      </c>
      <c r="BB214" s="7">
        <f t="shared" si="313"/>
        <v>77213339.469999999</v>
      </c>
      <c r="BC214" s="7">
        <f t="shared" si="313"/>
        <v>262633813.11000001</v>
      </c>
      <c r="BD214" s="7">
        <f t="shared" si="313"/>
        <v>37823577.57</v>
      </c>
      <c r="BE214" s="7">
        <f t="shared" si="313"/>
        <v>13972326.26</v>
      </c>
      <c r="BF214" s="7">
        <f t="shared" si="313"/>
        <v>256461895.43000001</v>
      </c>
      <c r="BG214" s="7">
        <f t="shared" si="313"/>
        <v>10215603.24</v>
      </c>
      <c r="BH214" s="7">
        <f t="shared" si="313"/>
        <v>6630677.46</v>
      </c>
      <c r="BI214" s="7">
        <f t="shared" si="313"/>
        <v>4048290.35</v>
      </c>
      <c r="BJ214" s="7">
        <f t="shared" si="313"/>
        <v>66094039.039999999</v>
      </c>
      <c r="BK214" s="7">
        <f t="shared" si="313"/>
        <v>211626630.46000001</v>
      </c>
      <c r="BL214" s="7">
        <f t="shared" si="313"/>
        <v>1926718.35</v>
      </c>
      <c r="BM214" s="7">
        <f t="shared" si="313"/>
        <v>5246158.9000000004</v>
      </c>
      <c r="BN214" s="7">
        <f t="shared" si="313"/>
        <v>31580467.260000002</v>
      </c>
      <c r="BO214" s="7">
        <f t="shared" ref="BO214:CT214" si="314">+BO124</f>
        <v>13518317.539999999</v>
      </c>
      <c r="BP214" s="7">
        <f t="shared" si="314"/>
        <v>3089097.25</v>
      </c>
      <c r="BQ214" s="7">
        <f t="shared" si="314"/>
        <v>66444796.700000003</v>
      </c>
      <c r="BR214" s="7">
        <f t="shared" si="314"/>
        <v>46562404.200000003</v>
      </c>
      <c r="BS214" s="7">
        <f t="shared" si="314"/>
        <v>12514430.960000001</v>
      </c>
      <c r="BT214" s="7">
        <f t="shared" si="314"/>
        <v>5318628.68</v>
      </c>
      <c r="BU214" s="7">
        <f t="shared" si="314"/>
        <v>5519263.96</v>
      </c>
      <c r="BV214" s="7">
        <f t="shared" si="314"/>
        <v>13504882.68</v>
      </c>
      <c r="BW214" s="7">
        <f t="shared" si="314"/>
        <v>21526279.719999999</v>
      </c>
      <c r="BX214" s="7">
        <f t="shared" si="314"/>
        <v>1603443.31</v>
      </c>
      <c r="BY214" s="7">
        <f t="shared" si="314"/>
        <v>5521189.3099999996</v>
      </c>
      <c r="BZ214" s="7">
        <f t="shared" si="314"/>
        <v>3316434.41</v>
      </c>
      <c r="CA214" s="7">
        <f t="shared" si="314"/>
        <v>2924500.46</v>
      </c>
      <c r="CB214" s="7">
        <f t="shared" si="314"/>
        <v>782146638.64999998</v>
      </c>
      <c r="CC214" s="7">
        <f t="shared" si="314"/>
        <v>3155128.04</v>
      </c>
      <c r="CD214" s="7">
        <f t="shared" si="314"/>
        <v>3328947.67</v>
      </c>
      <c r="CE214" s="7">
        <f t="shared" si="314"/>
        <v>2755108.63</v>
      </c>
      <c r="CF214" s="7">
        <f t="shared" si="314"/>
        <v>2163003.7400000002</v>
      </c>
      <c r="CG214" s="7">
        <f t="shared" si="314"/>
        <v>3320680.86</v>
      </c>
      <c r="CH214" s="7">
        <f t="shared" si="314"/>
        <v>1994988.91</v>
      </c>
      <c r="CI214" s="7">
        <f t="shared" si="314"/>
        <v>7506356.2999999998</v>
      </c>
      <c r="CJ214" s="7">
        <f t="shared" si="314"/>
        <v>10112723.41</v>
      </c>
      <c r="CK214" s="7">
        <f t="shared" si="314"/>
        <v>52846727.049999997</v>
      </c>
      <c r="CL214" s="7">
        <f t="shared" si="314"/>
        <v>14362235.779999999</v>
      </c>
      <c r="CM214" s="7">
        <f t="shared" si="314"/>
        <v>8423089.5800000001</v>
      </c>
      <c r="CN214" s="7">
        <f t="shared" si="314"/>
        <v>324905436.74000001</v>
      </c>
      <c r="CO214" s="7">
        <f t="shared" si="314"/>
        <v>147628877.80000001</v>
      </c>
      <c r="CP214" s="7">
        <f t="shared" si="314"/>
        <v>11035056.960000001</v>
      </c>
      <c r="CQ214" s="7">
        <f t="shared" si="314"/>
        <v>8729218.7200000007</v>
      </c>
      <c r="CR214" s="7">
        <f t="shared" si="314"/>
        <v>3691439.89</v>
      </c>
      <c r="CS214" s="7">
        <f t="shared" si="314"/>
        <v>4233695.24</v>
      </c>
      <c r="CT214" s="7">
        <f t="shared" si="314"/>
        <v>2047763.61</v>
      </c>
      <c r="CU214" s="7">
        <f t="shared" ref="CU214:DZ214" si="315">+CU124</f>
        <v>849741.7</v>
      </c>
      <c r="CV214" s="7">
        <f t="shared" si="315"/>
        <v>1029982.52</v>
      </c>
      <c r="CW214" s="7">
        <f t="shared" si="315"/>
        <v>3463413.26</v>
      </c>
      <c r="CX214" s="7">
        <f t="shared" si="315"/>
        <v>5450043.1699999999</v>
      </c>
      <c r="CY214" s="7">
        <f t="shared" si="315"/>
        <v>1087734.69</v>
      </c>
      <c r="CZ214" s="7">
        <f t="shared" si="315"/>
        <v>19213838.559999999</v>
      </c>
      <c r="DA214" s="7">
        <f t="shared" si="315"/>
        <v>3397379.35</v>
      </c>
      <c r="DB214" s="7">
        <f t="shared" si="315"/>
        <v>4502800.16</v>
      </c>
      <c r="DC214" s="7">
        <f t="shared" si="315"/>
        <v>3263794.28</v>
      </c>
      <c r="DD214" s="7">
        <f t="shared" si="315"/>
        <v>2920115.26</v>
      </c>
      <c r="DE214" s="7">
        <f t="shared" si="315"/>
        <v>4273628.45</v>
      </c>
      <c r="DF214" s="7">
        <f t="shared" si="315"/>
        <v>208002594.13</v>
      </c>
      <c r="DG214" s="7">
        <f t="shared" si="315"/>
        <v>2175474.29</v>
      </c>
      <c r="DH214" s="7">
        <f t="shared" si="315"/>
        <v>19011944.129999999</v>
      </c>
      <c r="DI214" s="7">
        <f t="shared" si="315"/>
        <v>24991436.550000001</v>
      </c>
      <c r="DJ214" s="7">
        <f t="shared" si="315"/>
        <v>7383163.46</v>
      </c>
      <c r="DK214" s="7">
        <f t="shared" si="315"/>
        <v>5864839.0700000003</v>
      </c>
      <c r="DL214" s="7">
        <f t="shared" si="315"/>
        <v>60045691.539999999</v>
      </c>
      <c r="DM214" s="7">
        <f t="shared" si="315"/>
        <v>3934931.2</v>
      </c>
      <c r="DN214" s="7">
        <f t="shared" si="315"/>
        <v>14375243.23</v>
      </c>
      <c r="DO214" s="7">
        <f t="shared" si="315"/>
        <v>33577772.969999999</v>
      </c>
      <c r="DP214" s="7">
        <f t="shared" si="315"/>
        <v>3537481.59</v>
      </c>
      <c r="DQ214" s="7">
        <f t="shared" si="315"/>
        <v>9413339.0700000003</v>
      </c>
      <c r="DR214" s="7">
        <f t="shared" si="315"/>
        <v>14166171.25</v>
      </c>
      <c r="DS214" s="7">
        <f t="shared" si="315"/>
        <v>7248683.2300000004</v>
      </c>
      <c r="DT214" s="7">
        <f t="shared" si="315"/>
        <v>3170486.76</v>
      </c>
      <c r="DU214" s="7">
        <f t="shared" si="315"/>
        <v>4743873.3</v>
      </c>
      <c r="DV214" s="7">
        <f t="shared" si="315"/>
        <v>3553950.1</v>
      </c>
      <c r="DW214" s="7">
        <f t="shared" si="315"/>
        <v>4325206.0199999996</v>
      </c>
      <c r="DX214" s="7">
        <f t="shared" si="315"/>
        <v>3431074.2</v>
      </c>
      <c r="DY214" s="7">
        <f t="shared" si="315"/>
        <v>4790376.87</v>
      </c>
      <c r="DZ214" s="7">
        <f t="shared" si="315"/>
        <v>8628519.4600000009</v>
      </c>
      <c r="EA214" s="7">
        <f t="shared" ref="EA214:FF214" si="316">+EA124</f>
        <v>6481572.6600000001</v>
      </c>
      <c r="EB214" s="7">
        <f t="shared" si="316"/>
        <v>6260692.9199999999</v>
      </c>
      <c r="EC214" s="7">
        <f t="shared" si="316"/>
        <v>4018212.56</v>
      </c>
      <c r="ED214" s="7">
        <f t="shared" si="316"/>
        <v>22632111.710000001</v>
      </c>
      <c r="EE214" s="7">
        <f t="shared" si="316"/>
        <v>3199933.85</v>
      </c>
      <c r="EF214" s="7">
        <f t="shared" si="316"/>
        <v>14615479.369999999</v>
      </c>
      <c r="EG214" s="7">
        <f t="shared" si="316"/>
        <v>3597819.09</v>
      </c>
      <c r="EH214" s="7">
        <f t="shared" si="316"/>
        <v>3670152.36</v>
      </c>
      <c r="EI214" s="7">
        <f t="shared" si="316"/>
        <v>143589793.44999999</v>
      </c>
      <c r="EJ214" s="7">
        <f t="shared" si="316"/>
        <v>100915391.92</v>
      </c>
      <c r="EK214" s="7">
        <f t="shared" si="316"/>
        <v>7654278.8499999996</v>
      </c>
      <c r="EL214" s="7">
        <f t="shared" si="316"/>
        <v>5411871.2699999996</v>
      </c>
      <c r="EM214" s="7">
        <f t="shared" si="316"/>
        <v>4890501.62</v>
      </c>
      <c r="EN214" s="7">
        <f t="shared" si="316"/>
        <v>9808115.5199999996</v>
      </c>
      <c r="EO214" s="7">
        <f t="shared" si="316"/>
        <v>4319971.93</v>
      </c>
      <c r="EP214" s="7">
        <f t="shared" si="316"/>
        <v>5604795.4400000004</v>
      </c>
      <c r="EQ214" s="7">
        <f t="shared" si="316"/>
        <v>29253468.379999999</v>
      </c>
      <c r="ER214" s="7">
        <f t="shared" si="316"/>
        <v>4773391.3</v>
      </c>
      <c r="ES214" s="7">
        <f t="shared" si="316"/>
        <v>3124752.82</v>
      </c>
      <c r="ET214" s="7">
        <f t="shared" si="316"/>
        <v>3664217.71</v>
      </c>
      <c r="EU214" s="7">
        <f t="shared" si="316"/>
        <v>6360094.8700000001</v>
      </c>
      <c r="EV214" s="7">
        <f t="shared" si="316"/>
        <v>1641166.25</v>
      </c>
      <c r="EW214" s="7">
        <f t="shared" si="316"/>
        <v>12395676.460000001</v>
      </c>
      <c r="EX214" s="7">
        <f t="shared" si="316"/>
        <v>3325024.4</v>
      </c>
      <c r="EY214" s="7">
        <f t="shared" si="316"/>
        <v>2340366.6800000002</v>
      </c>
      <c r="EZ214" s="7">
        <f t="shared" si="316"/>
        <v>2485097.81</v>
      </c>
      <c r="FA214" s="7">
        <f t="shared" si="316"/>
        <v>38840727.579999998</v>
      </c>
      <c r="FB214" s="7">
        <f t="shared" si="316"/>
        <v>4250606.29</v>
      </c>
      <c r="FC214" s="7">
        <f t="shared" si="316"/>
        <v>20774774.34</v>
      </c>
      <c r="FD214" s="7">
        <f t="shared" si="316"/>
        <v>5107755.6399999997</v>
      </c>
      <c r="FE214" s="7">
        <f t="shared" si="316"/>
        <v>1758204.23</v>
      </c>
      <c r="FF214" s="7">
        <f t="shared" si="316"/>
        <v>3402080.03</v>
      </c>
      <c r="FG214" s="7">
        <f t="shared" ref="FG214:FX214" si="317">+FG124</f>
        <v>2532676.5299999998</v>
      </c>
      <c r="FH214" s="7">
        <f t="shared" si="317"/>
        <v>1493771.44</v>
      </c>
      <c r="FI214" s="7">
        <f t="shared" si="317"/>
        <v>18427146.640000001</v>
      </c>
      <c r="FJ214" s="7">
        <f t="shared" si="317"/>
        <v>21088888.809999999</v>
      </c>
      <c r="FK214" s="7">
        <f t="shared" si="317"/>
        <v>26657544.300000001</v>
      </c>
      <c r="FL214" s="7">
        <f t="shared" si="317"/>
        <v>83806278.390000001</v>
      </c>
      <c r="FM214" s="7">
        <f t="shared" si="317"/>
        <v>39390053.740000002</v>
      </c>
      <c r="FN214" s="7">
        <f t="shared" si="317"/>
        <v>223114850.06</v>
      </c>
      <c r="FO214" s="7">
        <f t="shared" si="317"/>
        <v>11883262.689999999</v>
      </c>
      <c r="FP214" s="7">
        <f t="shared" si="317"/>
        <v>24047660.039999999</v>
      </c>
      <c r="FQ214" s="7">
        <f t="shared" si="317"/>
        <v>10804770.609999999</v>
      </c>
      <c r="FR214" s="7">
        <f t="shared" si="317"/>
        <v>3138680.06</v>
      </c>
      <c r="FS214" s="7">
        <f t="shared" si="317"/>
        <v>3256480.8</v>
      </c>
      <c r="FT214" s="7">
        <f t="shared" si="317"/>
        <v>1322299.6499999999</v>
      </c>
      <c r="FU214" s="7">
        <f t="shared" si="317"/>
        <v>9370606.9700000007</v>
      </c>
      <c r="FV214" s="7">
        <f t="shared" si="317"/>
        <v>8740022.4000000004</v>
      </c>
      <c r="FW214" s="7">
        <f t="shared" si="317"/>
        <v>3003307.46</v>
      </c>
      <c r="FX214" s="7">
        <f t="shared" si="317"/>
        <v>1331607.46</v>
      </c>
      <c r="FY214" s="7"/>
      <c r="FZ214" s="7">
        <f>SUM(C214:FX214)</f>
        <v>8768743931.5599995</v>
      </c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</row>
    <row r="215" spans="1:195" x14ac:dyDescent="0.35">
      <c r="A215" s="6" t="s">
        <v>751</v>
      </c>
      <c r="B215" s="7" t="s">
        <v>752</v>
      </c>
      <c r="C215" s="7">
        <f t="shared" ref="C215:AH215" si="318">+C158</f>
        <v>8459981.8300000001</v>
      </c>
      <c r="D215" s="7">
        <f t="shared" si="318"/>
        <v>25059434.620000001</v>
      </c>
      <c r="E215" s="7">
        <f t="shared" si="318"/>
        <v>8822541.2799999993</v>
      </c>
      <c r="F215" s="7">
        <f t="shared" si="318"/>
        <v>15116178.810000001</v>
      </c>
      <c r="G215" s="7">
        <f t="shared" si="318"/>
        <v>822313.61</v>
      </c>
      <c r="H215" s="7">
        <f t="shared" si="318"/>
        <v>622096.96</v>
      </c>
      <c r="I215" s="7">
        <f t="shared" si="318"/>
        <v>11029406.630000001</v>
      </c>
      <c r="J215" s="7">
        <f t="shared" si="318"/>
        <v>2346105.09</v>
      </c>
      <c r="K215" s="7">
        <f t="shared" si="318"/>
        <v>326526.67</v>
      </c>
      <c r="L215" s="7">
        <f t="shared" si="318"/>
        <v>2227114.85</v>
      </c>
      <c r="M215" s="7">
        <f t="shared" si="318"/>
        <v>1731908.28</v>
      </c>
      <c r="N215" s="7">
        <f t="shared" si="318"/>
        <v>24941340.100000001</v>
      </c>
      <c r="O215" s="7">
        <f t="shared" si="318"/>
        <v>3668972.08</v>
      </c>
      <c r="P215" s="7">
        <f t="shared" si="318"/>
        <v>355125.88</v>
      </c>
      <c r="Q215" s="7">
        <f t="shared" si="318"/>
        <v>54202442.909999996</v>
      </c>
      <c r="R215" s="7">
        <f t="shared" si="318"/>
        <v>4519700.9800000004</v>
      </c>
      <c r="S215" s="7">
        <f t="shared" si="318"/>
        <v>1362179.81</v>
      </c>
      <c r="T215" s="7">
        <f t="shared" si="318"/>
        <v>267420.40000000002</v>
      </c>
      <c r="U215" s="7">
        <f t="shared" si="318"/>
        <v>97865.04</v>
      </c>
      <c r="V215" s="7">
        <f t="shared" si="318"/>
        <v>321128.06</v>
      </c>
      <c r="W215" s="7">
        <f t="shared" si="318"/>
        <v>209819.13</v>
      </c>
      <c r="X215" s="7">
        <f t="shared" si="318"/>
        <v>41135.480000000003</v>
      </c>
      <c r="Y215" s="7">
        <f t="shared" si="318"/>
        <v>1328908.21</v>
      </c>
      <c r="Z215" s="7">
        <f t="shared" si="318"/>
        <v>193310.81</v>
      </c>
      <c r="AA215" s="7">
        <f t="shared" si="318"/>
        <v>13128442.779999999</v>
      </c>
      <c r="AB215" s="7">
        <f t="shared" si="318"/>
        <v>9120044.0700000003</v>
      </c>
      <c r="AC215" s="7">
        <f t="shared" si="318"/>
        <v>445504.49</v>
      </c>
      <c r="AD215" s="7">
        <f t="shared" si="318"/>
        <v>666894.30000000005</v>
      </c>
      <c r="AE215" s="7">
        <f t="shared" si="318"/>
        <v>120764.69</v>
      </c>
      <c r="AF215" s="7">
        <f t="shared" si="318"/>
        <v>203540.42</v>
      </c>
      <c r="AG215" s="7">
        <f t="shared" si="318"/>
        <v>268597.43</v>
      </c>
      <c r="AH215" s="7">
        <f t="shared" si="318"/>
        <v>938401.31</v>
      </c>
      <c r="AI215" s="7">
        <f t="shared" ref="AI215:BN215" si="319">+AI158</f>
        <v>387518.18</v>
      </c>
      <c r="AJ215" s="7">
        <f t="shared" si="319"/>
        <v>298219.15000000002</v>
      </c>
      <c r="AK215" s="7">
        <f t="shared" si="319"/>
        <v>316403.61</v>
      </c>
      <c r="AL215" s="7">
        <f t="shared" si="319"/>
        <v>398604.57</v>
      </c>
      <c r="AM215" s="7">
        <f t="shared" si="319"/>
        <v>371660.54</v>
      </c>
      <c r="AN215" s="7">
        <f t="shared" si="319"/>
        <v>278569.3</v>
      </c>
      <c r="AO215" s="7">
        <f t="shared" si="319"/>
        <v>3645201.98</v>
      </c>
      <c r="AP215" s="7">
        <f t="shared" si="319"/>
        <v>76305800.430000007</v>
      </c>
      <c r="AQ215" s="7">
        <f t="shared" si="319"/>
        <v>264794.3</v>
      </c>
      <c r="AR215" s="7">
        <f t="shared" si="319"/>
        <v>13577261.43</v>
      </c>
      <c r="AS215" s="7">
        <f t="shared" si="319"/>
        <v>3532267.28</v>
      </c>
      <c r="AT215" s="7">
        <f t="shared" si="319"/>
        <v>965573.4</v>
      </c>
      <c r="AU215" s="7">
        <f t="shared" si="319"/>
        <v>224272.91</v>
      </c>
      <c r="AV215" s="7">
        <f t="shared" si="319"/>
        <v>307439.8</v>
      </c>
      <c r="AW215" s="7">
        <f t="shared" si="319"/>
        <v>189214.79</v>
      </c>
      <c r="AX215" s="7">
        <f t="shared" si="319"/>
        <v>86771.86</v>
      </c>
      <c r="AY215" s="7">
        <f t="shared" si="319"/>
        <v>403006.45</v>
      </c>
      <c r="AZ215" s="7">
        <f t="shared" si="319"/>
        <v>12936540.380000001</v>
      </c>
      <c r="BA215" s="7">
        <f t="shared" si="319"/>
        <v>5945399.3099999996</v>
      </c>
      <c r="BB215" s="7">
        <f t="shared" si="319"/>
        <v>4924917.68</v>
      </c>
      <c r="BC215" s="7">
        <f t="shared" si="319"/>
        <v>20889829.899999999</v>
      </c>
      <c r="BD215" s="7">
        <f t="shared" si="319"/>
        <v>832368.78</v>
      </c>
      <c r="BE215" s="7">
        <f t="shared" si="319"/>
        <v>677622.32</v>
      </c>
      <c r="BF215" s="7">
        <f t="shared" si="319"/>
        <v>6858564.7400000002</v>
      </c>
      <c r="BG215" s="7">
        <f t="shared" si="319"/>
        <v>877017.31</v>
      </c>
      <c r="BH215" s="7">
        <f t="shared" si="319"/>
        <v>337925.76</v>
      </c>
      <c r="BI215" s="7">
        <f t="shared" si="319"/>
        <v>342191.54</v>
      </c>
      <c r="BJ215" s="7">
        <f t="shared" si="319"/>
        <v>1240601.31</v>
      </c>
      <c r="BK215" s="7">
        <f t="shared" si="319"/>
        <v>16099709.560000001</v>
      </c>
      <c r="BL215" s="7">
        <f t="shared" si="319"/>
        <v>141235.72</v>
      </c>
      <c r="BM215" s="7">
        <f t="shared" si="319"/>
        <v>437802.05</v>
      </c>
      <c r="BN215" s="7">
        <f t="shared" si="319"/>
        <v>2640842.23</v>
      </c>
      <c r="BO215" s="7">
        <f t="shared" ref="BO215:CT215" si="320">+BO158</f>
        <v>959525.48</v>
      </c>
      <c r="BP215" s="7">
        <f t="shared" si="320"/>
        <v>236490.79</v>
      </c>
      <c r="BQ215" s="7">
        <f t="shared" si="320"/>
        <v>4127144.57</v>
      </c>
      <c r="BR215" s="7">
        <f t="shared" si="320"/>
        <v>1961755.34</v>
      </c>
      <c r="BS215" s="7">
        <f t="shared" si="320"/>
        <v>1256245.3600000001</v>
      </c>
      <c r="BT215" s="7">
        <f t="shared" si="320"/>
        <v>256552.11</v>
      </c>
      <c r="BU215" s="7">
        <f t="shared" si="320"/>
        <v>269393.28000000003</v>
      </c>
      <c r="BV215" s="7">
        <f t="shared" si="320"/>
        <v>561275.46</v>
      </c>
      <c r="BW215" s="7">
        <f t="shared" si="320"/>
        <v>865587.81</v>
      </c>
      <c r="BX215" s="7">
        <f t="shared" si="320"/>
        <v>90367.47</v>
      </c>
      <c r="BY215" s="7">
        <f t="shared" si="320"/>
        <v>775488.49</v>
      </c>
      <c r="BZ215" s="7">
        <f t="shared" si="320"/>
        <v>253787.82</v>
      </c>
      <c r="CA215" s="7">
        <f t="shared" si="320"/>
        <v>126301.14</v>
      </c>
      <c r="CB215" s="7">
        <f t="shared" si="320"/>
        <v>30198327.48</v>
      </c>
      <c r="CC215" s="7">
        <f t="shared" si="320"/>
        <v>247912.51</v>
      </c>
      <c r="CD215" s="7">
        <f t="shared" si="320"/>
        <v>44806.09</v>
      </c>
      <c r="CE215" s="7">
        <f t="shared" si="320"/>
        <v>175107.3</v>
      </c>
      <c r="CF215" s="7">
        <f t="shared" si="320"/>
        <v>74547.39</v>
      </c>
      <c r="CG215" s="7">
        <f t="shared" si="320"/>
        <v>221290.83</v>
      </c>
      <c r="CH215" s="7">
        <f t="shared" si="320"/>
        <v>203321.62</v>
      </c>
      <c r="CI215" s="7">
        <f t="shared" si="320"/>
        <v>693398.34</v>
      </c>
      <c r="CJ215" s="7">
        <f t="shared" si="320"/>
        <v>650538.04</v>
      </c>
      <c r="CK215" s="7">
        <f t="shared" si="320"/>
        <v>2859183.84</v>
      </c>
      <c r="CL215" s="7">
        <f t="shared" si="320"/>
        <v>721637.93</v>
      </c>
      <c r="CM215" s="7">
        <f t="shared" si="320"/>
        <v>669481.76</v>
      </c>
      <c r="CN215" s="7">
        <f t="shared" si="320"/>
        <v>13038902.02</v>
      </c>
      <c r="CO215" s="7">
        <f t="shared" si="320"/>
        <v>7396498.5800000001</v>
      </c>
      <c r="CP215" s="7">
        <f t="shared" si="320"/>
        <v>659609.75</v>
      </c>
      <c r="CQ215" s="7">
        <f t="shared" si="320"/>
        <v>1214127</v>
      </c>
      <c r="CR215" s="7">
        <f t="shared" si="320"/>
        <v>255488.16</v>
      </c>
      <c r="CS215" s="7">
        <f t="shared" si="320"/>
        <v>215278.35</v>
      </c>
      <c r="CT215" s="7">
        <f t="shared" si="320"/>
        <v>192466.11</v>
      </c>
      <c r="CU215" s="7">
        <f t="shared" ref="CU215:DZ215" si="321">+CU158</f>
        <v>243546.94</v>
      </c>
      <c r="CV215" s="7">
        <f t="shared" si="321"/>
        <v>18292.490000000002</v>
      </c>
      <c r="CW215" s="7">
        <f t="shared" si="321"/>
        <v>223944.97</v>
      </c>
      <c r="CX215" s="7">
        <f t="shared" si="321"/>
        <v>352598.94</v>
      </c>
      <c r="CY215" s="7">
        <f t="shared" si="321"/>
        <v>51950.21</v>
      </c>
      <c r="CZ215" s="7">
        <f t="shared" si="321"/>
        <v>1489928.27</v>
      </c>
      <c r="DA215" s="7">
        <f t="shared" si="321"/>
        <v>104745.4</v>
      </c>
      <c r="DB215" s="7">
        <f t="shared" si="321"/>
        <v>179381.44</v>
      </c>
      <c r="DC215" s="7">
        <f t="shared" si="321"/>
        <v>99090.93</v>
      </c>
      <c r="DD215" s="7">
        <f t="shared" si="321"/>
        <v>245738.93</v>
      </c>
      <c r="DE215" s="7">
        <f t="shared" si="321"/>
        <v>203137.22</v>
      </c>
      <c r="DF215" s="7">
        <f t="shared" si="321"/>
        <v>13343092.98</v>
      </c>
      <c r="DG215" s="7">
        <f t="shared" si="321"/>
        <v>148099.6</v>
      </c>
      <c r="DH215" s="7">
        <f t="shared" si="321"/>
        <v>1454978.08</v>
      </c>
      <c r="DI215" s="7">
        <f t="shared" si="321"/>
        <v>2147879.81</v>
      </c>
      <c r="DJ215" s="7">
        <f t="shared" si="321"/>
        <v>446839</v>
      </c>
      <c r="DK215" s="7">
        <f t="shared" si="321"/>
        <v>413536.84</v>
      </c>
      <c r="DL215" s="7">
        <f t="shared" si="321"/>
        <v>4758081.41</v>
      </c>
      <c r="DM215" s="7">
        <f t="shared" si="321"/>
        <v>281935.78999999998</v>
      </c>
      <c r="DN215" s="7">
        <f t="shared" si="321"/>
        <v>1366613.8</v>
      </c>
      <c r="DO215" s="7">
        <f t="shared" si="321"/>
        <v>3217663.67</v>
      </c>
      <c r="DP215" s="7">
        <f t="shared" si="321"/>
        <v>186025.51</v>
      </c>
      <c r="DQ215" s="7">
        <f t="shared" si="321"/>
        <v>445203.53</v>
      </c>
      <c r="DR215" s="7">
        <f t="shared" si="321"/>
        <v>1841807.33</v>
      </c>
      <c r="DS215" s="7">
        <f t="shared" si="321"/>
        <v>918197.17</v>
      </c>
      <c r="DT215" s="7">
        <f t="shared" si="321"/>
        <v>328933.46999999997</v>
      </c>
      <c r="DU215" s="7">
        <f t="shared" si="321"/>
        <v>337143.53</v>
      </c>
      <c r="DV215" s="7">
        <f t="shared" si="321"/>
        <v>219813.47</v>
      </c>
      <c r="DW215" s="7">
        <f t="shared" si="321"/>
        <v>281356.27</v>
      </c>
      <c r="DX215" s="7">
        <f t="shared" si="321"/>
        <v>133648.91</v>
      </c>
      <c r="DY215" s="7">
        <f t="shared" si="321"/>
        <v>147241.72</v>
      </c>
      <c r="DZ215" s="7">
        <f t="shared" si="321"/>
        <v>361470.23</v>
      </c>
      <c r="EA215" s="7">
        <f t="shared" ref="EA215:FF215" si="322">+EA158</f>
        <v>321960.15000000002</v>
      </c>
      <c r="EB215" s="7">
        <f t="shared" si="322"/>
        <v>574445.17000000004</v>
      </c>
      <c r="EC215" s="7">
        <f t="shared" si="322"/>
        <v>157515.01999999999</v>
      </c>
      <c r="ED215" s="7">
        <f t="shared" si="322"/>
        <v>179214.34</v>
      </c>
      <c r="EE215" s="7">
        <f t="shared" si="322"/>
        <v>273962.78999999998</v>
      </c>
      <c r="EF215" s="7">
        <f t="shared" si="322"/>
        <v>1703495.13</v>
      </c>
      <c r="EG215" s="7">
        <f t="shared" si="322"/>
        <v>274064.48</v>
      </c>
      <c r="EH215" s="7">
        <f t="shared" si="322"/>
        <v>248738.26</v>
      </c>
      <c r="EI215" s="7">
        <f t="shared" si="322"/>
        <v>20596835.239999998</v>
      </c>
      <c r="EJ215" s="7">
        <f t="shared" si="322"/>
        <v>6965907.0499999998</v>
      </c>
      <c r="EK215" s="7">
        <f t="shared" si="322"/>
        <v>369127.26</v>
      </c>
      <c r="EL215" s="7">
        <f t="shared" si="322"/>
        <v>337121.37</v>
      </c>
      <c r="EM215" s="7">
        <f t="shared" si="322"/>
        <v>326220.28000000003</v>
      </c>
      <c r="EN215" s="7">
        <f t="shared" si="322"/>
        <v>1108948.52</v>
      </c>
      <c r="EO215" s="7">
        <f t="shared" si="322"/>
        <v>249628.93</v>
      </c>
      <c r="EP215" s="7">
        <f t="shared" si="322"/>
        <v>184128.95</v>
      </c>
      <c r="EQ215" s="7">
        <f t="shared" si="322"/>
        <v>701053.45</v>
      </c>
      <c r="ER215" s="7">
        <f t="shared" si="322"/>
        <v>142114.13</v>
      </c>
      <c r="ES215" s="7">
        <f t="shared" si="322"/>
        <v>280090.84999999998</v>
      </c>
      <c r="ET215" s="7">
        <f t="shared" si="322"/>
        <v>320120.78000000003</v>
      </c>
      <c r="EU215" s="7">
        <f t="shared" si="322"/>
        <v>1116390.58</v>
      </c>
      <c r="EV215" s="7">
        <f t="shared" si="322"/>
        <v>119551.62</v>
      </c>
      <c r="EW215" s="7">
        <f t="shared" si="322"/>
        <v>371249.77</v>
      </c>
      <c r="EX215" s="7">
        <f t="shared" si="322"/>
        <v>194905.74</v>
      </c>
      <c r="EY215" s="7">
        <f t="shared" si="322"/>
        <v>887799.94</v>
      </c>
      <c r="EZ215" s="7">
        <f t="shared" si="322"/>
        <v>166627.26</v>
      </c>
      <c r="FA215" s="7">
        <f t="shared" si="322"/>
        <v>2000383.14</v>
      </c>
      <c r="FB215" s="7">
        <f t="shared" si="322"/>
        <v>345399.52</v>
      </c>
      <c r="FC215" s="7">
        <f t="shared" si="322"/>
        <v>842001.7</v>
      </c>
      <c r="FD215" s="7">
        <f t="shared" si="322"/>
        <v>359602.17</v>
      </c>
      <c r="FE215" s="7">
        <f t="shared" si="322"/>
        <v>121429.93</v>
      </c>
      <c r="FF215" s="7">
        <f t="shared" si="322"/>
        <v>236926.84</v>
      </c>
      <c r="FG215" s="7">
        <f t="shared" ref="FG215:FX215" si="323">+FG158</f>
        <v>151001.85</v>
      </c>
      <c r="FH215" s="7">
        <f t="shared" si="323"/>
        <v>93869.71</v>
      </c>
      <c r="FI215" s="7">
        <f t="shared" si="323"/>
        <v>1213923.33</v>
      </c>
      <c r="FJ215" s="7">
        <f t="shared" si="323"/>
        <v>948284.24</v>
      </c>
      <c r="FK215" s="7">
        <f t="shared" si="323"/>
        <v>1892758.26</v>
      </c>
      <c r="FL215" s="7">
        <f t="shared" si="323"/>
        <v>2336067.17</v>
      </c>
      <c r="FM215" s="7">
        <f t="shared" si="323"/>
        <v>1683917.19</v>
      </c>
      <c r="FN215" s="7">
        <f t="shared" si="323"/>
        <v>25258321.109999999</v>
      </c>
      <c r="FO215" s="7">
        <f t="shared" si="323"/>
        <v>798532.97</v>
      </c>
      <c r="FP215" s="7">
        <f t="shared" si="323"/>
        <v>1728570.59</v>
      </c>
      <c r="FQ215" s="7">
        <f t="shared" si="323"/>
        <v>613440.32999999996</v>
      </c>
      <c r="FR215" s="7">
        <f t="shared" si="323"/>
        <v>145409.45000000001</v>
      </c>
      <c r="FS215" s="7">
        <f t="shared" si="323"/>
        <v>101224.24</v>
      </c>
      <c r="FT215" s="7">
        <f t="shared" si="323"/>
        <v>108652.69</v>
      </c>
      <c r="FU215" s="7">
        <f t="shared" si="323"/>
        <v>922887.21</v>
      </c>
      <c r="FV215" s="7">
        <f t="shared" si="323"/>
        <v>690677.48</v>
      </c>
      <c r="FW215" s="7">
        <f t="shared" si="323"/>
        <v>191970.21</v>
      </c>
      <c r="FX215" s="7">
        <f t="shared" si="323"/>
        <v>73471.210000000006</v>
      </c>
      <c r="FY215" s="7"/>
      <c r="FZ215" s="7">
        <f>SUM(C215:FX215)</f>
        <v>558193991.26000035</v>
      </c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</row>
    <row r="216" spans="1:195" x14ac:dyDescent="0.35">
      <c r="A216" s="6" t="s">
        <v>753</v>
      </c>
      <c r="B216" s="7" t="s">
        <v>754</v>
      </c>
      <c r="C216" s="7">
        <f>+C214+C215</f>
        <v>75506672.159999996</v>
      </c>
      <c r="D216" s="7">
        <f t="shared" ref="D216:BO216" si="324">+D214+D215</f>
        <v>433318023.81999999</v>
      </c>
      <c r="E216" s="7">
        <f t="shared" si="324"/>
        <v>71595519.469999999</v>
      </c>
      <c r="F216" s="7">
        <f t="shared" si="324"/>
        <v>244065512.34999999</v>
      </c>
      <c r="G216" s="7">
        <f t="shared" si="324"/>
        <v>17887723.419999998</v>
      </c>
      <c r="H216" s="7">
        <f t="shared" si="324"/>
        <v>13007798.469999999</v>
      </c>
      <c r="I216" s="7">
        <f t="shared" si="324"/>
        <v>97631623.36999999</v>
      </c>
      <c r="J216" s="7">
        <f t="shared" si="324"/>
        <v>23496920.079999998</v>
      </c>
      <c r="K216" s="7">
        <f t="shared" si="324"/>
        <v>4249030.7700000005</v>
      </c>
      <c r="L216" s="7">
        <f t="shared" si="324"/>
        <v>25845055.370000001</v>
      </c>
      <c r="M216" s="7">
        <f t="shared" si="324"/>
        <v>13288879.68</v>
      </c>
      <c r="N216" s="7">
        <f t="shared" si="324"/>
        <v>575970189.75</v>
      </c>
      <c r="O216" s="7">
        <f t="shared" si="324"/>
        <v>142627383.37</v>
      </c>
      <c r="P216" s="7">
        <f t="shared" si="324"/>
        <v>5304068.83</v>
      </c>
      <c r="Q216" s="7">
        <f t="shared" si="324"/>
        <v>457772589.16999996</v>
      </c>
      <c r="R216" s="7">
        <f t="shared" si="324"/>
        <v>9779507.8300000001</v>
      </c>
      <c r="S216" s="7">
        <f t="shared" si="324"/>
        <v>18531468.639999997</v>
      </c>
      <c r="T216" s="7">
        <f t="shared" si="324"/>
        <v>3179140.65</v>
      </c>
      <c r="U216" s="7">
        <f t="shared" si="324"/>
        <v>1210359.06</v>
      </c>
      <c r="V216" s="7">
        <f t="shared" si="324"/>
        <v>4111253.61</v>
      </c>
      <c r="W216" s="7">
        <f t="shared" si="324"/>
        <v>3578787.04</v>
      </c>
      <c r="X216" s="7">
        <f t="shared" si="324"/>
        <v>1119109.24</v>
      </c>
      <c r="Y216" s="7">
        <f t="shared" si="324"/>
        <v>5808743.1500000004</v>
      </c>
      <c r="Z216" s="7">
        <f t="shared" si="324"/>
        <v>3687705.21</v>
      </c>
      <c r="AA216" s="7">
        <f t="shared" si="324"/>
        <v>338118511.38999999</v>
      </c>
      <c r="AB216" s="7">
        <f t="shared" si="324"/>
        <v>303359779.19</v>
      </c>
      <c r="AC216" s="7">
        <f t="shared" si="324"/>
        <v>10829251.25</v>
      </c>
      <c r="AD216" s="7">
        <f t="shared" si="324"/>
        <v>15619719.270000001</v>
      </c>
      <c r="AE216" s="7">
        <f t="shared" si="324"/>
        <v>1997729.19</v>
      </c>
      <c r="AF216" s="7">
        <f t="shared" si="324"/>
        <v>3310476.14</v>
      </c>
      <c r="AG216" s="7">
        <f t="shared" si="324"/>
        <v>7642571.6299999999</v>
      </c>
      <c r="AH216" s="7">
        <f t="shared" si="324"/>
        <v>11215024.540000001</v>
      </c>
      <c r="AI216" s="7">
        <f t="shared" si="324"/>
        <v>5314014.2299999995</v>
      </c>
      <c r="AJ216" s="7">
        <f t="shared" si="324"/>
        <v>3318252.06</v>
      </c>
      <c r="AK216" s="7">
        <f t="shared" si="324"/>
        <v>3335846.6799999997</v>
      </c>
      <c r="AL216" s="7">
        <f t="shared" si="324"/>
        <v>4386347.1500000004</v>
      </c>
      <c r="AM216" s="7">
        <f t="shared" si="324"/>
        <v>5151769.4400000004</v>
      </c>
      <c r="AN216" s="7">
        <f t="shared" si="324"/>
        <v>4705871.6399999997</v>
      </c>
      <c r="AO216" s="7">
        <f t="shared" si="324"/>
        <v>47205958.839999996</v>
      </c>
      <c r="AP216" s="7">
        <f t="shared" si="324"/>
        <v>964785074.38000011</v>
      </c>
      <c r="AQ216" s="7">
        <f t="shared" si="324"/>
        <v>4132502.84</v>
      </c>
      <c r="AR216" s="7">
        <f t="shared" si="324"/>
        <v>672080708.76999998</v>
      </c>
      <c r="AS216" s="7">
        <f t="shared" si="324"/>
        <v>77569067.269999996</v>
      </c>
      <c r="AT216" s="7">
        <f t="shared" si="324"/>
        <v>26879064.149999999</v>
      </c>
      <c r="AU216" s="7">
        <f t="shared" si="324"/>
        <v>4791964.4400000004</v>
      </c>
      <c r="AV216" s="7">
        <f t="shared" si="324"/>
        <v>4853397.67</v>
      </c>
      <c r="AW216" s="7">
        <f t="shared" si="324"/>
        <v>4284689.5</v>
      </c>
      <c r="AX216" s="7">
        <f t="shared" si="324"/>
        <v>1584942.25</v>
      </c>
      <c r="AY216" s="7">
        <f t="shared" si="324"/>
        <v>5815315.1000000006</v>
      </c>
      <c r="AZ216" s="7">
        <f t="shared" si="324"/>
        <v>140147760.83000001</v>
      </c>
      <c r="BA216" s="7">
        <f t="shared" si="324"/>
        <v>96507869.049999997</v>
      </c>
      <c r="BB216" s="7">
        <f t="shared" si="324"/>
        <v>82138257.150000006</v>
      </c>
      <c r="BC216" s="7">
        <f t="shared" si="324"/>
        <v>283523643.00999999</v>
      </c>
      <c r="BD216" s="7">
        <f t="shared" si="324"/>
        <v>38655946.350000001</v>
      </c>
      <c r="BE216" s="7">
        <f t="shared" si="324"/>
        <v>14649948.58</v>
      </c>
      <c r="BF216" s="7">
        <f t="shared" si="324"/>
        <v>263320460.17000002</v>
      </c>
      <c r="BG216" s="7">
        <f t="shared" si="324"/>
        <v>11092620.550000001</v>
      </c>
      <c r="BH216" s="7">
        <f t="shared" si="324"/>
        <v>6968603.2199999997</v>
      </c>
      <c r="BI216" s="7">
        <f t="shared" si="324"/>
        <v>4390481.8899999997</v>
      </c>
      <c r="BJ216" s="7">
        <f t="shared" si="324"/>
        <v>67334640.349999994</v>
      </c>
      <c r="BK216" s="7">
        <f t="shared" si="324"/>
        <v>227726340.02000001</v>
      </c>
      <c r="BL216" s="7">
        <f t="shared" si="324"/>
        <v>2067954.07</v>
      </c>
      <c r="BM216" s="7">
        <f t="shared" si="324"/>
        <v>5683960.9500000002</v>
      </c>
      <c r="BN216" s="7">
        <f t="shared" si="324"/>
        <v>34221309.490000002</v>
      </c>
      <c r="BO216" s="7">
        <f t="shared" si="324"/>
        <v>14477843.02</v>
      </c>
      <c r="BP216" s="7">
        <f t="shared" ref="BP216:EA216" si="325">+BP214+BP215</f>
        <v>3325588.04</v>
      </c>
      <c r="BQ216" s="7">
        <f t="shared" si="325"/>
        <v>70571941.269999996</v>
      </c>
      <c r="BR216" s="7">
        <f t="shared" si="325"/>
        <v>48524159.540000007</v>
      </c>
      <c r="BS216" s="7">
        <f t="shared" si="325"/>
        <v>13770676.32</v>
      </c>
      <c r="BT216" s="7">
        <f t="shared" si="325"/>
        <v>5575180.79</v>
      </c>
      <c r="BU216" s="7">
        <f t="shared" si="325"/>
        <v>5788657.2400000002</v>
      </c>
      <c r="BV216" s="7">
        <f t="shared" si="325"/>
        <v>14066158.140000001</v>
      </c>
      <c r="BW216" s="7">
        <f t="shared" si="325"/>
        <v>22391867.529999997</v>
      </c>
      <c r="BX216" s="7">
        <f t="shared" si="325"/>
        <v>1693810.78</v>
      </c>
      <c r="BY216" s="7">
        <f t="shared" si="325"/>
        <v>6296677.7999999998</v>
      </c>
      <c r="BZ216" s="7">
        <f t="shared" si="325"/>
        <v>3570222.23</v>
      </c>
      <c r="CA216" s="7">
        <f t="shared" si="325"/>
        <v>3050801.6</v>
      </c>
      <c r="CB216" s="7">
        <f t="shared" si="325"/>
        <v>812344966.13</v>
      </c>
      <c r="CC216" s="7">
        <f t="shared" si="325"/>
        <v>3403040.55</v>
      </c>
      <c r="CD216" s="7">
        <f t="shared" si="325"/>
        <v>3373753.76</v>
      </c>
      <c r="CE216" s="7">
        <f t="shared" si="325"/>
        <v>2930215.9299999997</v>
      </c>
      <c r="CF216" s="7">
        <f t="shared" si="325"/>
        <v>2237551.1300000004</v>
      </c>
      <c r="CG216" s="7">
        <f t="shared" si="325"/>
        <v>3541971.69</v>
      </c>
      <c r="CH216" s="7">
        <f t="shared" si="325"/>
        <v>2198310.5299999998</v>
      </c>
      <c r="CI216" s="7">
        <f t="shared" si="325"/>
        <v>8199754.6399999997</v>
      </c>
      <c r="CJ216" s="7">
        <f t="shared" si="325"/>
        <v>10763261.449999999</v>
      </c>
      <c r="CK216" s="7">
        <f t="shared" si="325"/>
        <v>55705910.890000001</v>
      </c>
      <c r="CL216" s="7">
        <f t="shared" si="325"/>
        <v>15083873.709999999</v>
      </c>
      <c r="CM216" s="7">
        <f t="shared" si="325"/>
        <v>9092571.3399999999</v>
      </c>
      <c r="CN216" s="7">
        <f t="shared" si="325"/>
        <v>337944338.75999999</v>
      </c>
      <c r="CO216" s="7">
        <f t="shared" si="325"/>
        <v>155025376.38000003</v>
      </c>
      <c r="CP216" s="7">
        <f t="shared" si="325"/>
        <v>11694666.710000001</v>
      </c>
      <c r="CQ216" s="7">
        <f t="shared" si="325"/>
        <v>9943345.7200000007</v>
      </c>
      <c r="CR216" s="7">
        <f t="shared" si="325"/>
        <v>3946928.0500000003</v>
      </c>
      <c r="CS216" s="7">
        <f t="shared" si="325"/>
        <v>4448973.59</v>
      </c>
      <c r="CT216" s="7">
        <f t="shared" si="325"/>
        <v>2240229.7200000002</v>
      </c>
      <c r="CU216" s="7">
        <f t="shared" si="325"/>
        <v>1093288.6399999999</v>
      </c>
      <c r="CV216" s="7">
        <f t="shared" si="325"/>
        <v>1048275.01</v>
      </c>
      <c r="CW216" s="7">
        <f t="shared" si="325"/>
        <v>3687358.23</v>
      </c>
      <c r="CX216" s="7">
        <f t="shared" si="325"/>
        <v>5802642.1100000003</v>
      </c>
      <c r="CY216" s="7">
        <f t="shared" si="325"/>
        <v>1139684.8999999999</v>
      </c>
      <c r="CZ216" s="7">
        <f t="shared" si="325"/>
        <v>20703766.829999998</v>
      </c>
      <c r="DA216" s="7">
        <f t="shared" si="325"/>
        <v>3502124.75</v>
      </c>
      <c r="DB216" s="7">
        <f t="shared" si="325"/>
        <v>4682181.6000000006</v>
      </c>
      <c r="DC216" s="7">
        <f t="shared" si="325"/>
        <v>3362885.21</v>
      </c>
      <c r="DD216" s="7">
        <f t="shared" si="325"/>
        <v>3165854.19</v>
      </c>
      <c r="DE216" s="7">
        <f t="shared" si="325"/>
        <v>4476765.67</v>
      </c>
      <c r="DF216" s="7">
        <f t="shared" si="325"/>
        <v>221345687.10999998</v>
      </c>
      <c r="DG216" s="7">
        <f t="shared" si="325"/>
        <v>2323573.89</v>
      </c>
      <c r="DH216" s="7">
        <f t="shared" si="325"/>
        <v>20466922.210000001</v>
      </c>
      <c r="DI216" s="7">
        <f t="shared" si="325"/>
        <v>27139316.359999999</v>
      </c>
      <c r="DJ216" s="7">
        <f t="shared" si="325"/>
        <v>7830002.46</v>
      </c>
      <c r="DK216" s="7">
        <f t="shared" si="325"/>
        <v>6278375.9100000001</v>
      </c>
      <c r="DL216" s="7">
        <f t="shared" si="325"/>
        <v>64803772.950000003</v>
      </c>
      <c r="DM216" s="7">
        <f t="shared" si="325"/>
        <v>4216866.99</v>
      </c>
      <c r="DN216" s="7">
        <f t="shared" si="325"/>
        <v>15741857.030000001</v>
      </c>
      <c r="DO216" s="7">
        <f t="shared" si="325"/>
        <v>36795436.640000001</v>
      </c>
      <c r="DP216" s="7">
        <f t="shared" si="325"/>
        <v>3723507.0999999996</v>
      </c>
      <c r="DQ216" s="7">
        <f t="shared" si="325"/>
        <v>9858542.5999999996</v>
      </c>
      <c r="DR216" s="7">
        <f t="shared" si="325"/>
        <v>16007978.58</v>
      </c>
      <c r="DS216" s="7">
        <f t="shared" si="325"/>
        <v>8166880.4000000004</v>
      </c>
      <c r="DT216" s="7">
        <f t="shared" si="325"/>
        <v>3499420.2299999995</v>
      </c>
      <c r="DU216" s="7">
        <f t="shared" si="325"/>
        <v>5081016.83</v>
      </c>
      <c r="DV216" s="7">
        <f t="shared" si="325"/>
        <v>3773763.5700000003</v>
      </c>
      <c r="DW216" s="7">
        <f t="shared" si="325"/>
        <v>4606562.2899999991</v>
      </c>
      <c r="DX216" s="7">
        <f t="shared" si="325"/>
        <v>3564723.1100000003</v>
      </c>
      <c r="DY216" s="7">
        <f t="shared" si="325"/>
        <v>4937618.59</v>
      </c>
      <c r="DZ216" s="7">
        <f t="shared" si="325"/>
        <v>8989989.6900000013</v>
      </c>
      <c r="EA216" s="7">
        <f t="shared" si="325"/>
        <v>6803532.8100000005</v>
      </c>
      <c r="EB216" s="7">
        <f t="shared" ref="EB216:FX216" si="326">+EB214+EB215</f>
        <v>6835138.0899999999</v>
      </c>
      <c r="EC216" s="7">
        <f t="shared" si="326"/>
        <v>4175727.58</v>
      </c>
      <c r="ED216" s="7">
        <f t="shared" si="326"/>
        <v>22811326.050000001</v>
      </c>
      <c r="EE216" s="7">
        <f t="shared" si="326"/>
        <v>3473896.64</v>
      </c>
      <c r="EF216" s="7">
        <f t="shared" si="326"/>
        <v>16318974.5</v>
      </c>
      <c r="EG216" s="7">
        <f t="shared" si="326"/>
        <v>3871883.57</v>
      </c>
      <c r="EH216" s="7">
        <f t="shared" si="326"/>
        <v>3918890.62</v>
      </c>
      <c r="EI216" s="7">
        <f t="shared" si="326"/>
        <v>164186628.69</v>
      </c>
      <c r="EJ216" s="7">
        <f t="shared" si="326"/>
        <v>107881298.97</v>
      </c>
      <c r="EK216" s="7">
        <f t="shared" si="326"/>
        <v>8023406.1099999994</v>
      </c>
      <c r="EL216" s="7">
        <f t="shared" si="326"/>
        <v>5748992.6399999997</v>
      </c>
      <c r="EM216" s="7">
        <f t="shared" si="326"/>
        <v>5216721.9000000004</v>
      </c>
      <c r="EN216" s="7">
        <f t="shared" si="326"/>
        <v>10917064.039999999</v>
      </c>
      <c r="EO216" s="7">
        <f t="shared" si="326"/>
        <v>4569600.8599999994</v>
      </c>
      <c r="EP216" s="7">
        <f t="shared" si="326"/>
        <v>5788924.3900000006</v>
      </c>
      <c r="EQ216" s="7">
        <f t="shared" si="326"/>
        <v>29954521.829999998</v>
      </c>
      <c r="ER216" s="7">
        <f t="shared" si="326"/>
        <v>4915505.43</v>
      </c>
      <c r="ES216" s="7">
        <f t="shared" si="326"/>
        <v>3404843.67</v>
      </c>
      <c r="ET216" s="7">
        <f t="shared" si="326"/>
        <v>3984338.49</v>
      </c>
      <c r="EU216" s="7">
        <f t="shared" si="326"/>
        <v>7476485.4500000002</v>
      </c>
      <c r="EV216" s="7">
        <f t="shared" si="326"/>
        <v>1760717.87</v>
      </c>
      <c r="EW216" s="7">
        <f t="shared" si="326"/>
        <v>12766926.23</v>
      </c>
      <c r="EX216" s="7">
        <f t="shared" si="326"/>
        <v>3519930.1399999997</v>
      </c>
      <c r="EY216" s="7">
        <f t="shared" si="326"/>
        <v>3228166.62</v>
      </c>
      <c r="EZ216" s="7">
        <f t="shared" si="326"/>
        <v>2651725.0700000003</v>
      </c>
      <c r="FA216" s="7">
        <f t="shared" si="326"/>
        <v>40841110.719999999</v>
      </c>
      <c r="FB216" s="7">
        <f t="shared" si="326"/>
        <v>4596005.8100000005</v>
      </c>
      <c r="FC216" s="7">
        <f t="shared" si="326"/>
        <v>21616776.039999999</v>
      </c>
      <c r="FD216" s="7">
        <f t="shared" si="326"/>
        <v>5467357.8099999996</v>
      </c>
      <c r="FE216" s="7">
        <f t="shared" si="326"/>
        <v>1879634.16</v>
      </c>
      <c r="FF216" s="7">
        <f t="shared" si="326"/>
        <v>3639006.8699999996</v>
      </c>
      <c r="FG216" s="7">
        <f t="shared" si="326"/>
        <v>2683678.38</v>
      </c>
      <c r="FH216" s="7">
        <f t="shared" si="326"/>
        <v>1587641.15</v>
      </c>
      <c r="FI216" s="7">
        <f t="shared" si="326"/>
        <v>19641069.969999999</v>
      </c>
      <c r="FJ216" s="7">
        <f t="shared" si="326"/>
        <v>22037173.049999997</v>
      </c>
      <c r="FK216" s="7">
        <f t="shared" si="326"/>
        <v>28550302.560000002</v>
      </c>
      <c r="FL216" s="7">
        <f t="shared" si="326"/>
        <v>86142345.560000002</v>
      </c>
      <c r="FM216" s="7">
        <f t="shared" si="326"/>
        <v>41073970.93</v>
      </c>
      <c r="FN216" s="7">
        <f t="shared" si="326"/>
        <v>248373171.17000002</v>
      </c>
      <c r="FO216" s="7">
        <f t="shared" si="326"/>
        <v>12681795.66</v>
      </c>
      <c r="FP216" s="7">
        <f t="shared" si="326"/>
        <v>25776230.629999999</v>
      </c>
      <c r="FQ216" s="7">
        <f t="shared" si="326"/>
        <v>11418210.939999999</v>
      </c>
      <c r="FR216" s="7">
        <f t="shared" si="326"/>
        <v>3284089.5100000002</v>
      </c>
      <c r="FS216" s="7">
        <f t="shared" si="326"/>
        <v>3357705.04</v>
      </c>
      <c r="FT216" s="7">
        <f t="shared" si="326"/>
        <v>1430952.3399999999</v>
      </c>
      <c r="FU216" s="7">
        <f t="shared" si="326"/>
        <v>10293494.18</v>
      </c>
      <c r="FV216" s="7">
        <f t="shared" si="326"/>
        <v>9430699.8800000008</v>
      </c>
      <c r="FW216" s="7">
        <f t="shared" si="326"/>
        <v>3195277.67</v>
      </c>
      <c r="FX216" s="7">
        <f t="shared" si="326"/>
        <v>1405078.67</v>
      </c>
      <c r="FY216" s="7"/>
      <c r="FZ216" s="7">
        <f>SUM(C216:FX216)</f>
        <v>9326937922.8199997</v>
      </c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</row>
    <row r="217" spans="1:195" x14ac:dyDescent="0.35">
      <c r="A217" s="6" t="s">
        <v>755</v>
      </c>
      <c r="B217" s="7" t="s">
        <v>756</v>
      </c>
      <c r="C217" s="7">
        <f t="shared" ref="C217:AH217" si="327">C165</f>
        <v>1043018.5</v>
      </c>
      <c r="D217" s="7">
        <f t="shared" si="327"/>
        <v>3322451.76</v>
      </c>
      <c r="E217" s="7">
        <f t="shared" si="327"/>
        <v>1215558.44</v>
      </c>
      <c r="F217" s="7">
        <f t="shared" si="327"/>
        <v>1884812.41</v>
      </c>
      <c r="G217" s="7">
        <f t="shared" si="327"/>
        <v>86401.56</v>
      </c>
      <c r="H217" s="7">
        <f t="shared" si="327"/>
        <v>55345.120000000003</v>
      </c>
      <c r="I217" s="7">
        <f t="shared" si="327"/>
        <v>1226469.57</v>
      </c>
      <c r="J217" s="7">
        <f t="shared" si="327"/>
        <v>149768.79</v>
      </c>
      <c r="K217" s="7">
        <f t="shared" si="327"/>
        <v>0</v>
      </c>
      <c r="L217" s="7">
        <f t="shared" si="327"/>
        <v>109754.66</v>
      </c>
      <c r="M217" s="7">
        <f t="shared" si="327"/>
        <v>146594.21</v>
      </c>
      <c r="N217" s="7">
        <f t="shared" si="327"/>
        <v>3872125.13</v>
      </c>
      <c r="O217" s="7">
        <f t="shared" si="327"/>
        <v>309960.94</v>
      </c>
      <c r="P217" s="7">
        <f t="shared" si="327"/>
        <v>19396.43</v>
      </c>
      <c r="Q217" s="7">
        <f t="shared" si="327"/>
        <v>8911671.2599999998</v>
      </c>
      <c r="R217" s="7">
        <f t="shared" si="327"/>
        <v>53327.15</v>
      </c>
      <c r="S217" s="7">
        <f t="shared" si="327"/>
        <v>46348.39</v>
      </c>
      <c r="T217" s="7">
        <f t="shared" si="327"/>
        <v>1430.82</v>
      </c>
      <c r="U217" s="7">
        <f t="shared" si="327"/>
        <v>0</v>
      </c>
      <c r="V217" s="7">
        <f t="shared" si="327"/>
        <v>0</v>
      </c>
      <c r="W217" s="7">
        <f t="shared" si="327"/>
        <v>0</v>
      </c>
      <c r="X217" s="7">
        <f t="shared" si="327"/>
        <v>0</v>
      </c>
      <c r="Y217" s="7">
        <f t="shared" si="327"/>
        <v>2462.0100000000002</v>
      </c>
      <c r="Z217" s="7">
        <f t="shared" si="327"/>
        <v>6090.45</v>
      </c>
      <c r="AA217" s="7">
        <f t="shared" si="327"/>
        <v>1691555.89</v>
      </c>
      <c r="AB217" s="7">
        <f t="shared" si="327"/>
        <v>1164816.3999999999</v>
      </c>
      <c r="AC217" s="7">
        <f t="shared" si="327"/>
        <v>19598.28</v>
      </c>
      <c r="AD217" s="7">
        <f t="shared" si="327"/>
        <v>22912.959999999999</v>
      </c>
      <c r="AE217" s="7">
        <f t="shared" si="327"/>
        <v>4792.25</v>
      </c>
      <c r="AF217" s="7">
        <f t="shared" si="327"/>
        <v>7225.43</v>
      </c>
      <c r="AG217" s="7">
        <f t="shared" si="327"/>
        <v>12576.14</v>
      </c>
      <c r="AH217" s="7">
        <f t="shared" si="327"/>
        <v>0</v>
      </c>
      <c r="AI217" s="7">
        <f t="shared" ref="AI217:BN217" si="328">AI165</f>
        <v>1970.6</v>
      </c>
      <c r="AJ217" s="7">
        <f t="shared" si="328"/>
        <v>2910.88</v>
      </c>
      <c r="AK217" s="7">
        <f t="shared" si="328"/>
        <v>1417.58</v>
      </c>
      <c r="AL217" s="7">
        <f t="shared" si="328"/>
        <v>12444.02</v>
      </c>
      <c r="AM217" s="7">
        <f t="shared" si="328"/>
        <v>0</v>
      </c>
      <c r="AN217" s="7">
        <f t="shared" si="328"/>
        <v>0</v>
      </c>
      <c r="AO217" s="7">
        <f t="shared" si="328"/>
        <v>92767.61</v>
      </c>
      <c r="AP217" s="7">
        <f t="shared" si="328"/>
        <v>11787488.529999999</v>
      </c>
      <c r="AQ217" s="7">
        <f t="shared" si="328"/>
        <v>0</v>
      </c>
      <c r="AR217" s="7">
        <f t="shared" si="328"/>
        <v>1462418.72</v>
      </c>
      <c r="AS217" s="7">
        <f t="shared" si="328"/>
        <v>1005806.67</v>
      </c>
      <c r="AT217" s="7">
        <f t="shared" si="328"/>
        <v>25963.25</v>
      </c>
      <c r="AU217" s="7">
        <f t="shared" si="328"/>
        <v>4784.49</v>
      </c>
      <c r="AV217" s="7">
        <f t="shared" si="328"/>
        <v>2365.38</v>
      </c>
      <c r="AW217" s="7">
        <f t="shared" si="328"/>
        <v>1285.8599999999999</v>
      </c>
      <c r="AX217" s="7">
        <f t="shared" si="328"/>
        <v>12654.23</v>
      </c>
      <c r="AY217" s="7">
        <f t="shared" si="328"/>
        <v>5150.8999999999996</v>
      </c>
      <c r="AZ217" s="7">
        <f t="shared" si="328"/>
        <v>779326.94</v>
      </c>
      <c r="BA217" s="7">
        <f t="shared" si="328"/>
        <v>142022.18</v>
      </c>
      <c r="BB217" s="7">
        <f t="shared" si="328"/>
        <v>160241.57</v>
      </c>
      <c r="BC217" s="7">
        <f t="shared" si="328"/>
        <v>1135273.53</v>
      </c>
      <c r="BD217" s="7">
        <f t="shared" si="328"/>
        <v>49181.07</v>
      </c>
      <c r="BE217" s="7">
        <f t="shared" si="328"/>
        <v>3550.78</v>
      </c>
      <c r="BF217" s="7">
        <f t="shared" si="328"/>
        <v>343328.09</v>
      </c>
      <c r="BG217" s="7">
        <f t="shared" si="328"/>
        <v>55409.74</v>
      </c>
      <c r="BH217" s="7">
        <f t="shared" si="328"/>
        <v>8683.32</v>
      </c>
      <c r="BI217" s="7">
        <f t="shared" si="328"/>
        <v>22674.21</v>
      </c>
      <c r="BJ217" s="7">
        <f t="shared" si="328"/>
        <v>53049.54</v>
      </c>
      <c r="BK217" s="7">
        <f t="shared" si="328"/>
        <v>462266.92</v>
      </c>
      <c r="BL217" s="7">
        <f t="shared" si="328"/>
        <v>3417.68</v>
      </c>
      <c r="BM217" s="7">
        <f t="shared" si="328"/>
        <v>13115.4</v>
      </c>
      <c r="BN217" s="7">
        <f t="shared" si="328"/>
        <v>10434.52</v>
      </c>
      <c r="BO217" s="7">
        <f t="shared" ref="BO217:CT217" si="329">BO165</f>
        <v>7576.23</v>
      </c>
      <c r="BP217" s="7">
        <f t="shared" si="329"/>
        <v>1457.12</v>
      </c>
      <c r="BQ217" s="7">
        <f t="shared" si="329"/>
        <v>1041904.64</v>
      </c>
      <c r="BR217" s="7">
        <f t="shared" si="329"/>
        <v>577839.06000000006</v>
      </c>
      <c r="BS217" s="7">
        <f t="shared" si="329"/>
        <v>159668.04</v>
      </c>
      <c r="BT217" s="7">
        <f t="shared" si="329"/>
        <v>2206.9</v>
      </c>
      <c r="BU217" s="7">
        <f t="shared" si="329"/>
        <v>44686.09</v>
      </c>
      <c r="BV217" s="7">
        <f t="shared" si="329"/>
        <v>66615.03</v>
      </c>
      <c r="BW217" s="7">
        <f t="shared" si="329"/>
        <v>126161.35</v>
      </c>
      <c r="BX217" s="7">
        <f t="shared" si="329"/>
        <v>0</v>
      </c>
      <c r="BY217" s="7">
        <f t="shared" si="329"/>
        <v>0</v>
      </c>
      <c r="BZ217" s="7">
        <f t="shared" si="329"/>
        <v>0</v>
      </c>
      <c r="CA217" s="7">
        <f t="shared" si="329"/>
        <v>4660.5600000000004</v>
      </c>
      <c r="CB217" s="7">
        <f t="shared" si="329"/>
        <v>2172871.0299999998</v>
      </c>
      <c r="CC217" s="7">
        <f t="shared" si="329"/>
        <v>0</v>
      </c>
      <c r="CD217" s="7">
        <f t="shared" si="329"/>
        <v>1260.3699999999999</v>
      </c>
      <c r="CE217" s="7">
        <f t="shared" si="329"/>
        <v>1451.97</v>
      </c>
      <c r="CF217" s="7">
        <f t="shared" si="329"/>
        <v>0</v>
      </c>
      <c r="CG217" s="7">
        <f t="shared" si="329"/>
        <v>21094.15</v>
      </c>
      <c r="CH217" s="7">
        <f t="shared" si="329"/>
        <v>14335.25</v>
      </c>
      <c r="CI217" s="7">
        <f t="shared" si="329"/>
        <v>66292.7</v>
      </c>
      <c r="CJ217" s="7">
        <f t="shared" si="329"/>
        <v>146485.85999999999</v>
      </c>
      <c r="CK217" s="7">
        <f t="shared" si="329"/>
        <v>126062.9</v>
      </c>
      <c r="CL217" s="7">
        <f t="shared" si="329"/>
        <v>22603.46</v>
      </c>
      <c r="CM217" s="7">
        <f t="shared" si="329"/>
        <v>7633.5</v>
      </c>
      <c r="CN217" s="7">
        <f t="shared" si="329"/>
        <v>958357.99</v>
      </c>
      <c r="CO217" s="7">
        <f t="shared" si="329"/>
        <v>307830.21000000002</v>
      </c>
      <c r="CP217" s="7">
        <f t="shared" si="329"/>
        <v>129945.32</v>
      </c>
      <c r="CQ217" s="7">
        <f t="shared" si="329"/>
        <v>1811.51</v>
      </c>
      <c r="CR217" s="7">
        <f t="shared" si="329"/>
        <v>0</v>
      </c>
      <c r="CS217" s="7">
        <f t="shared" si="329"/>
        <v>3368.99</v>
      </c>
      <c r="CT217" s="7">
        <f t="shared" si="329"/>
        <v>1578.24</v>
      </c>
      <c r="CU217" s="7">
        <f t="shared" ref="CU217:DZ217" si="330">CU165</f>
        <v>2741.1</v>
      </c>
      <c r="CV217" s="7">
        <f t="shared" si="330"/>
        <v>0</v>
      </c>
      <c r="CW217" s="7">
        <f t="shared" si="330"/>
        <v>0</v>
      </c>
      <c r="CX217" s="7">
        <f t="shared" si="330"/>
        <v>17911.490000000002</v>
      </c>
      <c r="CY217" s="7">
        <f t="shared" si="330"/>
        <v>0</v>
      </c>
      <c r="CZ217" s="7">
        <f t="shared" si="330"/>
        <v>25850.55</v>
      </c>
      <c r="DA217" s="7">
        <f t="shared" si="330"/>
        <v>0</v>
      </c>
      <c r="DB217" s="7">
        <f t="shared" si="330"/>
        <v>6743.66</v>
      </c>
      <c r="DC217" s="7">
        <f t="shared" si="330"/>
        <v>0</v>
      </c>
      <c r="DD217" s="7">
        <f t="shared" si="330"/>
        <v>5989.98</v>
      </c>
      <c r="DE217" s="7">
        <f t="shared" si="330"/>
        <v>1147.67</v>
      </c>
      <c r="DF217" s="7">
        <f t="shared" si="330"/>
        <v>441689.26</v>
      </c>
      <c r="DG217" s="7">
        <f t="shared" si="330"/>
        <v>0</v>
      </c>
      <c r="DH217" s="7">
        <f t="shared" si="330"/>
        <v>89102.52</v>
      </c>
      <c r="DI217" s="7">
        <f t="shared" si="330"/>
        <v>44370.06</v>
      </c>
      <c r="DJ217" s="7">
        <f t="shared" si="330"/>
        <v>8325.57</v>
      </c>
      <c r="DK217" s="7">
        <f t="shared" si="330"/>
        <v>18767.490000000002</v>
      </c>
      <c r="DL217" s="7">
        <f t="shared" si="330"/>
        <v>250242.87</v>
      </c>
      <c r="DM217" s="7">
        <f t="shared" si="330"/>
        <v>0</v>
      </c>
      <c r="DN217" s="7">
        <f t="shared" si="330"/>
        <v>57588.23</v>
      </c>
      <c r="DO217" s="7">
        <f t="shared" si="330"/>
        <v>408682.97</v>
      </c>
      <c r="DP217" s="7">
        <f t="shared" si="330"/>
        <v>0</v>
      </c>
      <c r="DQ217" s="7">
        <f t="shared" si="330"/>
        <v>51468.62</v>
      </c>
      <c r="DR217" s="7">
        <f t="shared" si="330"/>
        <v>21086.89</v>
      </c>
      <c r="DS217" s="7">
        <f t="shared" si="330"/>
        <v>25410.09</v>
      </c>
      <c r="DT217" s="7">
        <f t="shared" si="330"/>
        <v>5797.46</v>
      </c>
      <c r="DU217" s="7">
        <f t="shared" si="330"/>
        <v>0</v>
      </c>
      <c r="DV217" s="7">
        <f t="shared" si="330"/>
        <v>3985.74</v>
      </c>
      <c r="DW217" s="7">
        <f t="shared" si="330"/>
        <v>0</v>
      </c>
      <c r="DX217" s="7">
        <f t="shared" si="330"/>
        <v>6686.62</v>
      </c>
      <c r="DY217" s="7">
        <f t="shared" si="330"/>
        <v>3765.77</v>
      </c>
      <c r="DZ217" s="7">
        <f t="shared" si="330"/>
        <v>966.24</v>
      </c>
      <c r="EA217" s="7">
        <f t="shared" ref="EA217:FF217" si="331">EA165</f>
        <v>27430.04</v>
      </c>
      <c r="EB217" s="7">
        <f t="shared" si="331"/>
        <v>59874.04</v>
      </c>
      <c r="EC217" s="7">
        <f t="shared" si="331"/>
        <v>2178.63</v>
      </c>
      <c r="ED217" s="7">
        <f t="shared" si="331"/>
        <v>57941.91</v>
      </c>
      <c r="EE217" s="7">
        <f t="shared" si="331"/>
        <v>14805.16</v>
      </c>
      <c r="EF217" s="7">
        <f t="shared" si="331"/>
        <v>52514.45</v>
      </c>
      <c r="EG217" s="7">
        <f t="shared" si="331"/>
        <v>50881.17</v>
      </c>
      <c r="EH217" s="7">
        <f t="shared" si="331"/>
        <v>10698.42</v>
      </c>
      <c r="EI217" s="7">
        <f t="shared" si="331"/>
        <v>301645.59999999998</v>
      </c>
      <c r="EJ217" s="7">
        <f t="shared" si="331"/>
        <v>169430.26</v>
      </c>
      <c r="EK217" s="7">
        <f t="shared" si="331"/>
        <v>13452.16</v>
      </c>
      <c r="EL217" s="7">
        <f t="shared" si="331"/>
        <v>912.43</v>
      </c>
      <c r="EM217" s="7">
        <f t="shared" si="331"/>
        <v>2038.24</v>
      </c>
      <c r="EN217" s="7">
        <f t="shared" si="331"/>
        <v>9332.98</v>
      </c>
      <c r="EO217" s="7">
        <f t="shared" si="331"/>
        <v>3299.79</v>
      </c>
      <c r="EP217" s="7">
        <f t="shared" si="331"/>
        <v>16025.15</v>
      </c>
      <c r="EQ217" s="7">
        <f t="shared" si="331"/>
        <v>138186.29999999999</v>
      </c>
      <c r="ER217" s="7">
        <f t="shared" si="331"/>
        <v>20543.71</v>
      </c>
      <c r="ES217" s="7">
        <f t="shared" si="331"/>
        <v>4134.18</v>
      </c>
      <c r="ET217" s="7">
        <f t="shared" si="331"/>
        <v>10732.02</v>
      </c>
      <c r="EU217" s="7">
        <f t="shared" si="331"/>
        <v>81750.429999999993</v>
      </c>
      <c r="EV217" s="7">
        <f t="shared" si="331"/>
        <v>19569.46</v>
      </c>
      <c r="EW217" s="7">
        <f t="shared" si="331"/>
        <v>56733.49</v>
      </c>
      <c r="EX217" s="7">
        <f t="shared" si="331"/>
        <v>3142.37</v>
      </c>
      <c r="EY217" s="7">
        <f t="shared" si="331"/>
        <v>10498.84</v>
      </c>
      <c r="EZ217" s="7">
        <f t="shared" si="331"/>
        <v>0</v>
      </c>
      <c r="FA217" s="7">
        <f t="shared" si="331"/>
        <v>562726.12</v>
      </c>
      <c r="FB217" s="7">
        <f t="shared" si="331"/>
        <v>0</v>
      </c>
      <c r="FC217" s="7">
        <f t="shared" si="331"/>
        <v>20405.98</v>
      </c>
      <c r="FD217" s="7">
        <f t="shared" si="331"/>
        <v>4042.75</v>
      </c>
      <c r="FE217" s="7">
        <f t="shared" si="331"/>
        <v>23611.38</v>
      </c>
      <c r="FF217" s="7">
        <f t="shared" si="331"/>
        <v>0</v>
      </c>
      <c r="FG217" s="7">
        <f t="shared" ref="FG217:FX217" si="332">FG165</f>
        <v>7989.52</v>
      </c>
      <c r="FH217" s="7">
        <f t="shared" si="332"/>
        <v>0</v>
      </c>
      <c r="FI217" s="7">
        <f t="shared" si="332"/>
        <v>122911.22</v>
      </c>
      <c r="FJ217" s="7">
        <f t="shared" si="332"/>
        <v>55600.81</v>
      </c>
      <c r="FK217" s="7">
        <f t="shared" si="332"/>
        <v>189767.33</v>
      </c>
      <c r="FL217" s="7">
        <f t="shared" si="332"/>
        <v>122870.07</v>
      </c>
      <c r="FM217" s="7">
        <f t="shared" si="332"/>
        <v>67392.41</v>
      </c>
      <c r="FN217" s="7">
        <f t="shared" si="332"/>
        <v>2409339.21</v>
      </c>
      <c r="FO217" s="7">
        <f t="shared" si="332"/>
        <v>37568.629999999997</v>
      </c>
      <c r="FP217" s="7">
        <f t="shared" si="332"/>
        <v>242164.16</v>
      </c>
      <c r="FQ217" s="7">
        <f t="shared" si="332"/>
        <v>49047.9</v>
      </c>
      <c r="FR217" s="7">
        <f t="shared" si="332"/>
        <v>0</v>
      </c>
      <c r="FS217" s="7">
        <f t="shared" si="332"/>
        <v>0</v>
      </c>
      <c r="FT217" s="7">
        <f t="shared" si="332"/>
        <v>0</v>
      </c>
      <c r="FU217" s="7">
        <f t="shared" si="332"/>
        <v>119766.88</v>
      </c>
      <c r="FV217" s="7">
        <f t="shared" si="332"/>
        <v>82259.03</v>
      </c>
      <c r="FW217" s="7">
        <f t="shared" si="332"/>
        <v>12073.6</v>
      </c>
      <c r="FX217" s="7">
        <f t="shared" si="332"/>
        <v>1862.39</v>
      </c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</row>
    <row r="218" spans="1:195" x14ac:dyDescent="0.35">
      <c r="A218" s="6" t="s">
        <v>757</v>
      </c>
      <c r="B218" s="7" t="s">
        <v>758</v>
      </c>
      <c r="C218" s="7">
        <f t="shared" ref="C218:AH218" si="333">C175</f>
        <v>1731236</v>
      </c>
      <c r="D218" s="7">
        <f t="shared" si="333"/>
        <v>4884339.2</v>
      </c>
      <c r="E218" s="7">
        <f t="shared" si="333"/>
        <v>0</v>
      </c>
      <c r="F218" s="7">
        <f t="shared" si="333"/>
        <v>17182261.199999999</v>
      </c>
      <c r="G218" s="7">
        <f t="shared" si="333"/>
        <v>20488</v>
      </c>
      <c r="H218" s="7">
        <f t="shared" si="333"/>
        <v>20488</v>
      </c>
      <c r="I218" s="7">
        <f t="shared" si="333"/>
        <v>299124.8</v>
      </c>
      <c r="J218" s="7">
        <f t="shared" si="333"/>
        <v>0</v>
      </c>
      <c r="K218" s="7">
        <f t="shared" si="333"/>
        <v>0</v>
      </c>
      <c r="L218" s="7">
        <f t="shared" si="333"/>
        <v>240734</v>
      </c>
      <c r="M218" s="7">
        <f t="shared" si="333"/>
        <v>61464</v>
      </c>
      <c r="N218" s="7">
        <f t="shared" si="333"/>
        <v>1652357.2000000002</v>
      </c>
      <c r="O218" s="7">
        <f t="shared" si="333"/>
        <v>645372</v>
      </c>
      <c r="P218" s="7">
        <f t="shared" si="333"/>
        <v>0</v>
      </c>
      <c r="Q218" s="7">
        <f t="shared" si="333"/>
        <v>1613430</v>
      </c>
      <c r="R218" s="7">
        <f t="shared" si="333"/>
        <v>57053958</v>
      </c>
      <c r="S218" s="7">
        <f t="shared" si="333"/>
        <v>61464</v>
      </c>
      <c r="T218" s="7">
        <f t="shared" si="333"/>
        <v>0</v>
      </c>
      <c r="U218" s="7">
        <f t="shared" si="333"/>
        <v>0</v>
      </c>
      <c r="V218" s="7">
        <f t="shared" si="333"/>
        <v>0</v>
      </c>
      <c r="W218" s="7">
        <f t="shared" si="333"/>
        <v>10244</v>
      </c>
      <c r="X218" s="7">
        <f t="shared" si="333"/>
        <v>0</v>
      </c>
      <c r="Y218" s="7">
        <f t="shared" si="333"/>
        <v>5244928</v>
      </c>
      <c r="Z218" s="7">
        <f t="shared" si="333"/>
        <v>10244</v>
      </c>
      <c r="AA218" s="7">
        <f t="shared" si="333"/>
        <v>4243064.8</v>
      </c>
      <c r="AB218" s="7">
        <f t="shared" si="333"/>
        <v>2789441.2</v>
      </c>
      <c r="AC218" s="7">
        <f t="shared" si="333"/>
        <v>0</v>
      </c>
      <c r="AD218" s="7">
        <f t="shared" si="333"/>
        <v>20488</v>
      </c>
      <c r="AE218" s="7">
        <f t="shared" si="333"/>
        <v>0</v>
      </c>
      <c r="AF218" s="7">
        <f t="shared" si="333"/>
        <v>0</v>
      </c>
      <c r="AG218" s="7">
        <f t="shared" si="333"/>
        <v>25610</v>
      </c>
      <c r="AH218" s="7">
        <f t="shared" si="333"/>
        <v>0</v>
      </c>
      <c r="AI218" s="7">
        <f t="shared" ref="AI218:BN218" si="334">AI175</f>
        <v>0</v>
      </c>
      <c r="AJ218" s="7">
        <f t="shared" si="334"/>
        <v>0</v>
      </c>
      <c r="AK218" s="7">
        <f t="shared" si="334"/>
        <v>0</v>
      </c>
      <c r="AL218" s="7">
        <f t="shared" si="334"/>
        <v>0</v>
      </c>
      <c r="AM218" s="7">
        <f t="shared" si="334"/>
        <v>0</v>
      </c>
      <c r="AN218" s="7">
        <f t="shared" si="334"/>
        <v>0</v>
      </c>
      <c r="AO218" s="7">
        <f t="shared" si="334"/>
        <v>1111474</v>
      </c>
      <c r="AP218" s="7">
        <f t="shared" si="334"/>
        <v>8033344.7999999998</v>
      </c>
      <c r="AQ218" s="7">
        <f t="shared" si="334"/>
        <v>10244</v>
      </c>
      <c r="AR218" s="7">
        <f t="shared" si="334"/>
        <v>14835360.800000001</v>
      </c>
      <c r="AS218" s="7">
        <f t="shared" si="334"/>
        <v>225368</v>
      </c>
      <c r="AT218" s="7">
        <f t="shared" si="334"/>
        <v>2622464</v>
      </c>
      <c r="AU218" s="7">
        <f t="shared" si="334"/>
        <v>0</v>
      </c>
      <c r="AV218" s="7">
        <f t="shared" si="334"/>
        <v>0</v>
      </c>
      <c r="AW218" s="7">
        <f t="shared" si="334"/>
        <v>10244</v>
      </c>
      <c r="AX218" s="7">
        <f t="shared" si="334"/>
        <v>0</v>
      </c>
      <c r="AY218" s="7">
        <f t="shared" si="334"/>
        <v>40976</v>
      </c>
      <c r="AZ218" s="7">
        <f t="shared" si="334"/>
        <v>1229280</v>
      </c>
      <c r="BA218" s="7">
        <f t="shared" si="334"/>
        <v>2509780</v>
      </c>
      <c r="BB218" s="7">
        <f t="shared" si="334"/>
        <v>143416</v>
      </c>
      <c r="BC218" s="7">
        <f t="shared" si="334"/>
        <v>5618834</v>
      </c>
      <c r="BD218" s="7">
        <f t="shared" si="334"/>
        <v>51220</v>
      </c>
      <c r="BE218" s="7">
        <f t="shared" si="334"/>
        <v>0</v>
      </c>
      <c r="BF218" s="7">
        <f t="shared" si="334"/>
        <v>11918894</v>
      </c>
      <c r="BG218" s="7">
        <f t="shared" si="334"/>
        <v>0</v>
      </c>
      <c r="BH218" s="7">
        <f t="shared" si="334"/>
        <v>414882</v>
      </c>
      <c r="BI218" s="7">
        <f t="shared" si="334"/>
        <v>0</v>
      </c>
      <c r="BJ218" s="7">
        <f t="shared" si="334"/>
        <v>245856</v>
      </c>
      <c r="BK218" s="7">
        <f t="shared" si="334"/>
        <v>109072990</v>
      </c>
      <c r="BL218" s="7">
        <f t="shared" si="334"/>
        <v>66586</v>
      </c>
      <c r="BM218" s="7">
        <f t="shared" si="334"/>
        <v>40976</v>
      </c>
      <c r="BN218" s="7">
        <f t="shared" si="334"/>
        <v>660738</v>
      </c>
      <c r="BO218" s="7">
        <f t="shared" ref="BO218:CT218" si="335">BO175</f>
        <v>25610</v>
      </c>
      <c r="BP218" s="7">
        <f t="shared" si="335"/>
        <v>0</v>
      </c>
      <c r="BQ218" s="7">
        <f t="shared" si="335"/>
        <v>15366</v>
      </c>
      <c r="BR218" s="7">
        <f t="shared" si="335"/>
        <v>0</v>
      </c>
      <c r="BS218" s="7">
        <f t="shared" si="335"/>
        <v>0</v>
      </c>
      <c r="BT218" s="7">
        <f t="shared" si="335"/>
        <v>10244</v>
      </c>
      <c r="BU218" s="7">
        <f t="shared" si="335"/>
        <v>20488</v>
      </c>
      <c r="BV218" s="7">
        <f t="shared" si="335"/>
        <v>0</v>
      </c>
      <c r="BW218" s="7">
        <f t="shared" si="335"/>
        <v>0</v>
      </c>
      <c r="BX218" s="7">
        <f t="shared" si="335"/>
        <v>0</v>
      </c>
      <c r="BY218" s="7">
        <f t="shared" si="335"/>
        <v>0</v>
      </c>
      <c r="BZ218" s="7">
        <f t="shared" si="335"/>
        <v>0</v>
      </c>
      <c r="CA218" s="7">
        <f t="shared" si="335"/>
        <v>0</v>
      </c>
      <c r="CB218" s="7">
        <f t="shared" si="335"/>
        <v>11370840</v>
      </c>
      <c r="CC218" s="7">
        <f t="shared" si="335"/>
        <v>0</v>
      </c>
      <c r="CD218" s="7">
        <f t="shared" si="335"/>
        <v>0</v>
      </c>
      <c r="CE218" s="7">
        <f t="shared" si="335"/>
        <v>0</v>
      </c>
      <c r="CF218" s="7">
        <f t="shared" si="335"/>
        <v>0</v>
      </c>
      <c r="CG218" s="7">
        <f t="shared" si="335"/>
        <v>0</v>
      </c>
      <c r="CH218" s="7">
        <f t="shared" si="335"/>
        <v>0</v>
      </c>
      <c r="CI218" s="7">
        <f t="shared" si="335"/>
        <v>0</v>
      </c>
      <c r="CJ218" s="7">
        <f t="shared" si="335"/>
        <v>85025.200000000012</v>
      </c>
      <c r="CK218" s="7">
        <f t="shared" si="335"/>
        <v>7652268</v>
      </c>
      <c r="CL218" s="7">
        <f t="shared" si="335"/>
        <v>107562</v>
      </c>
      <c r="CM218" s="7">
        <f t="shared" si="335"/>
        <v>271466</v>
      </c>
      <c r="CN218" s="7">
        <f t="shared" si="335"/>
        <v>8138858</v>
      </c>
      <c r="CO218" s="7">
        <f t="shared" si="335"/>
        <v>806202.8</v>
      </c>
      <c r="CP218" s="7">
        <f t="shared" si="335"/>
        <v>71708</v>
      </c>
      <c r="CQ218" s="7">
        <f t="shared" si="335"/>
        <v>20488</v>
      </c>
      <c r="CR218" s="7">
        <f t="shared" si="335"/>
        <v>0</v>
      </c>
      <c r="CS218" s="7">
        <f t="shared" si="335"/>
        <v>0</v>
      </c>
      <c r="CT218" s="7">
        <f t="shared" si="335"/>
        <v>0</v>
      </c>
      <c r="CU218" s="7">
        <f t="shared" ref="CU218:DZ218" si="336">CU175</f>
        <v>3401008</v>
      </c>
      <c r="CV218" s="7">
        <f t="shared" si="336"/>
        <v>0</v>
      </c>
      <c r="CW218" s="7">
        <f t="shared" si="336"/>
        <v>0</v>
      </c>
      <c r="CX218" s="7">
        <f t="shared" si="336"/>
        <v>0</v>
      </c>
      <c r="CY218" s="7">
        <f t="shared" si="336"/>
        <v>0</v>
      </c>
      <c r="CZ218" s="7">
        <f t="shared" si="336"/>
        <v>0</v>
      </c>
      <c r="DA218" s="7">
        <f t="shared" si="336"/>
        <v>10244</v>
      </c>
      <c r="DB218" s="7">
        <f t="shared" si="336"/>
        <v>0</v>
      </c>
      <c r="DC218" s="7">
        <f t="shared" si="336"/>
        <v>0</v>
      </c>
      <c r="DD218" s="7">
        <f t="shared" si="336"/>
        <v>0</v>
      </c>
      <c r="DE218" s="7">
        <f t="shared" si="336"/>
        <v>0</v>
      </c>
      <c r="DF218" s="7">
        <f t="shared" si="336"/>
        <v>445614</v>
      </c>
      <c r="DG218" s="7">
        <f t="shared" si="336"/>
        <v>0</v>
      </c>
      <c r="DH218" s="7">
        <f t="shared" si="336"/>
        <v>0</v>
      </c>
      <c r="DI218" s="7">
        <f t="shared" si="336"/>
        <v>87074</v>
      </c>
      <c r="DJ218" s="7">
        <f t="shared" si="336"/>
        <v>10244</v>
      </c>
      <c r="DK218" s="7">
        <f t="shared" si="336"/>
        <v>0</v>
      </c>
      <c r="DL218" s="7">
        <f t="shared" si="336"/>
        <v>61464</v>
      </c>
      <c r="DM218" s="7">
        <f t="shared" si="336"/>
        <v>0</v>
      </c>
      <c r="DN218" s="7">
        <f t="shared" si="336"/>
        <v>20488</v>
      </c>
      <c r="DO218" s="7">
        <f t="shared" si="336"/>
        <v>10244</v>
      </c>
      <c r="DP218" s="7">
        <f t="shared" si="336"/>
        <v>0</v>
      </c>
      <c r="DQ218" s="7">
        <f t="shared" si="336"/>
        <v>0</v>
      </c>
      <c r="DR218" s="7">
        <f t="shared" si="336"/>
        <v>0</v>
      </c>
      <c r="DS218" s="7">
        <f t="shared" si="336"/>
        <v>0</v>
      </c>
      <c r="DT218" s="7">
        <f t="shared" si="336"/>
        <v>0</v>
      </c>
      <c r="DU218" s="7">
        <f t="shared" si="336"/>
        <v>0</v>
      </c>
      <c r="DV218" s="7">
        <f t="shared" si="336"/>
        <v>0</v>
      </c>
      <c r="DW218" s="7">
        <f t="shared" si="336"/>
        <v>0</v>
      </c>
      <c r="DX218" s="7">
        <f t="shared" si="336"/>
        <v>0</v>
      </c>
      <c r="DY218" s="7">
        <f t="shared" si="336"/>
        <v>0</v>
      </c>
      <c r="DZ218" s="7">
        <f t="shared" si="336"/>
        <v>20488</v>
      </c>
      <c r="EA218" s="7">
        <f t="shared" ref="EA218:FF218" si="337">EA175</f>
        <v>20488</v>
      </c>
      <c r="EB218" s="7">
        <f t="shared" si="337"/>
        <v>174148</v>
      </c>
      <c r="EC218" s="7">
        <f t="shared" si="337"/>
        <v>20488</v>
      </c>
      <c r="ED218" s="7">
        <f t="shared" si="337"/>
        <v>0</v>
      </c>
      <c r="EE218" s="7">
        <f t="shared" si="337"/>
        <v>0</v>
      </c>
      <c r="EF218" s="7">
        <f t="shared" si="337"/>
        <v>20488</v>
      </c>
      <c r="EG218" s="7">
        <f t="shared" si="337"/>
        <v>10244</v>
      </c>
      <c r="EH218" s="7">
        <f t="shared" si="337"/>
        <v>10244</v>
      </c>
      <c r="EI218" s="7">
        <f t="shared" si="337"/>
        <v>128050</v>
      </c>
      <c r="EJ218" s="7">
        <f t="shared" si="337"/>
        <v>2335632</v>
      </c>
      <c r="EK218" s="7">
        <f t="shared" si="337"/>
        <v>0</v>
      </c>
      <c r="EL218" s="7">
        <f t="shared" si="337"/>
        <v>0</v>
      </c>
      <c r="EM218" s="7">
        <f t="shared" si="337"/>
        <v>140342.79999999999</v>
      </c>
      <c r="EN218" s="7">
        <f t="shared" si="337"/>
        <v>563420</v>
      </c>
      <c r="EO218" s="7">
        <f t="shared" si="337"/>
        <v>0</v>
      </c>
      <c r="EP218" s="7">
        <f t="shared" si="337"/>
        <v>0</v>
      </c>
      <c r="EQ218" s="7">
        <f t="shared" si="337"/>
        <v>0</v>
      </c>
      <c r="ER218" s="7">
        <f t="shared" si="337"/>
        <v>0</v>
      </c>
      <c r="ES218" s="7">
        <f t="shared" si="337"/>
        <v>0</v>
      </c>
      <c r="ET218" s="7">
        <f t="shared" si="337"/>
        <v>0</v>
      </c>
      <c r="EU218" s="7">
        <f t="shared" si="337"/>
        <v>20488</v>
      </c>
      <c r="EV218" s="7">
        <f t="shared" si="337"/>
        <v>51220</v>
      </c>
      <c r="EW218" s="7">
        <f t="shared" si="337"/>
        <v>0</v>
      </c>
      <c r="EX218" s="7">
        <f t="shared" si="337"/>
        <v>0</v>
      </c>
      <c r="EY218" s="7">
        <f t="shared" si="337"/>
        <v>5787860</v>
      </c>
      <c r="EZ218" s="7">
        <f t="shared" si="337"/>
        <v>0</v>
      </c>
      <c r="FA218" s="7">
        <f t="shared" si="337"/>
        <v>97318</v>
      </c>
      <c r="FB218" s="7">
        <f t="shared" si="337"/>
        <v>0</v>
      </c>
      <c r="FC218" s="7">
        <f t="shared" si="337"/>
        <v>97318</v>
      </c>
      <c r="FD218" s="7">
        <f t="shared" si="337"/>
        <v>10244</v>
      </c>
      <c r="FE218" s="7">
        <f t="shared" si="337"/>
        <v>0</v>
      </c>
      <c r="FF218" s="7">
        <f t="shared" si="337"/>
        <v>0</v>
      </c>
      <c r="FG218" s="7">
        <f t="shared" ref="FG218:FX218" si="338">FG175</f>
        <v>0</v>
      </c>
      <c r="FH218" s="7">
        <f t="shared" si="338"/>
        <v>0</v>
      </c>
      <c r="FI218" s="7">
        <f t="shared" si="338"/>
        <v>0</v>
      </c>
      <c r="FJ218" s="7">
        <f t="shared" si="338"/>
        <v>0</v>
      </c>
      <c r="FK218" s="7">
        <f t="shared" si="338"/>
        <v>0</v>
      </c>
      <c r="FL218" s="7">
        <f t="shared" si="338"/>
        <v>0</v>
      </c>
      <c r="FM218" s="7">
        <f t="shared" si="338"/>
        <v>51220</v>
      </c>
      <c r="FN218" s="7">
        <f t="shared" si="338"/>
        <v>3296519.2</v>
      </c>
      <c r="FO218" s="7">
        <f t="shared" si="338"/>
        <v>10244</v>
      </c>
      <c r="FP218" s="7">
        <f t="shared" si="338"/>
        <v>0</v>
      </c>
      <c r="FQ218" s="7">
        <f t="shared" si="338"/>
        <v>0</v>
      </c>
      <c r="FR218" s="7">
        <f t="shared" si="338"/>
        <v>0</v>
      </c>
      <c r="FS218" s="7">
        <f t="shared" si="338"/>
        <v>0</v>
      </c>
      <c r="FT218" s="7">
        <f t="shared" si="338"/>
        <v>0</v>
      </c>
      <c r="FU218" s="7">
        <f t="shared" si="338"/>
        <v>0</v>
      </c>
      <c r="FV218" s="7">
        <f t="shared" si="338"/>
        <v>20488</v>
      </c>
      <c r="FW218" s="7">
        <f t="shared" si="338"/>
        <v>0</v>
      </c>
      <c r="FX218" s="7">
        <f t="shared" si="338"/>
        <v>0</v>
      </c>
      <c r="FY218" s="7"/>
      <c r="FZ218" s="7">
        <f>SUM(C218:FX218)</f>
        <v>302203122</v>
      </c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</row>
    <row r="219" spans="1:195" x14ac:dyDescent="0.35">
      <c r="A219" s="6" t="s">
        <v>759</v>
      </c>
      <c r="B219" s="7" t="s">
        <v>760</v>
      </c>
      <c r="C219" s="7">
        <f>C216+C217+C218</f>
        <v>78280926.659999996</v>
      </c>
      <c r="D219" s="7">
        <f t="shared" ref="D219:BO219" si="339">D216+D217+D218</f>
        <v>441524814.77999997</v>
      </c>
      <c r="E219" s="7">
        <f t="shared" si="339"/>
        <v>72811077.909999996</v>
      </c>
      <c r="F219" s="7">
        <f t="shared" si="339"/>
        <v>263132585.95999998</v>
      </c>
      <c r="G219" s="7">
        <f t="shared" si="339"/>
        <v>17994612.979999997</v>
      </c>
      <c r="H219" s="7">
        <f t="shared" si="339"/>
        <v>13083631.589999998</v>
      </c>
      <c r="I219" s="7">
        <f t="shared" si="339"/>
        <v>99157217.73999998</v>
      </c>
      <c r="J219" s="7">
        <f t="shared" si="339"/>
        <v>23646688.869999997</v>
      </c>
      <c r="K219" s="7">
        <f t="shared" si="339"/>
        <v>4249030.7700000005</v>
      </c>
      <c r="L219" s="7">
        <f t="shared" si="339"/>
        <v>26195544.030000001</v>
      </c>
      <c r="M219" s="7">
        <f t="shared" si="339"/>
        <v>13496937.890000001</v>
      </c>
      <c r="N219" s="7">
        <f t="shared" si="339"/>
        <v>581494672.08000004</v>
      </c>
      <c r="O219" s="7">
        <f t="shared" si="339"/>
        <v>143582716.31</v>
      </c>
      <c r="P219" s="7">
        <f t="shared" si="339"/>
        <v>5323465.26</v>
      </c>
      <c r="Q219" s="7">
        <f t="shared" si="339"/>
        <v>468297690.42999995</v>
      </c>
      <c r="R219" s="7">
        <f t="shared" si="339"/>
        <v>66886792.980000004</v>
      </c>
      <c r="S219" s="7">
        <f t="shared" si="339"/>
        <v>18639281.029999997</v>
      </c>
      <c r="T219" s="7">
        <f t="shared" si="339"/>
        <v>3180571.4699999997</v>
      </c>
      <c r="U219" s="7">
        <f t="shared" si="339"/>
        <v>1210359.06</v>
      </c>
      <c r="V219" s="7">
        <f t="shared" si="339"/>
        <v>4111253.61</v>
      </c>
      <c r="W219" s="7">
        <f t="shared" si="339"/>
        <v>3589031.04</v>
      </c>
      <c r="X219" s="7">
        <f t="shared" si="339"/>
        <v>1119109.24</v>
      </c>
      <c r="Y219" s="7">
        <f t="shared" si="339"/>
        <v>11056133.16</v>
      </c>
      <c r="Z219" s="7">
        <f t="shared" si="339"/>
        <v>3704039.66</v>
      </c>
      <c r="AA219" s="7">
        <f t="shared" si="339"/>
        <v>344053132.07999998</v>
      </c>
      <c r="AB219" s="7">
        <f t="shared" si="339"/>
        <v>307314036.78999996</v>
      </c>
      <c r="AC219" s="7">
        <f t="shared" si="339"/>
        <v>10848849.529999999</v>
      </c>
      <c r="AD219" s="7">
        <f t="shared" si="339"/>
        <v>15663120.230000002</v>
      </c>
      <c r="AE219" s="7">
        <f t="shared" si="339"/>
        <v>2002521.44</v>
      </c>
      <c r="AF219" s="7">
        <f t="shared" si="339"/>
        <v>3317701.5700000003</v>
      </c>
      <c r="AG219" s="7">
        <f t="shared" si="339"/>
        <v>7680757.7699999996</v>
      </c>
      <c r="AH219" s="7">
        <f t="shared" si="339"/>
        <v>11215024.540000001</v>
      </c>
      <c r="AI219" s="7">
        <f t="shared" si="339"/>
        <v>5315984.8299999991</v>
      </c>
      <c r="AJ219" s="7">
        <f t="shared" si="339"/>
        <v>3321162.94</v>
      </c>
      <c r="AK219" s="7">
        <f t="shared" si="339"/>
        <v>3337264.26</v>
      </c>
      <c r="AL219" s="7">
        <f t="shared" si="339"/>
        <v>4398791.17</v>
      </c>
      <c r="AM219" s="7">
        <f t="shared" si="339"/>
        <v>5151769.4400000004</v>
      </c>
      <c r="AN219" s="7">
        <f t="shared" si="339"/>
        <v>4705871.6399999997</v>
      </c>
      <c r="AO219" s="7">
        <f t="shared" si="339"/>
        <v>48410200.449999996</v>
      </c>
      <c r="AP219" s="7">
        <f t="shared" si="339"/>
        <v>984605907.71000004</v>
      </c>
      <c r="AQ219" s="7">
        <f t="shared" si="339"/>
        <v>4142746.84</v>
      </c>
      <c r="AR219" s="7">
        <f t="shared" si="339"/>
        <v>688378488.28999996</v>
      </c>
      <c r="AS219" s="7">
        <f t="shared" si="339"/>
        <v>78800241.939999998</v>
      </c>
      <c r="AT219" s="7">
        <f t="shared" si="339"/>
        <v>29527491.399999999</v>
      </c>
      <c r="AU219" s="7">
        <f t="shared" si="339"/>
        <v>4796748.9300000006</v>
      </c>
      <c r="AV219" s="7">
        <f t="shared" si="339"/>
        <v>4855763.05</v>
      </c>
      <c r="AW219" s="7">
        <f t="shared" si="339"/>
        <v>4296219.3600000003</v>
      </c>
      <c r="AX219" s="7">
        <f t="shared" si="339"/>
        <v>1597596.48</v>
      </c>
      <c r="AY219" s="7">
        <f t="shared" si="339"/>
        <v>5861442.0000000009</v>
      </c>
      <c r="AZ219" s="7">
        <f t="shared" si="339"/>
        <v>142156367.77000001</v>
      </c>
      <c r="BA219" s="7">
        <f t="shared" si="339"/>
        <v>99159671.230000004</v>
      </c>
      <c r="BB219" s="7">
        <f t="shared" si="339"/>
        <v>82441914.719999999</v>
      </c>
      <c r="BC219" s="7">
        <f t="shared" si="339"/>
        <v>290277750.53999996</v>
      </c>
      <c r="BD219" s="7">
        <f t="shared" si="339"/>
        <v>38756347.420000002</v>
      </c>
      <c r="BE219" s="7">
        <f t="shared" si="339"/>
        <v>14653499.359999999</v>
      </c>
      <c r="BF219" s="7">
        <f t="shared" si="339"/>
        <v>275582682.25999999</v>
      </c>
      <c r="BG219" s="7">
        <f t="shared" si="339"/>
        <v>11148030.290000001</v>
      </c>
      <c r="BH219" s="7">
        <f t="shared" si="339"/>
        <v>7392168.54</v>
      </c>
      <c r="BI219" s="7">
        <f t="shared" si="339"/>
        <v>4413156.0999999996</v>
      </c>
      <c r="BJ219" s="7">
        <f t="shared" si="339"/>
        <v>67633545.890000001</v>
      </c>
      <c r="BK219" s="7">
        <f t="shared" si="339"/>
        <v>337261596.94</v>
      </c>
      <c r="BL219" s="7">
        <f t="shared" si="339"/>
        <v>2137957.75</v>
      </c>
      <c r="BM219" s="7">
        <f t="shared" si="339"/>
        <v>5738052.3500000006</v>
      </c>
      <c r="BN219" s="7">
        <f t="shared" si="339"/>
        <v>34892482.010000005</v>
      </c>
      <c r="BO219" s="7">
        <f t="shared" si="339"/>
        <v>14511029.25</v>
      </c>
      <c r="BP219" s="7">
        <f t="shared" ref="BP219:EA219" si="340">BP216+BP217+BP218</f>
        <v>3327045.16</v>
      </c>
      <c r="BQ219" s="7">
        <f t="shared" si="340"/>
        <v>71629211.909999996</v>
      </c>
      <c r="BR219" s="7">
        <f t="shared" si="340"/>
        <v>49101998.600000009</v>
      </c>
      <c r="BS219" s="7">
        <f t="shared" si="340"/>
        <v>13930344.359999999</v>
      </c>
      <c r="BT219" s="7">
        <f t="shared" si="340"/>
        <v>5587631.6900000004</v>
      </c>
      <c r="BU219" s="7">
        <f t="shared" si="340"/>
        <v>5853831.3300000001</v>
      </c>
      <c r="BV219" s="7">
        <f t="shared" si="340"/>
        <v>14132773.17</v>
      </c>
      <c r="BW219" s="7">
        <f t="shared" si="340"/>
        <v>22518028.879999999</v>
      </c>
      <c r="BX219" s="7">
        <f t="shared" si="340"/>
        <v>1693810.78</v>
      </c>
      <c r="BY219" s="7">
        <f t="shared" si="340"/>
        <v>6296677.7999999998</v>
      </c>
      <c r="BZ219" s="7">
        <f t="shared" si="340"/>
        <v>3570222.23</v>
      </c>
      <c r="CA219" s="7">
        <f t="shared" si="340"/>
        <v>3055462.16</v>
      </c>
      <c r="CB219" s="7">
        <f t="shared" si="340"/>
        <v>825888677.15999997</v>
      </c>
      <c r="CC219" s="7">
        <f t="shared" si="340"/>
        <v>3403040.55</v>
      </c>
      <c r="CD219" s="7">
        <f t="shared" si="340"/>
        <v>3375014.13</v>
      </c>
      <c r="CE219" s="7">
        <f t="shared" si="340"/>
        <v>2931667.9</v>
      </c>
      <c r="CF219" s="7">
        <f t="shared" si="340"/>
        <v>2237551.1300000004</v>
      </c>
      <c r="CG219" s="7">
        <f t="shared" si="340"/>
        <v>3563065.84</v>
      </c>
      <c r="CH219" s="7">
        <f t="shared" si="340"/>
        <v>2212645.7799999998</v>
      </c>
      <c r="CI219" s="7">
        <f t="shared" si="340"/>
        <v>8266047.3399999999</v>
      </c>
      <c r="CJ219" s="7">
        <f t="shared" si="340"/>
        <v>10994772.509999998</v>
      </c>
      <c r="CK219" s="7">
        <f t="shared" si="340"/>
        <v>63484241.789999999</v>
      </c>
      <c r="CL219" s="7">
        <f t="shared" si="340"/>
        <v>15214039.17</v>
      </c>
      <c r="CM219" s="7">
        <f t="shared" si="340"/>
        <v>9371670.8399999999</v>
      </c>
      <c r="CN219" s="7">
        <f t="shared" si="340"/>
        <v>347041554.75</v>
      </c>
      <c r="CO219" s="7">
        <f t="shared" si="340"/>
        <v>156139409.39000005</v>
      </c>
      <c r="CP219" s="7">
        <f t="shared" si="340"/>
        <v>11896320.030000001</v>
      </c>
      <c r="CQ219" s="7">
        <f t="shared" si="340"/>
        <v>9965645.2300000004</v>
      </c>
      <c r="CR219" s="7">
        <f t="shared" si="340"/>
        <v>3946928.0500000003</v>
      </c>
      <c r="CS219" s="7">
        <f t="shared" si="340"/>
        <v>4452342.58</v>
      </c>
      <c r="CT219" s="7">
        <f t="shared" si="340"/>
        <v>2241807.9600000004</v>
      </c>
      <c r="CU219" s="7">
        <f t="shared" si="340"/>
        <v>4497037.74</v>
      </c>
      <c r="CV219" s="7">
        <f t="shared" si="340"/>
        <v>1048275.01</v>
      </c>
      <c r="CW219" s="7">
        <f t="shared" si="340"/>
        <v>3687358.23</v>
      </c>
      <c r="CX219" s="7">
        <f t="shared" si="340"/>
        <v>5820553.6000000006</v>
      </c>
      <c r="CY219" s="7">
        <f t="shared" si="340"/>
        <v>1139684.8999999999</v>
      </c>
      <c r="CZ219" s="7">
        <f t="shared" si="340"/>
        <v>20729617.379999999</v>
      </c>
      <c r="DA219" s="7">
        <f t="shared" si="340"/>
        <v>3512368.75</v>
      </c>
      <c r="DB219" s="7">
        <f t="shared" si="340"/>
        <v>4688925.2600000007</v>
      </c>
      <c r="DC219" s="7">
        <f t="shared" si="340"/>
        <v>3362885.21</v>
      </c>
      <c r="DD219" s="7">
        <f t="shared" si="340"/>
        <v>3171844.17</v>
      </c>
      <c r="DE219" s="7">
        <f t="shared" si="340"/>
        <v>4477913.34</v>
      </c>
      <c r="DF219" s="7">
        <f t="shared" si="340"/>
        <v>222232990.36999997</v>
      </c>
      <c r="DG219" s="7">
        <f t="shared" si="340"/>
        <v>2323573.89</v>
      </c>
      <c r="DH219" s="7">
        <f t="shared" si="340"/>
        <v>20556024.73</v>
      </c>
      <c r="DI219" s="7">
        <f t="shared" si="340"/>
        <v>27270760.419999998</v>
      </c>
      <c r="DJ219" s="7">
        <f t="shared" si="340"/>
        <v>7848572.0300000003</v>
      </c>
      <c r="DK219" s="7">
        <f t="shared" si="340"/>
        <v>6297143.4000000004</v>
      </c>
      <c r="DL219" s="7">
        <f t="shared" si="340"/>
        <v>65115479.82</v>
      </c>
      <c r="DM219" s="7">
        <f t="shared" si="340"/>
        <v>4216866.99</v>
      </c>
      <c r="DN219" s="7">
        <f t="shared" si="340"/>
        <v>15819933.260000002</v>
      </c>
      <c r="DO219" s="7">
        <f t="shared" si="340"/>
        <v>37214363.609999999</v>
      </c>
      <c r="DP219" s="7">
        <f t="shared" si="340"/>
        <v>3723507.0999999996</v>
      </c>
      <c r="DQ219" s="7">
        <f t="shared" si="340"/>
        <v>9910011.2199999988</v>
      </c>
      <c r="DR219" s="7">
        <f t="shared" si="340"/>
        <v>16029065.470000001</v>
      </c>
      <c r="DS219" s="7">
        <f t="shared" si="340"/>
        <v>8192290.4900000002</v>
      </c>
      <c r="DT219" s="7">
        <f t="shared" si="340"/>
        <v>3505217.6899999995</v>
      </c>
      <c r="DU219" s="7">
        <f t="shared" si="340"/>
        <v>5081016.83</v>
      </c>
      <c r="DV219" s="7">
        <f t="shared" si="340"/>
        <v>3777749.3100000005</v>
      </c>
      <c r="DW219" s="7">
        <f t="shared" si="340"/>
        <v>4606562.2899999991</v>
      </c>
      <c r="DX219" s="7">
        <f t="shared" si="340"/>
        <v>3571409.7300000004</v>
      </c>
      <c r="DY219" s="7">
        <f t="shared" si="340"/>
        <v>4941384.3599999994</v>
      </c>
      <c r="DZ219" s="7">
        <f t="shared" si="340"/>
        <v>9011443.9300000016</v>
      </c>
      <c r="EA219" s="7">
        <f t="shared" si="340"/>
        <v>6851450.8500000006</v>
      </c>
      <c r="EB219" s="7">
        <f t="shared" ref="EB219:FX219" si="341">EB216+EB217+EB218</f>
        <v>7069160.1299999999</v>
      </c>
      <c r="EC219" s="7">
        <f t="shared" si="341"/>
        <v>4198394.21</v>
      </c>
      <c r="ED219" s="7">
        <f t="shared" si="341"/>
        <v>22869267.960000001</v>
      </c>
      <c r="EE219" s="7">
        <f t="shared" si="341"/>
        <v>3488701.8000000003</v>
      </c>
      <c r="EF219" s="7">
        <f t="shared" si="341"/>
        <v>16391976.949999999</v>
      </c>
      <c r="EG219" s="7">
        <f t="shared" si="341"/>
        <v>3933008.7399999998</v>
      </c>
      <c r="EH219" s="7">
        <f t="shared" si="341"/>
        <v>3939833.04</v>
      </c>
      <c r="EI219" s="7">
        <f t="shared" si="341"/>
        <v>164616324.28999999</v>
      </c>
      <c r="EJ219" s="7">
        <f t="shared" si="341"/>
        <v>110386361.23</v>
      </c>
      <c r="EK219" s="7">
        <f t="shared" si="341"/>
        <v>8036858.2699999996</v>
      </c>
      <c r="EL219" s="7">
        <f t="shared" si="341"/>
        <v>5749905.0699999994</v>
      </c>
      <c r="EM219" s="7">
        <f t="shared" si="341"/>
        <v>5359102.9400000004</v>
      </c>
      <c r="EN219" s="7">
        <f t="shared" si="341"/>
        <v>11489817.02</v>
      </c>
      <c r="EO219" s="7">
        <f t="shared" si="341"/>
        <v>4572900.6499999994</v>
      </c>
      <c r="EP219" s="7">
        <f t="shared" si="341"/>
        <v>5804949.540000001</v>
      </c>
      <c r="EQ219" s="7">
        <f t="shared" si="341"/>
        <v>30092708.129999999</v>
      </c>
      <c r="ER219" s="7">
        <f t="shared" si="341"/>
        <v>4936049.1399999997</v>
      </c>
      <c r="ES219" s="7">
        <f t="shared" si="341"/>
        <v>3408977.85</v>
      </c>
      <c r="ET219" s="7">
        <f t="shared" si="341"/>
        <v>3995070.5100000002</v>
      </c>
      <c r="EU219" s="7">
        <f t="shared" si="341"/>
        <v>7578723.8799999999</v>
      </c>
      <c r="EV219" s="7">
        <f t="shared" si="341"/>
        <v>1831507.33</v>
      </c>
      <c r="EW219" s="7">
        <f t="shared" si="341"/>
        <v>12823659.720000001</v>
      </c>
      <c r="EX219" s="7">
        <f t="shared" si="341"/>
        <v>3523072.51</v>
      </c>
      <c r="EY219" s="7">
        <f t="shared" si="341"/>
        <v>9026525.4600000009</v>
      </c>
      <c r="EZ219" s="7">
        <f t="shared" si="341"/>
        <v>2651725.0700000003</v>
      </c>
      <c r="FA219" s="7">
        <f t="shared" si="341"/>
        <v>41501154.839999996</v>
      </c>
      <c r="FB219" s="7">
        <f t="shared" si="341"/>
        <v>4596005.8100000005</v>
      </c>
      <c r="FC219" s="7">
        <f t="shared" si="341"/>
        <v>21734500.02</v>
      </c>
      <c r="FD219" s="7">
        <f t="shared" si="341"/>
        <v>5481644.5599999996</v>
      </c>
      <c r="FE219" s="7">
        <f t="shared" si="341"/>
        <v>1903245.5399999998</v>
      </c>
      <c r="FF219" s="7">
        <f t="shared" si="341"/>
        <v>3639006.8699999996</v>
      </c>
      <c r="FG219" s="7">
        <f t="shared" si="341"/>
        <v>2691667.9</v>
      </c>
      <c r="FH219" s="7">
        <f t="shared" si="341"/>
        <v>1587641.15</v>
      </c>
      <c r="FI219" s="7">
        <f t="shared" si="341"/>
        <v>19763981.189999998</v>
      </c>
      <c r="FJ219" s="7">
        <f t="shared" si="341"/>
        <v>22092773.859999996</v>
      </c>
      <c r="FK219" s="7">
        <f t="shared" si="341"/>
        <v>28740069.890000001</v>
      </c>
      <c r="FL219" s="7">
        <f t="shared" si="341"/>
        <v>86265215.629999995</v>
      </c>
      <c r="FM219" s="7">
        <f t="shared" si="341"/>
        <v>41192583.339999996</v>
      </c>
      <c r="FN219" s="7">
        <f t="shared" si="341"/>
        <v>254079029.58000001</v>
      </c>
      <c r="FO219" s="7">
        <f t="shared" si="341"/>
        <v>12729608.290000001</v>
      </c>
      <c r="FP219" s="7">
        <f t="shared" si="341"/>
        <v>26018394.789999999</v>
      </c>
      <c r="FQ219" s="7">
        <f t="shared" si="341"/>
        <v>11467258.84</v>
      </c>
      <c r="FR219" s="7">
        <f t="shared" si="341"/>
        <v>3284089.5100000002</v>
      </c>
      <c r="FS219" s="7">
        <f t="shared" si="341"/>
        <v>3357705.04</v>
      </c>
      <c r="FT219" s="7">
        <f t="shared" si="341"/>
        <v>1430952.3399999999</v>
      </c>
      <c r="FU219" s="7">
        <f t="shared" si="341"/>
        <v>10413261.060000001</v>
      </c>
      <c r="FV219" s="7">
        <f t="shared" si="341"/>
        <v>9533446.9100000001</v>
      </c>
      <c r="FW219" s="7">
        <f t="shared" si="341"/>
        <v>3207351.27</v>
      </c>
      <c r="FX219" s="7">
        <f t="shared" si="341"/>
        <v>1406941.0599999998</v>
      </c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</row>
    <row r="220" spans="1:195" x14ac:dyDescent="0.35">
      <c r="A220" s="6" t="s">
        <v>761</v>
      </c>
      <c r="B220" s="7" t="s">
        <v>762</v>
      </c>
      <c r="C220" s="7">
        <f t="shared" ref="C220:AH220" si="342">C211</f>
        <v>70657568.420000002</v>
      </c>
      <c r="D220" s="7">
        <f t="shared" si="342"/>
        <v>422966197.58999997</v>
      </c>
      <c r="E220" s="7">
        <f t="shared" si="342"/>
        <v>65092055.619999997</v>
      </c>
      <c r="F220" s="7">
        <f t="shared" si="342"/>
        <v>253663144.28</v>
      </c>
      <c r="G220" s="7">
        <f t="shared" si="342"/>
        <v>16731373.51</v>
      </c>
      <c r="H220" s="7">
        <f t="shared" si="342"/>
        <v>11999230.6</v>
      </c>
      <c r="I220" s="7">
        <f t="shared" si="342"/>
        <v>89972423.569999993</v>
      </c>
      <c r="J220" s="7">
        <f t="shared" si="342"/>
        <v>22677594.32</v>
      </c>
      <c r="K220" s="7">
        <f t="shared" si="342"/>
        <v>2913748.2</v>
      </c>
      <c r="L220" s="7">
        <f t="shared" si="342"/>
        <v>23648923.710000001</v>
      </c>
      <c r="M220" s="7">
        <f t="shared" si="342"/>
        <v>10883340.65</v>
      </c>
      <c r="N220" s="7">
        <f t="shared" si="342"/>
        <v>549475868.77999997</v>
      </c>
      <c r="O220" s="7">
        <f t="shared" si="342"/>
        <v>142302096.99000001</v>
      </c>
      <c r="P220" s="7">
        <f t="shared" si="342"/>
        <v>3744706.02</v>
      </c>
      <c r="Q220" s="7">
        <f t="shared" si="342"/>
        <v>409077374.12</v>
      </c>
      <c r="R220" s="7">
        <f t="shared" si="342"/>
        <v>62503746.299999997</v>
      </c>
      <c r="S220" s="7">
        <f t="shared" si="342"/>
        <v>17331357.5</v>
      </c>
      <c r="T220" s="7">
        <f t="shared" si="342"/>
        <v>1756882.25</v>
      </c>
      <c r="U220" s="7">
        <f t="shared" si="342"/>
        <v>557928.81999999995</v>
      </c>
      <c r="V220" s="7">
        <f t="shared" si="342"/>
        <v>2812306.6</v>
      </c>
      <c r="W220" s="7">
        <f t="shared" si="342"/>
        <v>2253830.11</v>
      </c>
      <c r="X220" s="7">
        <f t="shared" si="342"/>
        <v>539583</v>
      </c>
      <c r="Y220" s="7">
        <f t="shared" si="342"/>
        <v>9957645.9199999999</v>
      </c>
      <c r="Z220" s="7">
        <f t="shared" si="342"/>
        <v>2486929.9700000002</v>
      </c>
      <c r="AA220" s="7">
        <f t="shared" si="342"/>
        <v>334817510.57999998</v>
      </c>
      <c r="AB220" s="7">
        <f t="shared" si="342"/>
        <v>295675093.60000002</v>
      </c>
      <c r="AC220" s="7">
        <f t="shared" si="342"/>
        <v>10063222.949999999</v>
      </c>
      <c r="AD220" s="7">
        <f t="shared" si="342"/>
        <v>15232411.939999999</v>
      </c>
      <c r="AE220" s="7">
        <f t="shared" si="342"/>
        <v>1014416.04</v>
      </c>
      <c r="AF220" s="7">
        <f t="shared" si="342"/>
        <v>1856165.52</v>
      </c>
      <c r="AG220" s="7">
        <f t="shared" si="342"/>
        <v>6606364.2699999996</v>
      </c>
      <c r="AH220" s="7">
        <f t="shared" si="342"/>
        <v>10548847.65</v>
      </c>
      <c r="AI220" s="7">
        <f t="shared" ref="AI220:BN220" si="343">AI211</f>
        <v>4316664</v>
      </c>
      <c r="AJ220" s="7">
        <f t="shared" si="343"/>
        <v>1791415.56</v>
      </c>
      <c r="AK220" s="7">
        <f t="shared" si="343"/>
        <v>1838898.86</v>
      </c>
      <c r="AL220" s="7">
        <f t="shared" si="343"/>
        <v>3043248.12</v>
      </c>
      <c r="AM220" s="7">
        <f t="shared" si="343"/>
        <v>4012339.19</v>
      </c>
      <c r="AN220" s="7">
        <f t="shared" si="343"/>
        <v>3391818.74</v>
      </c>
      <c r="AO220" s="7">
        <f t="shared" si="343"/>
        <v>46920991.530000001</v>
      </c>
      <c r="AP220" s="7">
        <f t="shared" si="343"/>
        <v>904420999.38</v>
      </c>
      <c r="AQ220" s="7">
        <f t="shared" si="343"/>
        <v>2565709.09</v>
      </c>
      <c r="AR220" s="7">
        <f t="shared" si="343"/>
        <v>679200167.04999995</v>
      </c>
      <c r="AS220" s="7">
        <f t="shared" si="343"/>
        <v>71400682.359999999</v>
      </c>
      <c r="AT220" s="7">
        <f t="shared" si="343"/>
        <v>28472806.359999999</v>
      </c>
      <c r="AU220" s="7">
        <f t="shared" si="343"/>
        <v>3296852.13</v>
      </c>
      <c r="AV220" s="7">
        <f t="shared" si="343"/>
        <v>3318435.45</v>
      </c>
      <c r="AW220" s="7">
        <f t="shared" si="343"/>
        <v>2759958.97</v>
      </c>
      <c r="AX220" s="7">
        <f t="shared" si="343"/>
        <v>715487.06</v>
      </c>
      <c r="AY220" s="7">
        <f t="shared" si="343"/>
        <v>4576710.7</v>
      </c>
      <c r="AZ220" s="7">
        <f t="shared" si="343"/>
        <v>133556614.92</v>
      </c>
      <c r="BA220" s="7">
        <f t="shared" si="343"/>
        <v>98850166.319999993</v>
      </c>
      <c r="BB220" s="7">
        <f t="shared" si="343"/>
        <v>81679803.129999995</v>
      </c>
      <c r="BC220" s="7">
        <f t="shared" si="343"/>
        <v>278440632.13</v>
      </c>
      <c r="BD220" s="7">
        <f t="shared" si="343"/>
        <v>39224945.799999997</v>
      </c>
      <c r="BE220" s="7">
        <f t="shared" si="343"/>
        <v>13588858.27</v>
      </c>
      <c r="BF220" s="7">
        <f t="shared" si="343"/>
        <v>276327513.99000001</v>
      </c>
      <c r="BG220" s="7">
        <f t="shared" si="343"/>
        <v>9709256.5</v>
      </c>
      <c r="BH220" s="7">
        <f t="shared" si="343"/>
        <v>6348136.6699999999</v>
      </c>
      <c r="BI220" s="7">
        <f t="shared" si="343"/>
        <v>2774535.79</v>
      </c>
      <c r="BJ220" s="7">
        <f t="shared" si="343"/>
        <v>68009926.640000001</v>
      </c>
      <c r="BK220" s="7">
        <f t="shared" si="343"/>
        <v>328428587.81999999</v>
      </c>
      <c r="BL220" s="7">
        <f t="shared" si="343"/>
        <v>1039993.73</v>
      </c>
      <c r="BM220" s="7">
        <f t="shared" si="343"/>
        <v>4530306.5599999996</v>
      </c>
      <c r="BN220" s="7">
        <f t="shared" si="343"/>
        <v>34628567.020000003</v>
      </c>
      <c r="BO220" s="7">
        <f t="shared" ref="BO220:CT220" si="344">BO211</f>
        <v>13889655.6</v>
      </c>
      <c r="BP220" s="7">
        <f t="shared" si="344"/>
        <v>1830265.54</v>
      </c>
      <c r="BQ220" s="7">
        <f t="shared" si="344"/>
        <v>64431863.710000001</v>
      </c>
      <c r="BR220" s="7">
        <f t="shared" si="344"/>
        <v>48558153.340000004</v>
      </c>
      <c r="BS220" s="7">
        <f t="shared" si="344"/>
        <v>12044571.73</v>
      </c>
      <c r="BT220" s="7">
        <f t="shared" si="344"/>
        <v>4171508.1</v>
      </c>
      <c r="BU220" s="7">
        <f t="shared" si="344"/>
        <v>4499026.9000000004</v>
      </c>
      <c r="BV220" s="7">
        <f t="shared" si="344"/>
        <v>13301800.119999999</v>
      </c>
      <c r="BW220" s="7">
        <f t="shared" si="344"/>
        <v>21506699.210000001</v>
      </c>
      <c r="BX220" s="7">
        <f t="shared" si="344"/>
        <v>746782.87</v>
      </c>
      <c r="BY220" s="7">
        <f t="shared" si="344"/>
        <v>4956609.4400000004</v>
      </c>
      <c r="BZ220" s="7">
        <f t="shared" si="344"/>
        <v>2198261.14</v>
      </c>
      <c r="CA220" s="7">
        <f t="shared" si="344"/>
        <v>1625224</v>
      </c>
      <c r="CB220" s="7">
        <f t="shared" si="344"/>
        <v>807551456.48000002</v>
      </c>
      <c r="CC220" s="7">
        <f t="shared" si="344"/>
        <v>2028832.08</v>
      </c>
      <c r="CD220" s="7">
        <f t="shared" si="344"/>
        <v>2280277.7599999998</v>
      </c>
      <c r="CE220" s="7">
        <f t="shared" si="344"/>
        <v>1638173.99</v>
      </c>
      <c r="CF220" s="7">
        <f t="shared" si="344"/>
        <v>1239961.73</v>
      </c>
      <c r="CG220" s="7">
        <f t="shared" si="344"/>
        <v>2174519.4900000002</v>
      </c>
      <c r="CH220" s="7">
        <f t="shared" si="344"/>
        <v>1081324.33</v>
      </c>
      <c r="CI220" s="7">
        <f t="shared" si="344"/>
        <v>7527182.8499999996</v>
      </c>
      <c r="CJ220" s="7">
        <f t="shared" si="344"/>
        <v>9740323.4000000004</v>
      </c>
      <c r="CK220" s="7">
        <f t="shared" si="344"/>
        <v>60854072.630000003</v>
      </c>
      <c r="CL220" s="7">
        <f t="shared" si="344"/>
        <v>13821603.529999999</v>
      </c>
      <c r="CM220" s="7">
        <f t="shared" si="344"/>
        <v>7892536.29</v>
      </c>
      <c r="CN220" s="7">
        <f t="shared" si="344"/>
        <v>351171196.08999997</v>
      </c>
      <c r="CO220" s="7">
        <f t="shared" si="344"/>
        <v>156897852.21000001</v>
      </c>
      <c r="CP220" s="7">
        <f t="shared" si="344"/>
        <v>10482422.4</v>
      </c>
      <c r="CQ220" s="7">
        <f t="shared" si="344"/>
        <v>8340857.8600000003</v>
      </c>
      <c r="CR220" s="7">
        <f t="shared" si="344"/>
        <v>2516615.11</v>
      </c>
      <c r="CS220" s="7">
        <f t="shared" si="344"/>
        <v>3254764.66</v>
      </c>
      <c r="CT220" s="7">
        <f t="shared" si="344"/>
        <v>1120174.31</v>
      </c>
      <c r="CU220" s="7">
        <f t="shared" ref="CU220:DZ220" si="345">CU211</f>
        <v>4203907.5</v>
      </c>
      <c r="CV220" s="7">
        <f t="shared" si="345"/>
        <v>539583</v>
      </c>
      <c r="CW220" s="7">
        <f t="shared" si="345"/>
        <v>2223081.96</v>
      </c>
      <c r="CX220" s="7">
        <f t="shared" si="345"/>
        <v>4991142.75</v>
      </c>
      <c r="CY220" s="7">
        <f t="shared" si="345"/>
        <v>539583</v>
      </c>
      <c r="CZ220" s="7">
        <f t="shared" si="345"/>
        <v>19892266.879999999</v>
      </c>
      <c r="DA220" s="7">
        <f t="shared" si="345"/>
        <v>2152388.5099999998</v>
      </c>
      <c r="DB220" s="7">
        <f t="shared" si="345"/>
        <v>3458727.03</v>
      </c>
      <c r="DC220" s="7">
        <f t="shared" si="345"/>
        <v>1974873.78</v>
      </c>
      <c r="DD220" s="7">
        <f t="shared" si="345"/>
        <v>1683498.96</v>
      </c>
      <c r="DE220" s="7">
        <f t="shared" si="345"/>
        <v>3214835.51</v>
      </c>
      <c r="DF220" s="7">
        <f t="shared" si="345"/>
        <v>227308969.69</v>
      </c>
      <c r="DG220" s="7">
        <f t="shared" si="345"/>
        <v>1122332.6399999999</v>
      </c>
      <c r="DH220" s="7">
        <f t="shared" si="345"/>
        <v>20078962.600000001</v>
      </c>
      <c r="DI220" s="7">
        <f t="shared" si="345"/>
        <v>26832044.98</v>
      </c>
      <c r="DJ220" s="7">
        <f t="shared" si="345"/>
        <v>6900718.9100000001</v>
      </c>
      <c r="DK220" s="7">
        <f t="shared" si="345"/>
        <v>5395830</v>
      </c>
      <c r="DL220" s="7">
        <f t="shared" si="345"/>
        <v>61794075.859999999</v>
      </c>
      <c r="DM220" s="7">
        <f t="shared" si="345"/>
        <v>2512298.4500000002</v>
      </c>
      <c r="DN220" s="7">
        <f t="shared" si="345"/>
        <v>14243895.880000001</v>
      </c>
      <c r="DO220" s="7">
        <f t="shared" si="345"/>
        <v>35050764.020000003</v>
      </c>
      <c r="DP220" s="7">
        <f t="shared" si="345"/>
        <v>2139986.1800000002</v>
      </c>
      <c r="DQ220" s="7">
        <f t="shared" si="345"/>
        <v>9000244.4399999995</v>
      </c>
      <c r="DR220" s="7">
        <f t="shared" si="345"/>
        <v>14499674.380000001</v>
      </c>
      <c r="DS220" s="7">
        <f t="shared" si="345"/>
        <v>6895870.7400000002</v>
      </c>
      <c r="DT220" s="7">
        <f t="shared" si="345"/>
        <v>1888540.5</v>
      </c>
      <c r="DU220" s="7">
        <f t="shared" si="345"/>
        <v>3895789.26</v>
      </c>
      <c r="DV220" s="7">
        <f t="shared" si="345"/>
        <v>2309415.2400000002</v>
      </c>
      <c r="DW220" s="7">
        <f t="shared" si="345"/>
        <v>3320593.78</v>
      </c>
      <c r="DX220" s="7">
        <f t="shared" si="345"/>
        <v>1771990.57</v>
      </c>
      <c r="DY220" s="7">
        <f t="shared" si="345"/>
        <v>3294693.8</v>
      </c>
      <c r="DZ220" s="7">
        <f t="shared" si="345"/>
        <v>7730049.9000000004</v>
      </c>
      <c r="EA220" s="7">
        <f t="shared" ref="EA220:FF220" si="346">EA211</f>
        <v>5732513.6399999997</v>
      </c>
      <c r="EB220" s="7">
        <f t="shared" si="346"/>
        <v>6132223.4900000002</v>
      </c>
      <c r="EC220" s="7">
        <f t="shared" si="346"/>
        <v>3205106.87</v>
      </c>
      <c r="ED220" s="7">
        <f t="shared" si="346"/>
        <v>16860889.579999998</v>
      </c>
      <c r="EE220" s="7">
        <f t="shared" si="346"/>
        <v>2052573.73</v>
      </c>
      <c r="EF220" s="7">
        <f t="shared" si="346"/>
        <v>15157949.48</v>
      </c>
      <c r="EG220" s="7">
        <f t="shared" si="346"/>
        <v>2696288.17</v>
      </c>
      <c r="EH220" s="7">
        <f t="shared" si="346"/>
        <v>2675784.02</v>
      </c>
      <c r="EI220" s="7">
        <f t="shared" si="346"/>
        <v>153007022.22</v>
      </c>
      <c r="EJ220" s="7">
        <f t="shared" si="346"/>
        <v>110834981.64</v>
      </c>
      <c r="EK220" s="7">
        <f t="shared" si="346"/>
        <v>7368545.4500000002</v>
      </c>
      <c r="EL220" s="7">
        <f t="shared" si="346"/>
        <v>5120642.67</v>
      </c>
      <c r="EM220" s="7">
        <f t="shared" si="346"/>
        <v>4283261.07</v>
      </c>
      <c r="EN220" s="7">
        <f t="shared" si="346"/>
        <v>10543547.17</v>
      </c>
      <c r="EO220" s="7">
        <f t="shared" si="346"/>
        <v>3390739.57</v>
      </c>
      <c r="EP220" s="7">
        <f t="shared" si="346"/>
        <v>4529259.7</v>
      </c>
      <c r="EQ220" s="7">
        <f t="shared" si="346"/>
        <v>28693944.77</v>
      </c>
      <c r="ER220" s="7">
        <f t="shared" si="346"/>
        <v>3410164.56</v>
      </c>
      <c r="ES220" s="7">
        <f t="shared" si="346"/>
        <v>1957607.12</v>
      </c>
      <c r="ET220" s="7">
        <f t="shared" si="346"/>
        <v>2063365.39</v>
      </c>
      <c r="EU220" s="7">
        <f t="shared" si="346"/>
        <v>6199792.5199999996</v>
      </c>
      <c r="EV220" s="7">
        <f t="shared" si="346"/>
        <v>847644.51</v>
      </c>
      <c r="EW220" s="7">
        <f t="shared" si="346"/>
        <v>9054202.7400000002</v>
      </c>
      <c r="EX220" s="7">
        <f t="shared" si="346"/>
        <v>1827028.04</v>
      </c>
      <c r="EY220" s="7">
        <f t="shared" si="346"/>
        <v>8097275.2400000002</v>
      </c>
      <c r="EZ220" s="7">
        <f t="shared" si="346"/>
        <v>1386728.31</v>
      </c>
      <c r="FA220" s="7">
        <f t="shared" si="346"/>
        <v>37281061.700000003</v>
      </c>
      <c r="FB220" s="7">
        <f t="shared" si="346"/>
        <v>3188935.53</v>
      </c>
      <c r="FC220" s="7">
        <f t="shared" si="346"/>
        <v>21191775.800000001</v>
      </c>
      <c r="FD220" s="7">
        <f t="shared" si="346"/>
        <v>4373312.1399999997</v>
      </c>
      <c r="FE220" s="7">
        <f t="shared" si="346"/>
        <v>900024.44</v>
      </c>
      <c r="FF220" s="7">
        <f t="shared" si="346"/>
        <v>2108690.36</v>
      </c>
      <c r="FG220" s="7">
        <f t="shared" ref="FG220:FX220" si="347">FG211</f>
        <v>1368382.49</v>
      </c>
      <c r="FH220" s="7">
        <f t="shared" si="347"/>
        <v>752178.7</v>
      </c>
      <c r="FI220" s="7">
        <f t="shared" si="347"/>
        <v>18767775.91</v>
      </c>
      <c r="FJ220" s="7">
        <f t="shared" si="347"/>
        <v>21939444.780000001</v>
      </c>
      <c r="FK220" s="7">
        <f t="shared" si="347"/>
        <v>27772337.010000002</v>
      </c>
      <c r="FL220" s="7">
        <f t="shared" si="347"/>
        <v>89506028.040000007</v>
      </c>
      <c r="FM220" s="7">
        <f t="shared" si="347"/>
        <v>41933652.460000001</v>
      </c>
      <c r="FN220" s="7">
        <f t="shared" si="347"/>
        <v>239303648.40000001</v>
      </c>
      <c r="FO220" s="7">
        <f t="shared" si="347"/>
        <v>11752649.25</v>
      </c>
      <c r="FP220" s="7">
        <f t="shared" si="347"/>
        <v>24604984.800000001</v>
      </c>
      <c r="FQ220" s="7">
        <f t="shared" si="347"/>
        <v>10650289.25</v>
      </c>
      <c r="FR220" s="7">
        <f t="shared" si="347"/>
        <v>1828107.2</v>
      </c>
      <c r="FS220" s="7">
        <f t="shared" si="347"/>
        <v>1941419.63</v>
      </c>
      <c r="FT220" s="7">
        <f t="shared" si="347"/>
        <v>636707.93999999994</v>
      </c>
      <c r="FU220" s="7">
        <f t="shared" si="347"/>
        <v>8781173.7400000002</v>
      </c>
      <c r="FV220" s="7">
        <f t="shared" si="347"/>
        <v>8459566.1199999992</v>
      </c>
      <c r="FW220" s="7">
        <f t="shared" si="347"/>
        <v>1718032.27</v>
      </c>
      <c r="FX220" s="7">
        <f t="shared" si="347"/>
        <v>617282.94999999995</v>
      </c>
      <c r="FY220" s="7"/>
      <c r="FZ220" s="7">
        <f>SUM(C220:FX220)</f>
        <v>9161742661.420002</v>
      </c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</row>
    <row r="221" spans="1:195" x14ac:dyDescent="0.35">
      <c r="A221" s="6" t="s">
        <v>763</v>
      </c>
      <c r="B221" s="7" t="s">
        <v>764</v>
      </c>
      <c r="C221" s="7">
        <f t="shared" ref="C221:AH221" si="348">IF(C195&gt;0,C195,999999999.99)</f>
        <v>191559345.63</v>
      </c>
      <c r="D221" s="7">
        <f t="shared" si="348"/>
        <v>3012730028.8099999</v>
      </c>
      <c r="E221" s="7">
        <f t="shared" si="348"/>
        <v>171463870.97</v>
      </c>
      <c r="F221" s="7">
        <f t="shared" si="348"/>
        <v>1156729840.2</v>
      </c>
      <c r="G221" s="7">
        <f t="shared" si="348"/>
        <v>999999999.99000001</v>
      </c>
      <c r="H221" s="7">
        <f t="shared" si="348"/>
        <v>999999999.99000001</v>
      </c>
      <c r="I221" s="7">
        <f t="shared" si="348"/>
        <v>277204749.64999998</v>
      </c>
      <c r="J221" s="7">
        <f t="shared" si="348"/>
        <v>34627635.219999999</v>
      </c>
      <c r="K221" s="7">
        <f t="shared" si="348"/>
        <v>999999999.99000001</v>
      </c>
      <c r="L221" s="7">
        <f t="shared" si="348"/>
        <v>38467669.890000001</v>
      </c>
      <c r="M221" s="7">
        <f t="shared" si="348"/>
        <v>15666760.59</v>
      </c>
      <c r="N221" s="7">
        <f t="shared" si="348"/>
        <v>999999999.99000001</v>
      </c>
      <c r="O221" s="7">
        <f t="shared" si="348"/>
        <v>999999999.99000001</v>
      </c>
      <c r="P221" s="7">
        <f t="shared" si="348"/>
        <v>999999999.99000001</v>
      </c>
      <c r="Q221" s="7">
        <f t="shared" si="348"/>
        <v>4452300616.5799999</v>
      </c>
      <c r="R221" s="7">
        <f t="shared" si="348"/>
        <v>69245990.719999999</v>
      </c>
      <c r="S221" s="7">
        <f t="shared" si="348"/>
        <v>24544993.690000001</v>
      </c>
      <c r="T221" s="7">
        <f t="shared" si="348"/>
        <v>999999999.99000001</v>
      </c>
      <c r="U221" s="7">
        <f t="shared" si="348"/>
        <v>999999999.99000001</v>
      </c>
      <c r="V221" s="7">
        <f t="shared" si="348"/>
        <v>999999999.99000001</v>
      </c>
      <c r="W221" s="7">
        <f t="shared" si="348"/>
        <v>999999999.99000001</v>
      </c>
      <c r="X221" s="7">
        <f t="shared" si="348"/>
        <v>999999999.99000001</v>
      </c>
      <c r="Y221" s="7">
        <f t="shared" si="348"/>
        <v>11117724.970000001</v>
      </c>
      <c r="Z221" s="7">
        <f t="shared" si="348"/>
        <v>999999999.99000001</v>
      </c>
      <c r="AA221" s="7">
        <f t="shared" si="348"/>
        <v>999999999.99000001</v>
      </c>
      <c r="AB221" s="7">
        <f t="shared" si="348"/>
        <v>999999999.99000001</v>
      </c>
      <c r="AC221" s="7">
        <f t="shared" si="348"/>
        <v>999999999.99000001</v>
      </c>
      <c r="AD221" s="7">
        <f t="shared" si="348"/>
        <v>999999999.99000001</v>
      </c>
      <c r="AE221" s="7">
        <f t="shared" si="348"/>
        <v>999999999.99000001</v>
      </c>
      <c r="AF221" s="7">
        <f t="shared" si="348"/>
        <v>999999999.99000001</v>
      </c>
      <c r="AG221" s="7">
        <f t="shared" si="348"/>
        <v>999999999.99000001</v>
      </c>
      <c r="AH221" s="7">
        <f t="shared" si="348"/>
        <v>13129081.140000001</v>
      </c>
      <c r="AI221" s="7">
        <f t="shared" ref="AI221:BN221" si="349">IF(AI195&gt;0,AI195,999999999.99)</f>
        <v>999999999.99000001</v>
      </c>
      <c r="AJ221" s="7">
        <f t="shared" si="349"/>
        <v>999999999.99000001</v>
      </c>
      <c r="AK221" s="7">
        <f t="shared" si="349"/>
        <v>999999999.99000001</v>
      </c>
      <c r="AL221" s="7">
        <f t="shared" si="349"/>
        <v>999999999.99000001</v>
      </c>
      <c r="AM221" s="7">
        <f t="shared" si="349"/>
        <v>999999999.99000001</v>
      </c>
      <c r="AN221" s="7">
        <f t="shared" si="349"/>
        <v>999999999.99000001</v>
      </c>
      <c r="AO221" s="7">
        <f t="shared" si="349"/>
        <v>90001588.549999997</v>
      </c>
      <c r="AP221" s="7">
        <f t="shared" si="349"/>
        <v>15770328029.92</v>
      </c>
      <c r="AQ221" s="7">
        <f t="shared" si="349"/>
        <v>999999999.99000001</v>
      </c>
      <c r="AR221" s="7">
        <f t="shared" si="349"/>
        <v>999999999.99000001</v>
      </c>
      <c r="AS221" s="7">
        <f t="shared" si="349"/>
        <v>999999999.99000001</v>
      </c>
      <c r="AT221" s="7">
        <f t="shared" si="349"/>
        <v>999999999.99000001</v>
      </c>
      <c r="AU221" s="7">
        <f t="shared" si="349"/>
        <v>999999999.99000001</v>
      </c>
      <c r="AV221" s="7">
        <f t="shared" si="349"/>
        <v>999999999.99000001</v>
      </c>
      <c r="AW221" s="7">
        <f t="shared" si="349"/>
        <v>999999999.99000001</v>
      </c>
      <c r="AX221" s="7">
        <f t="shared" si="349"/>
        <v>999999999.99000001</v>
      </c>
      <c r="AY221" s="7">
        <f t="shared" si="349"/>
        <v>999999999.99000001</v>
      </c>
      <c r="AZ221" s="7">
        <f t="shared" si="349"/>
        <v>501304408.39999998</v>
      </c>
      <c r="BA221" s="7">
        <f t="shared" si="349"/>
        <v>248221972.53999999</v>
      </c>
      <c r="BB221" s="7">
        <f t="shared" si="349"/>
        <v>187913646.31</v>
      </c>
      <c r="BC221" s="7">
        <f t="shared" si="349"/>
        <v>1611394211.1900001</v>
      </c>
      <c r="BD221" s="7">
        <f t="shared" si="349"/>
        <v>999999999.99000001</v>
      </c>
      <c r="BE221" s="7">
        <f t="shared" si="349"/>
        <v>999999999.99000001</v>
      </c>
      <c r="BF221" s="7">
        <f t="shared" si="349"/>
        <v>999999999.99000001</v>
      </c>
      <c r="BG221" s="7">
        <f t="shared" si="349"/>
        <v>12736968.07</v>
      </c>
      <c r="BH221" s="7">
        <f t="shared" si="349"/>
        <v>999999999.99000001</v>
      </c>
      <c r="BI221" s="7">
        <f t="shared" si="349"/>
        <v>999999999.99000001</v>
      </c>
      <c r="BJ221" s="7">
        <f t="shared" si="349"/>
        <v>999999999.99000001</v>
      </c>
      <c r="BK221" s="7">
        <f t="shared" si="349"/>
        <v>1218084155.78</v>
      </c>
      <c r="BL221" s="7">
        <f t="shared" si="349"/>
        <v>999999999.99000001</v>
      </c>
      <c r="BM221" s="7">
        <f t="shared" si="349"/>
        <v>999999999.99000001</v>
      </c>
      <c r="BN221" s="7">
        <f t="shared" si="349"/>
        <v>57574465.219999999</v>
      </c>
      <c r="BO221" s="7">
        <f t="shared" ref="BO221:CT221" si="350">IF(BO195&gt;0,BO195,999999999.99)</f>
        <v>18006004.690000001</v>
      </c>
      <c r="BP221" s="7">
        <f t="shared" si="350"/>
        <v>999999999.99000001</v>
      </c>
      <c r="BQ221" s="7">
        <f t="shared" si="350"/>
        <v>144768146.24000001</v>
      </c>
      <c r="BR221" s="7">
        <f t="shared" si="350"/>
        <v>999999999.99000001</v>
      </c>
      <c r="BS221" s="7">
        <f t="shared" si="350"/>
        <v>16849416.280000001</v>
      </c>
      <c r="BT221" s="7">
        <f t="shared" si="350"/>
        <v>999999999.99000001</v>
      </c>
      <c r="BU221" s="7">
        <f t="shared" si="350"/>
        <v>999999999.99000001</v>
      </c>
      <c r="BV221" s="7">
        <f t="shared" si="350"/>
        <v>999999999.99000001</v>
      </c>
      <c r="BW221" s="7">
        <f t="shared" si="350"/>
        <v>999999999.99000001</v>
      </c>
      <c r="BX221" s="7">
        <f t="shared" si="350"/>
        <v>999999999.99000001</v>
      </c>
      <c r="BY221" s="7">
        <f t="shared" si="350"/>
        <v>5681028.0700000003</v>
      </c>
      <c r="BZ221" s="7">
        <f t="shared" si="350"/>
        <v>999999999.99000001</v>
      </c>
      <c r="CA221" s="7">
        <f t="shared" si="350"/>
        <v>999999999.99000001</v>
      </c>
      <c r="CB221" s="7">
        <f t="shared" si="350"/>
        <v>999999999.99000001</v>
      </c>
      <c r="CC221" s="7">
        <f t="shared" si="350"/>
        <v>999999999.99000001</v>
      </c>
      <c r="CD221" s="7">
        <f t="shared" si="350"/>
        <v>999999999.99000001</v>
      </c>
      <c r="CE221" s="7">
        <f t="shared" si="350"/>
        <v>999999999.99000001</v>
      </c>
      <c r="CF221" s="7">
        <f t="shared" si="350"/>
        <v>999999999.99000001</v>
      </c>
      <c r="CG221" s="7">
        <f t="shared" si="350"/>
        <v>999999999.99000001</v>
      </c>
      <c r="CH221" s="7">
        <f t="shared" si="350"/>
        <v>999999999.99000001</v>
      </c>
      <c r="CI221" s="7">
        <f t="shared" si="350"/>
        <v>8831912.0700000003</v>
      </c>
      <c r="CJ221" s="7">
        <f t="shared" si="350"/>
        <v>12467979.43</v>
      </c>
      <c r="CK221" s="7">
        <f t="shared" si="350"/>
        <v>999999999.99000001</v>
      </c>
      <c r="CL221" s="7">
        <f t="shared" si="350"/>
        <v>999999999.99000001</v>
      </c>
      <c r="CM221" s="7">
        <f t="shared" si="350"/>
        <v>10070778.08</v>
      </c>
      <c r="CN221" s="7">
        <f t="shared" si="350"/>
        <v>999999999.99000001</v>
      </c>
      <c r="CO221" s="7">
        <f t="shared" si="350"/>
        <v>999999999.99000001</v>
      </c>
      <c r="CP221" s="7">
        <f t="shared" si="350"/>
        <v>13773121.539999999</v>
      </c>
      <c r="CQ221" s="7">
        <f t="shared" si="350"/>
        <v>10745342.380000001</v>
      </c>
      <c r="CR221" s="7">
        <f t="shared" si="350"/>
        <v>999999999.99000001</v>
      </c>
      <c r="CS221" s="7">
        <f t="shared" si="350"/>
        <v>999999999.99000001</v>
      </c>
      <c r="CT221" s="7">
        <f t="shared" si="350"/>
        <v>999999999.99000001</v>
      </c>
      <c r="CU221" s="7">
        <f t="shared" ref="CU221:DZ221" si="351">IF(CU195&gt;0,CU195,999999999.99)</f>
        <v>999999999.99000001</v>
      </c>
      <c r="CV221" s="7">
        <f t="shared" si="351"/>
        <v>999999999.99000001</v>
      </c>
      <c r="CW221" s="7">
        <f t="shared" si="351"/>
        <v>999999999.99000001</v>
      </c>
      <c r="CX221" s="7">
        <f t="shared" si="351"/>
        <v>5818326</v>
      </c>
      <c r="CY221" s="7">
        <f t="shared" si="351"/>
        <v>999999999.99000001</v>
      </c>
      <c r="CZ221" s="7">
        <f t="shared" si="351"/>
        <v>28411563.489999998</v>
      </c>
      <c r="DA221" s="7">
        <f t="shared" si="351"/>
        <v>999999999.99000001</v>
      </c>
      <c r="DB221" s="7">
        <f t="shared" si="351"/>
        <v>999999999.99000001</v>
      </c>
      <c r="DC221" s="7">
        <f t="shared" si="351"/>
        <v>999999999.99000001</v>
      </c>
      <c r="DD221" s="7">
        <f t="shared" si="351"/>
        <v>999999999.99000001</v>
      </c>
      <c r="DE221" s="7">
        <f t="shared" si="351"/>
        <v>999999999.99000001</v>
      </c>
      <c r="DF221" s="7">
        <f t="shared" si="351"/>
        <v>969012864.39999998</v>
      </c>
      <c r="DG221" s="7">
        <f t="shared" si="351"/>
        <v>999999999.99000001</v>
      </c>
      <c r="DH221" s="7">
        <f t="shared" si="351"/>
        <v>28200025.289999999</v>
      </c>
      <c r="DI221" s="7">
        <f t="shared" si="351"/>
        <v>41788926.689999998</v>
      </c>
      <c r="DJ221" s="7">
        <f t="shared" si="351"/>
        <v>8267963.0800000001</v>
      </c>
      <c r="DK221" s="7">
        <f t="shared" si="351"/>
        <v>6360386.04</v>
      </c>
      <c r="DL221" s="7">
        <f t="shared" si="351"/>
        <v>138587751.06999999</v>
      </c>
      <c r="DM221" s="7">
        <f t="shared" si="351"/>
        <v>999999999.99000001</v>
      </c>
      <c r="DN221" s="7">
        <f t="shared" si="351"/>
        <v>19950830.609999999</v>
      </c>
      <c r="DO221" s="7">
        <f t="shared" si="351"/>
        <v>63630563.020000003</v>
      </c>
      <c r="DP221" s="7">
        <f t="shared" si="351"/>
        <v>999999999.99000001</v>
      </c>
      <c r="DQ221" s="7">
        <f t="shared" si="351"/>
        <v>999999999.99000001</v>
      </c>
      <c r="DR221" s="7">
        <f t="shared" si="351"/>
        <v>20338906.940000001</v>
      </c>
      <c r="DS221" s="7">
        <f t="shared" si="351"/>
        <v>8442503.8000000007</v>
      </c>
      <c r="DT221" s="7">
        <f t="shared" si="351"/>
        <v>999999999.99000001</v>
      </c>
      <c r="DU221" s="7">
        <f t="shared" si="351"/>
        <v>999999999.99000001</v>
      </c>
      <c r="DV221" s="7">
        <f t="shared" si="351"/>
        <v>999999999.99000001</v>
      </c>
      <c r="DW221" s="7">
        <f t="shared" si="351"/>
        <v>999999999.99000001</v>
      </c>
      <c r="DX221" s="7">
        <f t="shared" si="351"/>
        <v>999999999.99000001</v>
      </c>
      <c r="DY221" s="7">
        <f t="shared" si="351"/>
        <v>999999999.99000001</v>
      </c>
      <c r="DZ221" s="7">
        <f t="shared" si="351"/>
        <v>999999999.99000001</v>
      </c>
      <c r="EA221" s="7">
        <f t="shared" ref="EA221:FF221" si="352">IF(EA195&gt;0,EA195,999999999.99)</f>
        <v>999999999.99000001</v>
      </c>
      <c r="EB221" s="7">
        <f t="shared" si="352"/>
        <v>7219520.4199999999</v>
      </c>
      <c r="EC221" s="7">
        <f t="shared" si="352"/>
        <v>999999999.99000001</v>
      </c>
      <c r="ED221" s="7">
        <f t="shared" si="352"/>
        <v>999999999.99000001</v>
      </c>
      <c r="EE221" s="7">
        <f t="shared" si="352"/>
        <v>999999999.99000001</v>
      </c>
      <c r="EF221" s="7">
        <f t="shared" si="352"/>
        <v>20996455.940000001</v>
      </c>
      <c r="EG221" s="7">
        <f t="shared" si="352"/>
        <v>999999999.99000001</v>
      </c>
      <c r="EH221" s="7">
        <f t="shared" si="352"/>
        <v>999999999.99000001</v>
      </c>
      <c r="EI221" s="7">
        <f t="shared" si="352"/>
        <v>704088202.78999996</v>
      </c>
      <c r="EJ221" s="7">
        <f t="shared" si="352"/>
        <v>302574982.06999999</v>
      </c>
      <c r="EK221" s="7">
        <f t="shared" si="352"/>
        <v>999999999.99000001</v>
      </c>
      <c r="EL221" s="7">
        <f t="shared" si="352"/>
        <v>5773208.8300000001</v>
      </c>
      <c r="EM221" s="7">
        <f t="shared" si="352"/>
        <v>999999999.99000001</v>
      </c>
      <c r="EN221" s="7">
        <f t="shared" si="352"/>
        <v>13277549.68</v>
      </c>
      <c r="EO221" s="7">
        <f t="shared" si="352"/>
        <v>999999999.99000001</v>
      </c>
      <c r="EP221" s="7">
        <f t="shared" si="352"/>
        <v>999999999.99000001</v>
      </c>
      <c r="EQ221" s="7">
        <f t="shared" si="352"/>
        <v>999999999.99000001</v>
      </c>
      <c r="ER221" s="7">
        <f t="shared" si="352"/>
        <v>999999999.99000001</v>
      </c>
      <c r="ES221" s="7">
        <f t="shared" si="352"/>
        <v>999999999.99000001</v>
      </c>
      <c r="ET221" s="7">
        <f t="shared" si="352"/>
        <v>999999999.99000001</v>
      </c>
      <c r="EU221" s="7">
        <f t="shared" si="352"/>
        <v>7480736.6699999999</v>
      </c>
      <c r="EV221" s="7">
        <f t="shared" si="352"/>
        <v>999999999.99000001</v>
      </c>
      <c r="EW221" s="7">
        <f t="shared" si="352"/>
        <v>999999999.99000001</v>
      </c>
      <c r="EX221" s="7">
        <f t="shared" si="352"/>
        <v>999999999.99000001</v>
      </c>
      <c r="EY221" s="7">
        <f t="shared" si="352"/>
        <v>8631182.8699999992</v>
      </c>
      <c r="EZ221" s="7">
        <f t="shared" si="352"/>
        <v>999999999.99000001</v>
      </c>
      <c r="FA221" s="7">
        <f t="shared" si="352"/>
        <v>999999999.99000001</v>
      </c>
      <c r="FB221" s="7">
        <f t="shared" si="352"/>
        <v>999999999.99000001</v>
      </c>
      <c r="FC221" s="7">
        <f t="shared" si="352"/>
        <v>999999999.99000001</v>
      </c>
      <c r="FD221" s="7">
        <f t="shared" si="352"/>
        <v>999999999.99000001</v>
      </c>
      <c r="FE221" s="7">
        <f t="shared" si="352"/>
        <v>999999999.99000001</v>
      </c>
      <c r="FF221" s="7">
        <f t="shared" si="352"/>
        <v>999999999.99000001</v>
      </c>
      <c r="FG221" s="7">
        <f t="shared" ref="FG221:FX221" si="353">IF(FG195&gt;0,FG195,999999999.99)</f>
        <v>999999999.99000001</v>
      </c>
      <c r="FH221" s="7">
        <f t="shared" si="353"/>
        <v>999999999.99000001</v>
      </c>
      <c r="FI221" s="7">
        <f t="shared" si="353"/>
        <v>26283476.989999998</v>
      </c>
      <c r="FJ221" s="7">
        <f t="shared" si="353"/>
        <v>999999999.99000001</v>
      </c>
      <c r="FK221" s="7">
        <f t="shared" si="353"/>
        <v>43667862.100000001</v>
      </c>
      <c r="FL221" s="7">
        <f t="shared" si="353"/>
        <v>999999999.99000001</v>
      </c>
      <c r="FM221" s="7">
        <f t="shared" si="353"/>
        <v>999999999.99000001</v>
      </c>
      <c r="FN221" s="7">
        <f t="shared" si="353"/>
        <v>1435091175.45</v>
      </c>
      <c r="FO221" s="7">
        <f t="shared" si="353"/>
        <v>15249670.32</v>
      </c>
      <c r="FP221" s="7">
        <f t="shared" si="353"/>
        <v>38154013.450000003</v>
      </c>
      <c r="FQ221" s="7">
        <f t="shared" si="353"/>
        <v>13339144.77</v>
      </c>
      <c r="FR221" s="7">
        <f t="shared" si="353"/>
        <v>999999999.99000001</v>
      </c>
      <c r="FS221" s="7">
        <f t="shared" si="353"/>
        <v>999999999.99000001</v>
      </c>
      <c r="FT221" s="7">
        <f t="shared" si="353"/>
        <v>999999999.99000001</v>
      </c>
      <c r="FU221" s="7">
        <f t="shared" si="353"/>
        <v>11527775.25</v>
      </c>
      <c r="FV221" s="7">
        <f t="shared" si="353"/>
        <v>10498836.710000001</v>
      </c>
      <c r="FW221" s="7">
        <f t="shared" si="353"/>
        <v>999999999.99000001</v>
      </c>
      <c r="FX221" s="7">
        <f t="shared" si="353"/>
        <v>999999999.99000001</v>
      </c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</row>
    <row r="222" spans="1:195" x14ac:dyDescent="0.35">
      <c r="A222" s="7"/>
      <c r="B222" s="7" t="s">
        <v>765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</row>
    <row r="223" spans="1:195" x14ac:dyDescent="0.35">
      <c r="A223" s="7"/>
      <c r="B223" s="7" t="s">
        <v>766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</row>
    <row r="224" spans="1:195" x14ac:dyDescent="0.35">
      <c r="A224" s="6" t="s">
        <v>767</v>
      </c>
      <c r="B224" s="7" t="s">
        <v>768</v>
      </c>
      <c r="C224" s="7">
        <f t="shared" ref="C224:BN224" si="354">MIN(C221,MAX(C219,C220))</f>
        <v>78280926.659999996</v>
      </c>
      <c r="D224" s="7">
        <f t="shared" si="354"/>
        <v>441524814.77999997</v>
      </c>
      <c r="E224" s="7">
        <f t="shared" si="354"/>
        <v>72811077.909999996</v>
      </c>
      <c r="F224" s="7">
        <f t="shared" si="354"/>
        <v>263132585.95999998</v>
      </c>
      <c r="G224" s="7">
        <f t="shared" si="354"/>
        <v>17994612.979999997</v>
      </c>
      <c r="H224" s="7">
        <f t="shared" si="354"/>
        <v>13083631.589999998</v>
      </c>
      <c r="I224" s="7">
        <f t="shared" si="354"/>
        <v>99157217.73999998</v>
      </c>
      <c r="J224" s="7">
        <f t="shared" si="354"/>
        <v>23646688.869999997</v>
      </c>
      <c r="K224" s="7">
        <f t="shared" si="354"/>
        <v>4249030.7700000005</v>
      </c>
      <c r="L224" s="7">
        <f t="shared" si="354"/>
        <v>26195544.030000001</v>
      </c>
      <c r="M224" s="7">
        <f t="shared" si="354"/>
        <v>13496937.890000001</v>
      </c>
      <c r="N224" s="7">
        <f t="shared" si="354"/>
        <v>581494672.08000004</v>
      </c>
      <c r="O224" s="7">
        <f t="shared" si="354"/>
        <v>143582716.31</v>
      </c>
      <c r="P224" s="7">
        <f t="shared" si="354"/>
        <v>5323465.26</v>
      </c>
      <c r="Q224" s="7">
        <f t="shared" si="354"/>
        <v>468297690.42999995</v>
      </c>
      <c r="R224" s="7">
        <f t="shared" si="354"/>
        <v>66886792.980000004</v>
      </c>
      <c r="S224" s="7">
        <f t="shared" si="354"/>
        <v>18639281.029999997</v>
      </c>
      <c r="T224" s="7">
        <f t="shared" si="354"/>
        <v>3180571.4699999997</v>
      </c>
      <c r="U224" s="7">
        <f t="shared" si="354"/>
        <v>1210359.06</v>
      </c>
      <c r="V224" s="7">
        <f t="shared" si="354"/>
        <v>4111253.61</v>
      </c>
      <c r="W224" s="7">
        <f t="shared" si="354"/>
        <v>3589031.04</v>
      </c>
      <c r="X224" s="7">
        <f t="shared" si="354"/>
        <v>1119109.24</v>
      </c>
      <c r="Y224" s="7">
        <f t="shared" si="354"/>
        <v>11056133.16</v>
      </c>
      <c r="Z224" s="7">
        <f t="shared" si="354"/>
        <v>3704039.66</v>
      </c>
      <c r="AA224" s="7">
        <f t="shared" si="354"/>
        <v>344053132.07999998</v>
      </c>
      <c r="AB224" s="7">
        <f t="shared" si="354"/>
        <v>307314036.78999996</v>
      </c>
      <c r="AC224" s="7">
        <f t="shared" si="354"/>
        <v>10848849.529999999</v>
      </c>
      <c r="AD224" s="7">
        <f t="shared" si="354"/>
        <v>15663120.230000002</v>
      </c>
      <c r="AE224" s="7">
        <f t="shared" si="354"/>
        <v>2002521.44</v>
      </c>
      <c r="AF224" s="7">
        <f t="shared" si="354"/>
        <v>3317701.5700000003</v>
      </c>
      <c r="AG224" s="7">
        <f t="shared" si="354"/>
        <v>7680757.7699999996</v>
      </c>
      <c r="AH224" s="7">
        <f t="shared" si="354"/>
        <v>11215024.540000001</v>
      </c>
      <c r="AI224" s="7">
        <f t="shared" si="354"/>
        <v>5315984.8299999991</v>
      </c>
      <c r="AJ224" s="7">
        <f t="shared" si="354"/>
        <v>3321162.94</v>
      </c>
      <c r="AK224" s="7">
        <f t="shared" si="354"/>
        <v>3337264.26</v>
      </c>
      <c r="AL224" s="7">
        <f t="shared" si="354"/>
        <v>4398791.17</v>
      </c>
      <c r="AM224" s="7">
        <f t="shared" si="354"/>
        <v>5151769.4400000004</v>
      </c>
      <c r="AN224" s="7">
        <f t="shared" si="354"/>
        <v>4705871.6399999997</v>
      </c>
      <c r="AO224" s="7">
        <f t="shared" si="354"/>
        <v>48410200.449999996</v>
      </c>
      <c r="AP224" s="7">
        <f t="shared" si="354"/>
        <v>984605907.71000004</v>
      </c>
      <c r="AQ224" s="7">
        <f t="shared" si="354"/>
        <v>4142746.84</v>
      </c>
      <c r="AR224" s="7">
        <f t="shared" si="354"/>
        <v>688378488.28999996</v>
      </c>
      <c r="AS224" s="7">
        <f t="shared" si="354"/>
        <v>78800241.939999998</v>
      </c>
      <c r="AT224" s="7">
        <f t="shared" si="354"/>
        <v>29527491.399999999</v>
      </c>
      <c r="AU224" s="7">
        <f t="shared" si="354"/>
        <v>4796748.9300000006</v>
      </c>
      <c r="AV224" s="7">
        <f t="shared" si="354"/>
        <v>4855763.05</v>
      </c>
      <c r="AW224" s="7">
        <f t="shared" si="354"/>
        <v>4296219.3600000003</v>
      </c>
      <c r="AX224" s="7">
        <f t="shared" si="354"/>
        <v>1597596.48</v>
      </c>
      <c r="AY224" s="7">
        <f t="shared" si="354"/>
        <v>5861442.0000000009</v>
      </c>
      <c r="AZ224" s="7">
        <f t="shared" si="354"/>
        <v>142156367.77000001</v>
      </c>
      <c r="BA224" s="7">
        <f t="shared" si="354"/>
        <v>99159671.230000004</v>
      </c>
      <c r="BB224" s="7">
        <f t="shared" si="354"/>
        <v>82441914.719999999</v>
      </c>
      <c r="BC224" s="7">
        <f t="shared" si="354"/>
        <v>290277750.53999996</v>
      </c>
      <c r="BD224" s="7">
        <f t="shared" si="354"/>
        <v>39224945.799999997</v>
      </c>
      <c r="BE224" s="7">
        <f t="shared" si="354"/>
        <v>14653499.359999999</v>
      </c>
      <c r="BF224" s="7">
        <f t="shared" si="354"/>
        <v>276327513.99000001</v>
      </c>
      <c r="BG224" s="7">
        <f t="shared" si="354"/>
        <v>11148030.290000001</v>
      </c>
      <c r="BH224" s="7">
        <f t="shared" si="354"/>
        <v>7392168.54</v>
      </c>
      <c r="BI224" s="7">
        <f t="shared" si="354"/>
        <v>4413156.0999999996</v>
      </c>
      <c r="BJ224" s="7">
        <f t="shared" si="354"/>
        <v>68009926.640000001</v>
      </c>
      <c r="BK224" s="7">
        <f t="shared" si="354"/>
        <v>337261596.94</v>
      </c>
      <c r="BL224" s="7">
        <f t="shared" si="354"/>
        <v>2137957.75</v>
      </c>
      <c r="BM224" s="7">
        <f t="shared" si="354"/>
        <v>5738052.3500000006</v>
      </c>
      <c r="BN224" s="7">
        <f t="shared" si="354"/>
        <v>34892482.010000005</v>
      </c>
      <c r="BO224" s="7">
        <f t="shared" ref="BO224:DZ224" si="355">MIN(BO221,MAX(BO219,BO220))</f>
        <v>14511029.25</v>
      </c>
      <c r="BP224" s="7">
        <f t="shared" si="355"/>
        <v>3327045.16</v>
      </c>
      <c r="BQ224" s="7">
        <f t="shared" si="355"/>
        <v>71629211.909999996</v>
      </c>
      <c r="BR224" s="7">
        <f t="shared" si="355"/>
        <v>49101998.600000009</v>
      </c>
      <c r="BS224" s="7">
        <f t="shared" si="355"/>
        <v>13930344.359999999</v>
      </c>
      <c r="BT224" s="7">
        <f t="shared" si="355"/>
        <v>5587631.6900000004</v>
      </c>
      <c r="BU224" s="7">
        <f t="shared" si="355"/>
        <v>5853831.3300000001</v>
      </c>
      <c r="BV224" s="7">
        <f t="shared" si="355"/>
        <v>14132773.17</v>
      </c>
      <c r="BW224" s="7">
        <f t="shared" si="355"/>
        <v>22518028.879999999</v>
      </c>
      <c r="BX224" s="7">
        <f t="shared" si="355"/>
        <v>1693810.78</v>
      </c>
      <c r="BY224" s="7">
        <f t="shared" si="355"/>
        <v>5681028.0700000003</v>
      </c>
      <c r="BZ224" s="7">
        <f t="shared" si="355"/>
        <v>3570222.23</v>
      </c>
      <c r="CA224" s="7">
        <f t="shared" si="355"/>
        <v>3055462.16</v>
      </c>
      <c r="CB224" s="7">
        <f t="shared" si="355"/>
        <v>825888677.15999997</v>
      </c>
      <c r="CC224" s="7">
        <f t="shared" si="355"/>
        <v>3403040.55</v>
      </c>
      <c r="CD224" s="7">
        <f t="shared" si="355"/>
        <v>3375014.13</v>
      </c>
      <c r="CE224" s="7">
        <f t="shared" si="355"/>
        <v>2931667.9</v>
      </c>
      <c r="CF224" s="7">
        <f t="shared" si="355"/>
        <v>2237551.1300000004</v>
      </c>
      <c r="CG224" s="7">
        <f t="shared" si="355"/>
        <v>3563065.84</v>
      </c>
      <c r="CH224" s="7">
        <f t="shared" si="355"/>
        <v>2212645.7799999998</v>
      </c>
      <c r="CI224" s="7">
        <f t="shared" si="355"/>
        <v>8266047.3399999999</v>
      </c>
      <c r="CJ224" s="7">
        <f t="shared" si="355"/>
        <v>10994772.509999998</v>
      </c>
      <c r="CK224" s="7">
        <f t="shared" si="355"/>
        <v>63484241.789999999</v>
      </c>
      <c r="CL224" s="7">
        <f t="shared" si="355"/>
        <v>15214039.17</v>
      </c>
      <c r="CM224" s="7">
        <f t="shared" si="355"/>
        <v>9371670.8399999999</v>
      </c>
      <c r="CN224" s="7">
        <f t="shared" si="355"/>
        <v>351171196.08999997</v>
      </c>
      <c r="CO224" s="7">
        <f t="shared" si="355"/>
        <v>156897852.21000001</v>
      </c>
      <c r="CP224" s="7">
        <f t="shared" si="355"/>
        <v>11896320.030000001</v>
      </c>
      <c r="CQ224" s="7">
        <f t="shared" si="355"/>
        <v>9965645.2300000004</v>
      </c>
      <c r="CR224" s="7">
        <f t="shared" si="355"/>
        <v>3946928.0500000003</v>
      </c>
      <c r="CS224" s="7">
        <f t="shared" si="355"/>
        <v>4452342.58</v>
      </c>
      <c r="CT224" s="7">
        <f t="shared" si="355"/>
        <v>2241807.9600000004</v>
      </c>
      <c r="CU224" s="7">
        <f t="shared" si="355"/>
        <v>4497037.74</v>
      </c>
      <c r="CV224" s="7">
        <f t="shared" si="355"/>
        <v>1048275.01</v>
      </c>
      <c r="CW224" s="7">
        <f t="shared" si="355"/>
        <v>3687358.23</v>
      </c>
      <c r="CX224" s="7">
        <f t="shared" si="355"/>
        <v>5818326</v>
      </c>
      <c r="CY224" s="7">
        <f t="shared" si="355"/>
        <v>1139684.8999999999</v>
      </c>
      <c r="CZ224" s="7">
        <f t="shared" si="355"/>
        <v>20729617.379999999</v>
      </c>
      <c r="DA224" s="7">
        <f t="shared" si="355"/>
        <v>3512368.75</v>
      </c>
      <c r="DB224" s="7">
        <f t="shared" si="355"/>
        <v>4688925.2600000007</v>
      </c>
      <c r="DC224" s="7">
        <f t="shared" si="355"/>
        <v>3362885.21</v>
      </c>
      <c r="DD224" s="7">
        <f t="shared" si="355"/>
        <v>3171844.17</v>
      </c>
      <c r="DE224" s="7">
        <f t="shared" si="355"/>
        <v>4477913.34</v>
      </c>
      <c r="DF224" s="7">
        <f t="shared" si="355"/>
        <v>227308969.69</v>
      </c>
      <c r="DG224" s="7">
        <f t="shared" si="355"/>
        <v>2323573.89</v>
      </c>
      <c r="DH224" s="7">
        <f t="shared" si="355"/>
        <v>20556024.73</v>
      </c>
      <c r="DI224" s="7">
        <f t="shared" si="355"/>
        <v>27270760.419999998</v>
      </c>
      <c r="DJ224" s="7">
        <f t="shared" si="355"/>
        <v>7848572.0300000003</v>
      </c>
      <c r="DK224" s="7">
        <f t="shared" si="355"/>
        <v>6297143.4000000004</v>
      </c>
      <c r="DL224" s="7">
        <f t="shared" si="355"/>
        <v>65115479.82</v>
      </c>
      <c r="DM224" s="7">
        <f t="shared" si="355"/>
        <v>4216866.99</v>
      </c>
      <c r="DN224" s="7">
        <f t="shared" si="355"/>
        <v>15819933.260000002</v>
      </c>
      <c r="DO224" s="7">
        <f t="shared" si="355"/>
        <v>37214363.609999999</v>
      </c>
      <c r="DP224" s="7">
        <f t="shared" si="355"/>
        <v>3723507.0999999996</v>
      </c>
      <c r="DQ224" s="7">
        <f t="shared" si="355"/>
        <v>9910011.2199999988</v>
      </c>
      <c r="DR224" s="7">
        <f t="shared" si="355"/>
        <v>16029065.470000001</v>
      </c>
      <c r="DS224" s="7">
        <f t="shared" si="355"/>
        <v>8192290.4900000002</v>
      </c>
      <c r="DT224" s="7">
        <f t="shared" si="355"/>
        <v>3505217.6899999995</v>
      </c>
      <c r="DU224" s="7">
        <f t="shared" si="355"/>
        <v>5081016.83</v>
      </c>
      <c r="DV224" s="7">
        <f t="shared" si="355"/>
        <v>3777749.3100000005</v>
      </c>
      <c r="DW224" s="7">
        <f t="shared" si="355"/>
        <v>4606562.2899999991</v>
      </c>
      <c r="DX224" s="7">
        <f t="shared" si="355"/>
        <v>3571409.7300000004</v>
      </c>
      <c r="DY224" s="7">
        <f t="shared" si="355"/>
        <v>4941384.3599999994</v>
      </c>
      <c r="DZ224" s="7">
        <f t="shared" si="355"/>
        <v>9011443.9300000016</v>
      </c>
      <c r="EA224" s="7">
        <f t="shared" ref="EA224:FX224" si="356">MIN(EA221,MAX(EA219,EA220))</f>
        <v>6851450.8500000006</v>
      </c>
      <c r="EB224" s="7">
        <f t="shared" si="356"/>
        <v>7069160.1299999999</v>
      </c>
      <c r="EC224" s="7">
        <f t="shared" si="356"/>
        <v>4198394.21</v>
      </c>
      <c r="ED224" s="7">
        <f t="shared" si="356"/>
        <v>22869267.960000001</v>
      </c>
      <c r="EE224" s="7">
        <f t="shared" si="356"/>
        <v>3488701.8000000003</v>
      </c>
      <c r="EF224" s="7">
        <f t="shared" si="356"/>
        <v>16391976.949999999</v>
      </c>
      <c r="EG224" s="7">
        <f t="shared" si="356"/>
        <v>3933008.7399999998</v>
      </c>
      <c r="EH224" s="7">
        <f t="shared" si="356"/>
        <v>3939833.04</v>
      </c>
      <c r="EI224" s="7">
        <f t="shared" si="356"/>
        <v>164616324.28999999</v>
      </c>
      <c r="EJ224" s="7">
        <f t="shared" si="356"/>
        <v>110834981.64</v>
      </c>
      <c r="EK224" s="7">
        <f t="shared" si="356"/>
        <v>8036858.2699999996</v>
      </c>
      <c r="EL224" s="7">
        <f t="shared" si="356"/>
        <v>5749905.0699999994</v>
      </c>
      <c r="EM224" s="7">
        <f t="shared" si="356"/>
        <v>5359102.9400000004</v>
      </c>
      <c r="EN224" s="7">
        <f t="shared" si="356"/>
        <v>11489817.02</v>
      </c>
      <c r="EO224" s="7">
        <f t="shared" si="356"/>
        <v>4572900.6499999994</v>
      </c>
      <c r="EP224" s="7">
        <f t="shared" si="356"/>
        <v>5804949.540000001</v>
      </c>
      <c r="EQ224" s="7">
        <f t="shared" si="356"/>
        <v>30092708.129999999</v>
      </c>
      <c r="ER224" s="7">
        <f t="shared" si="356"/>
        <v>4936049.1399999997</v>
      </c>
      <c r="ES224" s="7">
        <f t="shared" si="356"/>
        <v>3408977.85</v>
      </c>
      <c r="ET224" s="7">
        <f t="shared" si="356"/>
        <v>3995070.5100000002</v>
      </c>
      <c r="EU224" s="7">
        <f t="shared" si="356"/>
        <v>7480736.6699999999</v>
      </c>
      <c r="EV224" s="7">
        <f t="shared" si="356"/>
        <v>1831507.33</v>
      </c>
      <c r="EW224" s="7">
        <f t="shared" si="356"/>
        <v>12823659.720000001</v>
      </c>
      <c r="EX224" s="7">
        <f t="shared" si="356"/>
        <v>3523072.51</v>
      </c>
      <c r="EY224" s="7">
        <f t="shared" si="356"/>
        <v>8631182.8699999992</v>
      </c>
      <c r="EZ224" s="7">
        <f t="shared" si="356"/>
        <v>2651725.0700000003</v>
      </c>
      <c r="FA224" s="7">
        <f t="shared" si="356"/>
        <v>41501154.839999996</v>
      </c>
      <c r="FB224" s="7">
        <f t="shared" si="356"/>
        <v>4596005.8100000005</v>
      </c>
      <c r="FC224" s="7">
        <f t="shared" si="356"/>
        <v>21734500.02</v>
      </c>
      <c r="FD224" s="7">
        <f t="shared" si="356"/>
        <v>5481644.5599999996</v>
      </c>
      <c r="FE224" s="7">
        <f t="shared" si="356"/>
        <v>1903245.5399999998</v>
      </c>
      <c r="FF224" s="7">
        <f t="shared" si="356"/>
        <v>3639006.8699999996</v>
      </c>
      <c r="FG224" s="7">
        <f t="shared" si="356"/>
        <v>2691667.9</v>
      </c>
      <c r="FH224" s="7">
        <f t="shared" si="356"/>
        <v>1587641.15</v>
      </c>
      <c r="FI224" s="7">
        <f t="shared" si="356"/>
        <v>19763981.189999998</v>
      </c>
      <c r="FJ224" s="7">
        <f t="shared" si="356"/>
        <v>22092773.859999996</v>
      </c>
      <c r="FK224" s="7">
        <f t="shared" si="356"/>
        <v>28740069.890000001</v>
      </c>
      <c r="FL224" s="7">
        <f t="shared" si="356"/>
        <v>89506028.040000007</v>
      </c>
      <c r="FM224" s="7">
        <f t="shared" si="356"/>
        <v>41933652.460000001</v>
      </c>
      <c r="FN224" s="7">
        <f t="shared" si="356"/>
        <v>254079029.58000001</v>
      </c>
      <c r="FO224" s="7">
        <f t="shared" si="356"/>
        <v>12729608.290000001</v>
      </c>
      <c r="FP224" s="7">
        <f t="shared" si="356"/>
        <v>26018394.789999999</v>
      </c>
      <c r="FQ224" s="7">
        <f t="shared" si="356"/>
        <v>11467258.84</v>
      </c>
      <c r="FR224" s="7">
        <f t="shared" si="356"/>
        <v>3284089.5100000002</v>
      </c>
      <c r="FS224" s="7">
        <f t="shared" si="356"/>
        <v>3357705.04</v>
      </c>
      <c r="FT224" s="7">
        <f t="shared" si="356"/>
        <v>1430952.3399999999</v>
      </c>
      <c r="FU224" s="7">
        <f t="shared" si="356"/>
        <v>10413261.060000001</v>
      </c>
      <c r="FV224" s="7">
        <f t="shared" si="356"/>
        <v>9533446.9100000001</v>
      </c>
      <c r="FW224" s="7">
        <f t="shared" si="356"/>
        <v>3207351.27</v>
      </c>
      <c r="FX224" s="7">
        <f t="shared" si="356"/>
        <v>1406941.0599999998</v>
      </c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</row>
    <row r="225" spans="1:195" x14ac:dyDescent="0.35">
      <c r="A225" s="7"/>
      <c r="B225" s="7" t="s">
        <v>769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</row>
    <row r="226" spans="1:195" x14ac:dyDescent="0.35">
      <c r="A226" s="94" t="s">
        <v>770</v>
      </c>
      <c r="B226" s="95" t="s">
        <v>771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7">
        <v>0</v>
      </c>
      <c r="AV226" s="7">
        <v>0</v>
      </c>
      <c r="AW226" s="7">
        <v>0</v>
      </c>
      <c r="AX226" s="7">
        <v>0</v>
      </c>
      <c r="AY226" s="7">
        <v>0</v>
      </c>
      <c r="AZ226" s="7">
        <v>0</v>
      </c>
      <c r="BA226" s="7">
        <v>0</v>
      </c>
      <c r="BB226" s="7">
        <v>0</v>
      </c>
      <c r="BC226" s="7">
        <v>0</v>
      </c>
      <c r="BD226" s="7">
        <v>0</v>
      </c>
      <c r="BE226" s="7">
        <v>0</v>
      </c>
      <c r="BF226" s="7">
        <v>0</v>
      </c>
      <c r="BG226" s="7">
        <v>0</v>
      </c>
      <c r="BH226" s="7">
        <v>0</v>
      </c>
      <c r="BI226" s="7">
        <v>0</v>
      </c>
      <c r="BJ226" s="7">
        <v>0</v>
      </c>
      <c r="BK226" s="7">
        <v>0</v>
      </c>
      <c r="BL226" s="7">
        <v>0</v>
      </c>
      <c r="BM226" s="7">
        <v>0</v>
      </c>
      <c r="BN226" s="7">
        <v>0</v>
      </c>
      <c r="BO226" s="7">
        <v>0</v>
      </c>
      <c r="BP226" s="7">
        <v>0</v>
      </c>
      <c r="BQ226" s="7">
        <v>0</v>
      </c>
      <c r="BR226" s="7">
        <v>0</v>
      </c>
      <c r="BS226" s="7">
        <v>0</v>
      </c>
      <c r="BT226" s="7">
        <v>0</v>
      </c>
      <c r="BU226" s="7">
        <v>0</v>
      </c>
      <c r="BV226" s="7">
        <v>0</v>
      </c>
      <c r="BW226" s="7">
        <v>0</v>
      </c>
      <c r="BX226" s="7">
        <v>0</v>
      </c>
      <c r="BY226" s="7">
        <v>0</v>
      </c>
      <c r="BZ226" s="7">
        <v>0</v>
      </c>
      <c r="CA226" s="7">
        <v>0</v>
      </c>
      <c r="CB226" s="7">
        <v>0</v>
      </c>
      <c r="CC226" s="7">
        <v>0</v>
      </c>
      <c r="CD226" s="7">
        <v>0</v>
      </c>
      <c r="CE226" s="7">
        <v>0</v>
      </c>
      <c r="CF226" s="7">
        <v>0</v>
      </c>
      <c r="CG226" s="7">
        <v>0</v>
      </c>
      <c r="CH226" s="7">
        <v>0</v>
      </c>
      <c r="CI226" s="7">
        <v>0</v>
      </c>
      <c r="CJ226" s="7">
        <v>0</v>
      </c>
      <c r="CK226" s="7">
        <v>0</v>
      </c>
      <c r="CL226" s="7">
        <v>0</v>
      </c>
      <c r="CM226" s="7">
        <v>0</v>
      </c>
      <c r="CN226" s="7">
        <v>0</v>
      </c>
      <c r="CO226" s="7">
        <v>0</v>
      </c>
      <c r="CP226" s="7">
        <v>0</v>
      </c>
      <c r="CQ226" s="7">
        <v>0</v>
      </c>
      <c r="CR226" s="7">
        <v>0</v>
      </c>
      <c r="CS226" s="7">
        <v>0</v>
      </c>
      <c r="CT226" s="7">
        <v>0</v>
      </c>
      <c r="CU226" s="7">
        <v>0</v>
      </c>
      <c r="CV226" s="7">
        <v>0</v>
      </c>
      <c r="CW226" s="7">
        <v>0</v>
      </c>
      <c r="CX226" s="7">
        <v>0</v>
      </c>
      <c r="CY226" s="7">
        <v>0</v>
      </c>
      <c r="CZ226" s="7">
        <v>0</v>
      </c>
      <c r="DA226" s="7">
        <v>0</v>
      </c>
      <c r="DB226" s="7">
        <v>0</v>
      </c>
      <c r="DC226" s="7">
        <v>0</v>
      </c>
      <c r="DD226" s="7">
        <v>0</v>
      </c>
      <c r="DE226" s="7">
        <v>0</v>
      </c>
      <c r="DF226" s="7">
        <v>0</v>
      </c>
      <c r="DG226" s="7">
        <v>0</v>
      </c>
      <c r="DH226" s="7">
        <v>0</v>
      </c>
      <c r="DI226" s="7">
        <v>0</v>
      </c>
      <c r="DJ226" s="7">
        <v>0</v>
      </c>
      <c r="DK226" s="7">
        <v>0</v>
      </c>
      <c r="DL226" s="7">
        <v>0</v>
      </c>
      <c r="DM226" s="7">
        <v>0</v>
      </c>
      <c r="DN226" s="7">
        <v>0</v>
      </c>
      <c r="DO226" s="7">
        <v>0</v>
      </c>
      <c r="DP226" s="7">
        <v>0</v>
      </c>
      <c r="DQ226" s="7">
        <v>0</v>
      </c>
      <c r="DR226" s="7">
        <v>0</v>
      </c>
      <c r="DS226" s="7">
        <v>0</v>
      </c>
      <c r="DT226" s="7">
        <v>0</v>
      </c>
      <c r="DU226" s="7">
        <v>0</v>
      </c>
      <c r="DV226" s="7">
        <v>0</v>
      </c>
      <c r="DW226" s="7">
        <v>0</v>
      </c>
      <c r="DX226" s="7">
        <v>0</v>
      </c>
      <c r="DY226" s="7">
        <v>0</v>
      </c>
      <c r="DZ226" s="7">
        <v>0</v>
      </c>
      <c r="EA226" s="7">
        <v>0</v>
      </c>
      <c r="EB226" s="7">
        <v>0</v>
      </c>
      <c r="EC226" s="7">
        <v>0</v>
      </c>
      <c r="ED226" s="7">
        <v>0</v>
      </c>
      <c r="EE226" s="7">
        <v>0</v>
      </c>
      <c r="EF226" s="7">
        <v>0</v>
      </c>
      <c r="EG226" s="7">
        <v>0</v>
      </c>
      <c r="EH226" s="7">
        <v>0</v>
      </c>
      <c r="EI226" s="7">
        <v>0</v>
      </c>
      <c r="EJ226" s="7">
        <v>0</v>
      </c>
      <c r="EK226" s="7">
        <v>0</v>
      </c>
      <c r="EL226" s="7">
        <v>0</v>
      </c>
      <c r="EM226" s="7">
        <v>0</v>
      </c>
      <c r="EN226" s="7">
        <v>0</v>
      </c>
      <c r="EO226" s="7">
        <v>0</v>
      </c>
      <c r="EP226" s="7">
        <v>0</v>
      </c>
      <c r="EQ226" s="7">
        <v>0</v>
      </c>
      <c r="ER226" s="7">
        <v>0</v>
      </c>
      <c r="ES226" s="7">
        <v>0</v>
      </c>
      <c r="ET226" s="7">
        <v>0</v>
      </c>
      <c r="EU226" s="7">
        <v>0</v>
      </c>
      <c r="EV226" s="7">
        <v>0</v>
      </c>
      <c r="EW226" s="7">
        <v>0</v>
      </c>
      <c r="EX226" s="7">
        <v>0</v>
      </c>
      <c r="EY226" s="7">
        <v>0</v>
      </c>
      <c r="EZ226" s="7">
        <v>0</v>
      </c>
      <c r="FA226" s="7">
        <v>0</v>
      </c>
      <c r="FB226" s="7">
        <v>0</v>
      </c>
      <c r="FC226" s="7">
        <v>0</v>
      </c>
      <c r="FD226" s="7">
        <v>0</v>
      </c>
      <c r="FE226" s="7">
        <v>0</v>
      </c>
      <c r="FF226" s="7">
        <v>0</v>
      </c>
      <c r="FG226" s="7">
        <v>0</v>
      </c>
      <c r="FH226" s="7">
        <v>0</v>
      </c>
      <c r="FI226" s="7">
        <v>0</v>
      </c>
      <c r="FJ226" s="7">
        <v>0</v>
      </c>
      <c r="FK226" s="7">
        <v>0</v>
      </c>
      <c r="FL226" s="7">
        <v>0</v>
      </c>
      <c r="FM226" s="7">
        <v>0</v>
      </c>
      <c r="FN226" s="7">
        <v>0</v>
      </c>
      <c r="FO226" s="7">
        <v>0</v>
      </c>
      <c r="FP226" s="7">
        <v>0</v>
      </c>
      <c r="FQ226" s="7">
        <v>0</v>
      </c>
      <c r="FR226" s="7">
        <v>0</v>
      </c>
      <c r="FS226" s="7">
        <v>0</v>
      </c>
      <c r="FT226" s="7">
        <v>0</v>
      </c>
      <c r="FU226" s="7">
        <v>0</v>
      </c>
      <c r="FV226" s="7">
        <v>0</v>
      </c>
      <c r="FW226" s="7">
        <v>0</v>
      </c>
      <c r="FX226" s="7">
        <v>0</v>
      </c>
      <c r="FY226" s="7"/>
      <c r="FZ226" s="7">
        <f>SUM(C226:FX226)</f>
        <v>0</v>
      </c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</row>
    <row r="227" spans="1:195" x14ac:dyDescent="0.35">
      <c r="A227" s="95"/>
      <c r="B227" s="95" t="s">
        <v>772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</row>
    <row r="228" spans="1:195" x14ac:dyDescent="0.35">
      <c r="A228" s="6" t="s">
        <v>773</v>
      </c>
      <c r="B228" s="7" t="s">
        <v>774</v>
      </c>
      <c r="C228" s="7">
        <f t="shared" ref="C228:AH228" si="357">+C203</f>
        <v>76349516</v>
      </c>
      <c r="D228" s="7">
        <f t="shared" si="357"/>
        <v>441739379.66000003</v>
      </c>
      <c r="E228" s="7">
        <f t="shared" si="357"/>
        <v>72943586.819999993</v>
      </c>
      <c r="F228" s="7">
        <f t="shared" si="357"/>
        <v>262229541.66</v>
      </c>
      <c r="G228" s="7">
        <f t="shared" si="357"/>
        <v>18002923.920000002</v>
      </c>
      <c r="H228" s="7">
        <f t="shared" si="357"/>
        <v>13075795.59</v>
      </c>
      <c r="I228" s="7">
        <f t="shared" si="357"/>
        <v>99429227.219999999</v>
      </c>
      <c r="J228" s="7">
        <f t="shared" si="357"/>
        <v>23582497.690000001</v>
      </c>
      <c r="K228" s="7">
        <f t="shared" si="357"/>
        <v>4314387.54</v>
      </c>
      <c r="L228" s="7">
        <f t="shared" si="357"/>
        <v>26113198.800000001</v>
      </c>
      <c r="M228" s="7">
        <f t="shared" si="357"/>
        <v>13412168.33</v>
      </c>
      <c r="N228" s="7">
        <f t="shared" si="357"/>
        <v>581342271.95000005</v>
      </c>
      <c r="O228" s="7">
        <f t="shared" si="357"/>
        <v>143594385.78</v>
      </c>
      <c r="P228" s="7">
        <f t="shared" si="357"/>
        <v>5458943.3200000003</v>
      </c>
      <c r="Q228" s="7">
        <f t="shared" si="357"/>
        <v>467964591.19</v>
      </c>
      <c r="R228" s="7">
        <f t="shared" si="357"/>
        <v>66893384.710000001</v>
      </c>
      <c r="S228" s="7">
        <f t="shared" si="357"/>
        <v>18651317.780000001</v>
      </c>
      <c r="T228" s="7">
        <f t="shared" si="357"/>
        <v>3173870</v>
      </c>
      <c r="U228" s="7">
        <f t="shared" si="357"/>
        <v>1208792.8</v>
      </c>
      <c r="V228" s="7">
        <f t="shared" si="357"/>
        <v>4085665.65</v>
      </c>
      <c r="W228" s="7">
        <f t="shared" si="357"/>
        <v>3587746.4</v>
      </c>
      <c r="X228" s="7">
        <f t="shared" si="357"/>
        <v>1114970.26</v>
      </c>
      <c r="Y228" s="7">
        <f t="shared" si="357"/>
        <v>11048763.869999999</v>
      </c>
      <c r="Z228" s="7">
        <f t="shared" si="357"/>
        <v>3702127.12</v>
      </c>
      <c r="AA228" s="7">
        <f t="shared" si="357"/>
        <v>343475194.99000001</v>
      </c>
      <c r="AB228" s="7">
        <f t="shared" si="357"/>
        <v>307312298.00999999</v>
      </c>
      <c r="AC228" s="7">
        <f t="shared" si="357"/>
        <v>10825901.35</v>
      </c>
      <c r="AD228" s="7">
        <f t="shared" si="357"/>
        <v>15646054.43</v>
      </c>
      <c r="AE228" s="7">
        <f t="shared" si="357"/>
        <v>2000476.31</v>
      </c>
      <c r="AF228" s="7">
        <f t="shared" si="357"/>
        <v>3312947.87</v>
      </c>
      <c r="AG228" s="7">
        <f t="shared" si="357"/>
        <v>7668425.0599999996</v>
      </c>
      <c r="AH228" s="7">
        <f t="shared" si="357"/>
        <v>11170161.34</v>
      </c>
      <c r="AI228" s="7">
        <f t="shared" ref="AI228:BN228" si="358">+AI203</f>
        <v>5402825.4900000002</v>
      </c>
      <c r="AJ228" s="7">
        <f t="shared" si="358"/>
        <v>3332007.88</v>
      </c>
      <c r="AK228" s="7">
        <f t="shared" si="358"/>
        <v>3292038.03</v>
      </c>
      <c r="AL228" s="7">
        <f t="shared" si="358"/>
        <v>4423049.16</v>
      </c>
      <c r="AM228" s="7">
        <f t="shared" si="358"/>
        <v>5045229.92</v>
      </c>
      <c r="AN228" s="7">
        <f t="shared" si="358"/>
        <v>4638553.28</v>
      </c>
      <c r="AO228" s="7">
        <f t="shared" si="358"/>
        <v>48147346.200000003</v>
      </c>
      <c r="AP228" s="7">
        <f t="shared" si="358"/>
        <v>984402729.69000006</v>
      </c>
      <c r="AQ228" s="7">
        <f t="shared" si="358"/>
        <v>4120270.05</v>
      </c>
      <c r="AR228" s="7">
        <f t="shared" si="358"/>
        <v>688433853.17999995</v>
      </c>
      <c r="AS228" s="7">
        <f t="shared" si="358"/>
        <v>78778459.950000003</v>
      </c>
      <c r="AT228" s="7">
        <f t="shared" si="358"/>
        <v>29532279.07</v>
      </c>
      <c r="AU228" s="7">
        <f t="shared" si="358"/>
        <v>4862404.53</v>
      </c>
      <c r="AV228" s="7">
        <f t="shared" si="358"/>
        <v>4824357.09</v>
      </c>
      <c r="AW228" s="7">
        <f t="shared" si="358"/>
        <v>4301024.6399999997</v>
      </c>
      <c r="AX228" s="7">
        <f t="shared" si="358"/>
        <v>1595418.92</v>
      </c>
      <c r="AY228" s="7">
        <f t="shared" si="358"/>
        <v>5854893.2199999997</v>
      </c>
      <c r="AZ228" s="7">
        <f t="shared" si="358"/>
        <v>142279236.13999999</v>
      </c>
      <c r="BA228" s="7">
        <f t="shared" si="358"/>
        <v>99156738.260000005</v>
      </c>
      <c r="BB228" s="7">
        <f t="shared" si="358"/>
        <v>82629432.530000001</v>
      </c>
      <c r="BC228" s="7">
        <f t="shared" si="358"/>
        <v>290017276.06999999</v>
      </c>
      <c r="BD228" s="7">
        <f t="shared" si="358"/>
        <v>39172169.560000002</v>
      </c>
      <c r="BE228" s="7">
        <f t="shared" si="358"/>
        <v>14637541.310000001</v>
      </c>
      <c r="BF228" s="7">
        <f t="shared" si="358"/>
        <v>275980864.73000002</v>
      </c>
      <c r="BG228" s="7">
        <f t="shared" si="358"/>
        <v>11077675.300000001</v>
      </c>
      <c r="BH228" s="7">
        <f t="shared" si="358"/>
        <v>7394207.1500000004</v>
      </c>
      <c r="BI228" s="7">
        <f t="shared" si="358"/>
        <v>4371127.26</v>
      </c>
      <c r="BJ228" s="7">
        <f t="shared" si="358"/>
        <v>67942737.299999997</v>
      </c>
      <c r="BK228" s="7">
        <f t="shared" si="358"/>
        <v>337031737.56999999</v>
      </c>
      <c r="BL228" s="7">
        <f t="shared" si="358"/>
        <v>2103920.66</v>
      </c>
      <c r="BM228" s="7">
        <f t="shared" si="358"/>
        <v>6101835.79</v>
      </c>
      <c r="BN228" s="7">
        <f t="shared" si="358"/>
        <v>34764674.539999999</v>
      </c>
      <c r="BO228" s="7">
        <f t="shared" ref="BO228:CT228" si="359">+BO203</f>
        <v>14500960.74</v>
      </c>
      <c r="BP228" s="7">
        <f t="shared" si="359"/>
        <v>3245170.84</v>
      </c>
      <c r="BQ228" s="7">
        <f t="shared" si="359"/>
        <v>71615226.760000005</v>
      </c>
      <c r="BR228" s="7">
        <f t="shared" si="359"/>
        <v>49095909</v>
      </c>
      <c r="BS228" s="7">
        <f t="shared" si="359"/>
        <v>13911011.199999999</v>
      </c>
      <c r="BT228" s="7">
        <f t="shared" si="359"/>
        <v>5470560.4699999997</v>
      </c>
      <c r="BU228" s="7">
        <f t="shared" si="359"/>
        <v>5904184.5199999996</v>
      </c>
      <c r="BV228" s="7">
        <f t="shared" si="359"/>
        <v>14112564.27</v>
      </c>
      <c r="BW228" s="7">
        <f t="shared" si="359"/>
        <v>22492403.800000001</v>
      </c>
      <c r="BX228" s="7">
        <f t="shared" si="359"/>
        <v>1690730.9</v>
      </c>
      <c r="BY228" s="7">
        <f t="shared" si="359"/>
        <v>5687335.75</v>
      </c>
      <c r="BZ228" s="7">
        <f t="shared" si="359"/>
        <v>3547221.34</v>
      </c>
      <c r="CA228" s="7">
        <f t="shared" si="359"/>
        <v>3037117.68</v>
      </c>
      <c r="CB228" s="7">
        <f t="shared" si="359"/>
        <v>826596674.34000003</v>
      </c>
      <c r="CC228" s="7">
        <f t="shared" si="359"/>
        <v>3385010.29</v>
      </c>
      <c r="CD228" s="7">
        <f t="shared" si="359"/>
        <v>3349339.46</v>
      </c>
      <c r="CE228" s="7">
        <f t="shared" si="359"/>
        <v>2923819.72</v>
      </c>
      <c r="CF228" s="7">
        <f t="shared" si="359"/>
        <v>2237464.5499999998</v>
      </c>
      <c r="CG228" s="7">
        <f t="shared" si="359"/>
        <v>3548579.43</v>
      </c>
      <c r="CH228" s="7">
        <f t="shared" si="359"/>
        <v>2199579.04</v>
      </c>
      <c r="CI228" s="7">
        <f t="shared" si="359"/>
        <v>8262753.5099999998</v>
      </c>
      <c r="CJ228" s="7">
        <f t="shared" si="359"/>
        <v>10881710.5</v>
      </c>
      <c r="CK228" s="7">
        <f t="shared" si="359"/>
        <v>63497014.109999999</v>
      </c>
      <c r="CL228" s="7">
        <f t="shared" si="359"/>
        <v>15208277.82</v>
      </c>
      <c r="CM228" s="7">
        <f t="shared" si="359"/>
        <v>9350409.0500000007</v>
      </c>
      <c r="CN228" s="7">
        <f t="shared" si="359"/>
        <v>350848079.12</v>
      </c>
      <c r="CO228" s="7">
        <f t="shared" si="359"/>
        <v>156813061.55000001</v>
      </c>
      <c r="CP228" s="7">
        <f t="shared" si="359"/>
        <v>11837630.9</v>
      </c>
      <c r="CQ228" s="7">
        <f t="shared" si="359"/>
        <v>9900429.8800000008</v>
      </c>
      <c r="CR228" s="7">
        <f t="shared" si="359"/>
        <v>3936624.47</v>
      </c>
      <c r="CS228" s="7">
        <f t="shared" si="359"/>
        <v>4374550.92</v>
      </c>
      <c r="CT228" s="7">
        <f t="shared" si="359"/>
        <v>2235792.25</v>
      </c>
      <c r="CU228" s="7">
        <f t="shared" ref="CU228:DZ228" si="360">+CU203</f>
        <v>4498488.1900000004</v>
      </c>
      <c r="CV228" s="7">
        <f t="shared" si="360"/>
        <v>1047781.03</v>
      </c>
      <c r="CW228" s="7">
        <f t="shared" si="360"/>
        <v>3691602.55</v>
      </c>
      <c r="CX228" s="7">
        <f t="shared" si="360"/>
        <v>5824045.2599999998</v>
      </c>
      <c r="CY228" s="7">
        <f t="shared" si="360"/>
        <v>1134725.27</v>
      </c>
      <c r="CZ228" s="7">
        <f t="shared" si="360"/>
        <v>20657622.030000001</v>
      </c>
      <c r="DA228" s="7">
        <f t="shared" si="360"/>
        <v>3504893.58</v>
      </c>
      <c r="DB228" s="7">
        <f t="shared" si="360"/>
        <v>4680624.32</v>
      </c>
      <c r="DC228" s="7">
        <f t="shared" si="360"/>
        <v>3368634.3</v>
      </c>
      <c r="DD228" s="7">
        <f t="shared" si="360"/>
        <v>3169301.33</v>
      </c>
      <c r="DE228" s="7">
        <f t="shared" si="360"/>
        <v>4386124.8</v>
      </c>
      <c r="DF228" s="7">
        <f t="shared" si="360"/>
        <v>227263189.31</v>
      </c>
      <c r="DG228" s="7">
        <f t="shared" si="360"/>
        <v>2349048.2200000002</v>
      </c>
      <c r="DH228" s="7">
        <f t="shared" si="360"/>
        <v>20505367.850000001</v>
      </c>
      <c r="DI228" s="7">
        <f t="shared" si="360"/>
        <v>27239474.43</v>
      </c>
      <c r="DJ228" s="7">
        <f t="shared" si="360"/>
        <v>7832618.6600000001</v>
      </c>
      <c r="DK228" s="7">
        <f t="shared" si="360"/>
        <v>6299610.7999999998</v>
      </c>
      <c r="DL228" s="7">
        <f t="shared" si="360"/>
        <v>65070283.090000004</v>
      </c>
      <c r="DM228" s="7">
        <f t="shared" si="360"/>
        <v>4200293.87</v>
      </c>
      <c r="DN228" s="7">
        <f t="shared" si="360"/>
        <v>15775444.390000001</v>
      </c>
      <c r="DO228" s="7">
        <f t="shared" si="360"/>
        <v>37202025.890000001</v>
      </c>
      <c r="DP228" s="7">
        <f t="shared" si="360"/>
        <v>3701509.53</v>
      </c>
      <c r="DQ228" s="7">
        <f t="shared" si="360"/>
        <v>9922712.9900000002</v>
      </c>
      <c r="DR228" s="7">
        <f t="shared" si="360"/>
        <v>16007428.77</v>
      </c>
      <c r="DS228" s="7">
        <f t="shared" si="360"/>
        <v>8135706.7000000002</v>
      </c>
      <c r="DT228" s="7">
        <f t="shared" si="360"/>
        <v>3483353.9</v>
      </c>
      <c r="DU228" s="7">
        <f t="shared" si="360"/>
        <v>5083469.55</v>
      </c>
      <c r="DV228" s="7">
        <f t="shared" si="360"/>
        <v>3771574.95</v>
      </c>
      <c r="DW228" s="7">
        <f t="shared" si="360"/>
        <v>4581603.75</v>
      </c>
      <c r="DX228" s="7">
        <f t="shared" si="360"/>
        <v>3554118.06</v>
      </c>
      <c r="DY228" s="7">
        <f t="shared" si="360"/>
        <v>4901202.68</v>
      </c>
      <c r="DZ228" s="7">
        <f t="shared" si="360"/>
        <v>8970396.6600000001</v>
      </c>
      <c r="EA228" s="7">
        <f t="shared" ref="EA228:FF228" si="361">+EA203</f>
        <v>6821211.2699999996</v>
      </c>
      <c r="EB228" s="7">
        <f t="shared" si="361"/>
        <v>7077284.9100000001</v>
      </c>
      <c r="EC228" s="7">
        <f t="shared" si="361"/>
        <v>4184292.23</v>
      </c>
      <c r="ED228" s="7">
        <f t="shared" si="361"/>
        <v>22832313.359999999</v>
      </c>
      <c r="EE228" s="7">
        <f t="shared" si="361"/>
        <v>3471609.83</v>
      </c>
      <c r="EF228" s="7">
        <f t="shared" si="361"/>
        <v>16375181.73</v>
      </c>
      <c r="EG228" s="7">
        <f t="shared" si="361"/>
        <v>3877074.15</v>
      </c>
      <c r="EH228" s="7">
        <f t="shared" si="361"/>
        <v>3919653.65</v>
      </c>
      <c r="EI228" s="7">
        <f t="shared" si="361"/>
        <v>164633599.24000001</v>
      </c>
      <c r="EJ228" s="7">
        <f t="shared" si="361"/>
        <v>110733041.76000001</v>
      </c>
      <c r="EK228" s="7">
        <f t="shared" si="361"/>
        <v>8029478.96</v>
      </c>
      <c r="EL228" s="7">
        <f t="shared" si="361"/>
        <v>5753102.2699999996</v>
      </c>
      <c r="EM228" s="7">
        <f t="shared" si="361"/>
        <v>5183532.82</v>
      </c>
      <c r="EN228" s="7">
        <f t="shared" si="361"/>
        <v>11450281.57</v>
      </c>
      <c r="EO228" s="7">
        <f t="shared" si="361"/>
        <v>4506752.88</v>
      </c>
      <c r="EP228" s="7">
        <f t="shared" si="361"/>
        <v>5791686.25</v>
      </c>
      <c r="EQ228" s="7">
        <f t="shared" si="361"/>
        <v>30067448.489999998</v>
      </c>
      <c r="ER228" s="7">
        <f t="shared" si="361"/>
        <v>4943198.37</v>
      </c>
      <c r="ES228" s="7">
        <f t="shared" si="361"/>
        <v>3443830.16</v>
      </c>
      <c r="ET228" s="7">
        <f t="shared" si="361"/>
        <v>3942530.16</v>
      </c>
      <c r="EU228" s="7">
        <f t="shared" si="361"/>
        <v>7502123.8799999999</v>
      </c>
      <c r="EV228" s="7">
        <f t="shared" si="361"/>
        <v>1881351.75</v>
      </c>
      <c r="EW228" s="7">
        <f t="shared" si="361"/>
        <v>12778251.08</v>
      </c>
      <c r="EX228" s="7">
        <f t="shared" si="361"/>
        <v>3521737.61</v>
      </c>
      <c r="EY228" s="7">
        <f t="shared" si="361"/>
        <v>8659719.2300000004</v>
      </c>
      <c r="EZ228" s="7">
        <f t="shared" si="361"/>
        <v>2645590.5299999998</v>
      </c>
      <c r="FA228" s="7">
        <f t="shared" si="361"/>
        <v>41442498.100000001</v>
      </c>
      <c r="FB228" s="7">
        <f t="shared" si="361"/>
        <v>4511904.71</v>
      </c>
      <c r="FC228" s="7">
        <f t="shared" si="361"/>
        <v>21646305.079999998</v>
      </c>
      <c r="FD228" s="7">
        <f t="shared" si="361"/>
        <v>5471143.54</v>
      </c>
      <c r="FE228" s="7">
        <f t="shared" si="361"/>
        <v>1895722.29</v>
      </c>
      <c r="FF228" s="7">
        <f t="shared" si="361"/>
        <v>3613022.4</v>
      </c>
      <c r="FG228" s="7">
        <f t="shared" ref="FG228:FX228" si="362">+FG203</f>
        <v>2688029.02</v>
      </c>
      <c r="FH228" s="7">
        <f t="shared" si="362"/>
        <v>1582804.91</v>
      </c>
      <c r="FI228" s="7">
        <f t="shared" si="362"/>
        <v>19741273.91</v>
      </c>
      <c r="FJ228" s="7">
        <f t="shared" si="362"/>
        <v>22102244.109999999</v>
      </c>
      <c r="FK228" s="7">
        <f t="shared" si="362"/>
        <v>28717862.539999999</v>
      </c>
      <c r="FL228" s="7">
        <f t="shared" si="362"/>
        <v>89342025.819999993</v>
      </c>
      <c r="FM228" s="7">
        <f t="shared" si="362"/>
        <v>41854545.219999999</v>
      </c>
      <c r="FN228" s="7">
        <f t="shared" si="362"/>
        <v>254040022.22999999</v>
      </c>
      <c r="FO228" s="7">
        <f t="shared" si="362"/>
        <v>12721829.43</v>
      </c>
      <c r="FP228" s="7">
        <f t="shared" si="362"/>
        <v>25988222.539999999</v>
      </c>
      <c r="FQ228" s="7">
        <f t="shared" si="362"/>
        <v>11447810.210000001</v>
      </c>
      <c r="FR228" s="7">
        <f t="shared" si="362"/>
        <v>3274451.73</v>
      </c>
      <c r="FS228" s="7">
        <f t="shared" si="362"/>
        <v>3301421.99</v>
      </c>
      <c r="FT228" s="7">
        <f t="shared" si="362"/>
        <v>1424778.55</v>
      </c>
      <c r="FU228" s="7">
        <f t="shared" si="362"/>
        <v>10387196.029999999</v>
      </c>
      <c r="FV228" s="7">
        <f t="shared" si="362"/>
        <v>9627013.3900000006</v>
      </c>
      <c r="FW228" s="7">
        <f t="shared" si="362"/>
        <v>3161071.5</v>
      </c>
      <c r="FX228" s="7">
        <f t="shared" si="362"/>
        <v>1407672.46</v>
      </c>
      <c r="FY228" s="7"/>
      <c r="FZ228" s="7">
        <f>SUM(C228:FX228)</f>
        <v>9693006652.6300011</v>
      </c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</row>
    <row r="229" spans="1:195" x14ac:dyDescent="0.35">
      <c r="A229" s="94" t="s">
        <v>775</v>
      </c>
      <c r="B229" s="95" t="s">
        <v>748</v>
      </c>
      <c r="C229" s="7">
        <f t="shared" ref="C229:BN229" si="363">MIN(C224,C228)</f>
        <v>76349516</v>
      </c>
      <c r="D229" s="7">
        <f t="shared" si="363"/>
        <v>441524814.77999997</v>
      </c>
      <c r="E229" s="7">
        <f t="shared" si="363"/>
        <v>72811077.909999996</v>
      </c>
      <c r="F229" s="7">
        <f t="shared" si="363"/>
        <v>262229541.66</v>
      </c>
      <c r="G229" s="7">
        <f t="shared" si="363"/>
        <v>17994612.979999997</v>
      </c>
      <c r="H229" s="7">
        <f t="shared" si="363"/>
        <v>13075795.59</v>
      </c>
      <c r="I229" s="7">
        <f t="shared" si="363"/>
        <v>99157217.73999998</v>
      </c>
      <c r="J229" s="7">
        <f t="shared" si="363"/>
        <v>23582497.690000001</v>
      </c>
      <c r="K229" s="7">
        <f t="shared" si="363"/>
        <v>4249030.7700000005</v>
      </c>
      <c r="L229" s="7">
        <f t="shared" si="363"/>
        <v>26113198.800000001</v>
      </c>
      <c r="M229" s="7">
        <f t="shared" si="363"/>
        <v>13412168.33</v>
      </c>
      <c r="N229" s="7">
        <f t="shared" si="363"/>
        <v>581342271.95000005</v>
      </c>
      <c r="O229" s="7">
        <f t="shared" si="363"/>
        <v>143582716.31</v>
      </c>
      <c r="P229" s="7">
        <f t="shared" si="363"/>
        <v>5323465.26</v>
      </c>
      <c r="Q229" s="7">
        <f t="shared" si="363"/>
        <v>467964591.19</v>
      </c>
      <c r="R229" s="7">
        <f t="shared" si="363"/>
        <v>66886792.980000004</v>
      </c>
      <c r="S229" s="7">
        <f t="shared" si="363"/>
        <v>18639281.029999997</v>
      </c>
      <c r="T229" s="7">
        <f t="shared" si="363"/>
        <v>3173870</v>
      </c>
      <c r="U229" s="7">
        <f t="shared" si="363"/>
        <v>1208792.8</v>
      </c>
      <c r="V229" s="7">
        <f t="shared" si="363"/>
        <v>4085665.65</v>
      </c>
      <c r="W229" s="7">
        <f t="shared" si="363"/>
        <v>3587746.4</v>
      </c>
      <c r="X229" s="7">
        <f t="shared" si="363"/>
        <v>1114970.26</v>
      </c>
      <c r="Y229" s="7">
        <f t="shared" si="363"/>
        <v>11048763.869999999</v>
      </c>
      <c r="Z229" s="7">
        <f t="shared" si="363"/>
        <v>3702127.12</v>
      </c>
      <c r="AA229" s="7">
        <f t="shared" si="363"/>
        <v>343475194.99000001</v>
      </c>
      <c r="AB229" s="7">
        <f t="shared" si="363"/>
        <v>307312298.00999999</v>
      </c>
      <c r="AC229" s="7">
        <f t="shared" si="363"/>
        <v>10825901.35</v>
      </c>
      <c r="AD229" s="7">
        <f t="shared" si="363"/>
        <v>15646054.43</v>
      </c>
      <c r="AE229" s="7">
        <f t="shared" si="363"/>
        <v>2000476.31</v>
      </c>
      <c r="AF229" s="7">
        <f t="shared" si="363"/>
        <v>3312947.87</v>
      </c>
      <c r="AG229" s="7">
        <f t="shared" si="363"/>
        <v>7668425.0599999996</v>
      </c>
      <c r="AH229" s="7">
        <f t="shared" si="363"/>
        <v>11170161.34</v>
      </c>
      <c r="AI229" s="7">
        <f t="shared" si="363"/>
        <v>5315984.8299999991</v>
      </c>
      <c r="AJ229" s="7">
        <f t="shared" si="363"/>
        <v>3321162.94</v>
      </c>
      <c r="AK229" s="7">
        <f t="shared" si="363"/>
        <v>3292038.03</v>
      </c>
      <c r="AL229" s="7">
        <f t="shared" si="363"/>
        <v>4398791.17</v>
      </c>
      <c r="AM229" s="7">
        <f t="shared" si="363"/>
        <v>5045229.92</v>
      </c>
      <c r="AN229" s="7">
        <f t="shared" si="363"/>
        <v>4638553.28</v>
      </c>
      <c r="AO229" s="7">
        <f t="shared" si="363"/>
        <v>48147346.200000003</v>
      </c>
      <c r="AP229" s="7">
        <f t="shared" si="363"/>
        <v>984402729.69000006</v>
      </c>
      <c r="AQ229" s="7">
        <f t="shared" si="363"/>
        <v>4120270.05</v>
      </c>
      <c r="AR229" s="7">
        <f t="shared" si="363"/>
        <v>688378488.28999996</v>
      </c>
      <c r="AS229" s="7">
        <f t="shared" si="363"/>
        <v>78778459.950000003</v>
      </c>
      <c r="AT229" s="7">
        <f t="shared" si="363"/>
        <v>29527491.399999999</v>
      </c>
      <c r="AU229" s="7">
        <f t="shared" si="363"/>
        <v>4796748.9300000006</v>
      </c>
      <c r="AV229" s="7">
        <f t="shared" si="363"/>
        <v>4824357.09</v>
      </c>
      <c r="AW229" s="7">
        <f t="shared" si="363"/>
        <v>4296219.3600000003</v>
      </c>
      <c r="AX229" s="7">
        <f t="shared" si="363"/>
        <v>1595418.92</v>
      </c>
      <c r="AY229" s="7">
        <f t="shared" si="363"/>
        <v>5854893.2199999997</v>
      </c>
      <c r="AZ229" s="7">
        <f t="shared" si="363"/>
        <v>142156367.77000001</v>
      </c>
      <c r="BA229" s="7">
        <f t="shared" si="363"/>
        <v>99156738.260000005</v>
      </c>
      <c r="BB229" s="7">
        <f t="shared" si="363"/>
        <v>82441914.719999999</v>
      </c>
      <c r="BC229" s="7">
        <f t="shared" si="363"/>
        <v>290017276.06999999</v>
      </c>
      <c r="BD229" s="7">
        <f t="shared" si="363"/>
        <v>39172169.560000002</v>
      </c>
      <c r="BE229" s="7">
        <f t="shared" si="363"/>
        <v>14637541.310000001</v>
      </c>
      <c r="BF229" s="7">
        <f t="shared" si="363"/>
        <v>275980864.73000002</v>
      </c>
      <c r="BG229" s="7">
        <f t="shared" si="363"/>
        <v>11077675.300000001</v>
      </c>
      <c r="BH229" s="7">
        <f t="shared" si="363"/>
        <v>7392168.54</v>
      </c>
      <c r="BI229" s="7">
        <f t="shared" si="363"/>
        <v>4371127.26</v>
      </c>
      <c r="BJ229" s="7">
        <f t="shared" si="363"/>
        <v>67942737.299999997</v>
      </c>
      <c r="BK229" s="7">
        <f t="shared" si="363"/>
        <v>337031737.56999999</v>
      </c>
      <c r="BL229" s="7">
        <f t="shared" si="363"/>
        <v>2103920.66</v>
      </c>
      <c r="BM229" s="7">
        <f t="shared" si="363"/>
        <v>5738052.3500000006</v>
      </c>
      <c r="BN229" s="7">
        <f t="shared" si="363"/>
        <v>34764674.539999999</v>
      </c>
      <c r="BO229" s="7">
        <f t="shared" ref="BO229:DZ229" si="364">MIN(BO224,BO228)</f>
        <v>14500960.74</v>
      </c>
      <c r="BP229" s="7">
        <f t="shared" si="364"/>
        <v>3245170.84</v>
      </c>
      <c r="BQ229" s="7">
        <f t="shared" si="364"/>
        <v>71615226.760000005</v>
      </c>
      <c r="BR229" s="7">
        <f t="shared" si="364"/>
        <v>49095909</v>
      </c>
      <c r="BS229" s="7">
        <f t="shared" si="364"/>
        <v>13911011.199999999</v>
      </c>
      <c r="BT229" s="7">
        <f t="shared" si="364"/>
        <v>5470560.4699999997</v>
      </c>
      <c r="BU229" s="7">
        <f t="shared" si="364"/>
        <v>5853831.3300000001</v>
      </c>
      <c r="BV229" s="7">
        <f t="shared" si="364"/>
        <v>14112564.27</v>
      </c>
      <c r="BW229" s="7">
        <f t="shared" si="364"/>
        <v>22492403.800000001</v>
      </c>
      <c r="BX229" s="7">
        <f t="shared" si="364"/>
        <v>1690730.9</v>
      </c>
      <c r="BY229" s="7">
        <f t="shared" si="364"/>
        <v>5681028.0700000003</v>
      </c>
      <c r="BZ229" s="7">
        <f t="shared" si="364"/>
        <v>3547221.34</v>
      </c>
      <c r="CA229" s="7">
        <f t="shared" si="364"/>
        <v>3037117.68</v>
      </c>
      <c r="CB229" s="7">
        <f t="shared" si="364"/>
        <v>825888677.15999997</v>
      </c>
      <c r="CC229" s="7">
        <f t="shared" si="364"/>
        <v>3385010.29</v>
      </c>
      <c r="CD229" s="7">
        <f t="shared" si="364"/>
        <v>3349339.46</v>
      </c>
      <c r="CE229" s="7">
        <f t="shared" si="364"/>
        <v>2923819.72</v>
      </c>
      <c r="CF229" s="7">
        <f t="shared" si="364"/>
        <v>2237464.5499999998</v>
      </c>
      <c r="CG229" s="7">
        <f t="shared" si="364"/>
        <v>3548579.43</v>
      </c>
      <c r="CH229" s="7">
        <f t="shared" si="364"/>
        <v>2199579.04</v>
      </c>
      <c r="CI229" s="7">
        <f t="shared" si="364"/>
        <v>8262753.5099999998</v>
      </c>
      <c r="CJ229" s="7">
        <f t="shared" si="364"/>
        <v>10881710.5</v>
      </c>
      <c r="CK229" s="7">
        <f t="shared" si="364"/>
        <v>63484241.789999999</v>
      </c>
      <c r="CL229" s="7">
        <f t="shared" si="364"/>
        <v>15208277.82</v>
      </c>
      <c r="CM229" s="7">
        <f t="shared" si="364"/>
        <v>9350409.0500000007</v>
      </c>
      <c r="CN229" s="7">
        <f t="shared" si="364"/>
        <v>350848079.12</v>
      </c>
      <c r="CO229" s="7">
        <f t="shared" si="364"/>
        <v>156813061.55000001</v>
      </c>
      <c r="CP229" s="7">
        <f t="shared" si="364"/>
        <v>11837630.9</v>
      </c>
      <c r="CQ229" s="7">
        <f t="shared" si="364"/>
        <v>9900429.8800000008</v>
      </c>
      <c r="CR229" s="7">
        <f t="shared" si="364"/>
        <v>3936624.47</v>
      </c>
      <c r="CS229" s="7">
        <f t="shared" si="364"/>
        <v>4374550.92</v>
      </c>
      <c r="CT229" s="7">
        <f t="shared" si="364"/>
        <v>2235792.25</v>
      </c>
      <c r="CU229" s="7">
        <f t="shared" si="364"/>
        <v>4497037.74</v>
      </c>
      <c r="CV229" s="7">
        <f t="shared" si="364"/>
        <v>1047781.03</v>
      </c>
      <c r="CW229" s="7">
        <f t="shared" si="364"/>
        <v>3687358.23</v>
      </c>
      <c r="CX229" s="7">
        <f t="shared" si="364"/>
        <v>5818326</v>
      </c>
      <c r="CY229" s="7">
        <f t="shared" si="364"/>
        <v>1134725.27</v>
      </c>
      <c r="CZ229" s="7">
        <f t="shared" si="364"/>
        <v>20657622.030000001</v>
      </c>
      <c r="DA229" s="7">
        <f t="shared" si="364"/>
        <v>3504893.58</v>
      </c>
      <c r="DB229" s="7">
        <f t="shared" si="364"/>
        <v>4680624.32</v>
      </c>
      <c r="DC229" s="7">
        <f t="shared" si="364"/>
        <v>3362885.21</v>
      </c>
      <c r="DD229" s="7">
        <f t="shared" si="364"/>
        <v>3169301.33</v>
      </c>
      <c r="DE229" s="7">
        <f t="shared" si="364"/>
        <v>4386124.8</v>
      </c>
      <c r="DF229" s="7">
        <f t="shared" si="364"/>
        <v>227263189.31</v>
      </c>
      <c r="DG229" s="7">
        <f t="shared" si="364"/>
        <v>2323573.89</v>
      </c>
      <c r="DH229" s="7">
        <f t="shared" si="364"/>
        <v>20505367.850000001</v>
      </c>
      <c r="DI229" s="7">
        <f t="shared" si="364"/>
        <v>27239474.43</v>
      </c>
      <c r="DJ229" s="7">
        <f t="shared" si="364"/>
        <v>7832618.6600000001</v>
      </c>
      <c r="DK229" s="7">
        <f t="shared" si="364"/>
        <v>6297143.4000000004</v>
      </c>
      <c r="DL229" s="7">
        <f t="shared" si="364"/>
        <v>65070283.090000004</v>
      </c>
      <c r="DM229" s="7">
        <f t="shared" si="364"/>
        <v>4200293.87</v>
      </c>
      <c r="DN229" s="7">
        <f t="shared" si="364"/>
        <v>15775444.390000001</v>
      </c>
      <c r="DO229" s="7">
        <f t="shared" si="364"/>
        <v>37202025.890000001</v>
      </c>
      <c r="DP229" s="7">
        <f t="shared" si="364"/>
        <v>3701509.53</v>
      </c>
      <c r="DQ229" s="7">
        <f t="shared" si="364"/>
        <v>9910011.2199999988</v>
      </c>
      <c r="DR229" s="7">
        <f t="shared" si="364"/>
        <v>16007428.77</v>
      </c>
      <c r="DS229" s="7">
        <f t="shared" si="364"/>
        <v>8135706.7000000002</v>
      </c>
      <c r="DT229" s="7">
        <f t="shared" si="364"/>
        <v>3483353.9</v>
      </c>
      <c r="DU229" s="7">
        <f t="shared" si="364"/>
        <v>5081016.83</v>
      </c>
      <c r="DV229" s="7">
        <f t="shared" si="364"/>
        <v>3771574.95</v>
      </c>
      <c r="DW229" s="7">
        <f t="shared" si="364"/>
        <v>4581603.75</v>
      </c>
      <c r="DX229" s="7">
        <f t="shared" si="364"/>
        <v>3554118.06</v>
      </c>
      <c r="DY229" s="7">
        <f t="shared" si="364"/>
        <v>4901202.68</v>
      </c>
      <c r="DZ229" s="7">
        <f t="shared" si="364"/>
        <v>8970396.6600000001</v>
      </c>
      <c r="EA229" s="7">
        <f t="shared" ref="EA229:FX229" si="365">MIN(EA224,EA228)</f>
        <v>6821211.2699999996</v>
      </c>
      <c r="EB229" s="7">
        <f t="shared" si="365"/>
        <v>7069160.1299999999</v>
      </c>
      <c r="EC229" s="7">
        <f t="shared" si="365"/>
        <v>4184292.23</v>
      </c>
      <c r="ED229" s="7">
        <f t="shared" si="365"/>
        <v>22832313.359999999</v>
      </c>
      <c r="EE229" s="7">
        <f t="shared" si="365"/>
        <v>3471609.83</v>
      </c>
      <c r="EF229" s="7">
        <f t="shared" si="365"/>
        <v>16375181.73</v>
      </c>
      <c r="EG229" s="7">
        <f t="shared" si="365"/>
        <v>3877074.15</v>
      </c>
      <c r="EH229" s="7">
        <f t="shared" si="365"/>
        <v>3919653.65</v>
      </c>
      <c r="EI229" s="7">
        <f t="shared" si="365"/>
        <v>164616324.28999999</v>
      </c>
      <c r="EJ229" s="7">
        <f t="shared" si="365"/>
        <v>110733041.76000001</v>
      </c>
      <c r="EK229" s="7">
        <f t="shared" si="365"/>
        <v>8029478.96</v>
      </c>
      <c r="EL229" s="7">
        <f t="shared" si="365"/>
        <v>5749905.0699999994</v>
      </c>
      <c r="EM229" s="7">
        <f t="shared" si="365"/>
        <v>5183532.82</v>
      </c>
      <c r="EN229" s="7">
        <f t="shared" si="365"/>
        <v>11450281.57</v>
      </c>
      <c r="EO229" s="7">
        <f t="shared" si="365"/>
        <v>4506752.88</v>
      </c>
      <c r="EP229" s="7">
        <f t="shared" si="365"/>
        <v>5791686.25</v>
      </c>
      <c r="EQ229" s="7">
        <f t="shared" si="365"/>
        <v>30067448.489999998</v>
      </c>
      <c r="ER229" s="7">
        <f t="shared" si="365"/>
        <v>4936049.1399999997</v>
      </c>
      <c r="ES229" s="7">
        <f t="shared" si="365"/>
        <v>3408977.85</v>
      </c>
      <c r="ET229" s="7">
        <f t="shared" si="365"/>
        <v>3942530.16</v>
      </c>
      <c r="EU229" s="7">
        <f t="shared" si="365"/>
        <v>7480736.6699999999</v>
      </c>
      <c r="EV229" s="7">
        <f t="shared" si="365"/>
        <v>1831507.33</v>
      </c>
      <c r="EW229" s="7">
        <f t="shared" si="365"/>
        <v>12778251.08</v>
      </c>
      <c r="EX229" s="7">
        <f t="shared" si="365"/>
        <v>3521737.61</v>
      </c>
      <c r="EY229" s="7">
        <f t="shared" si="365"/>
        <v>8631182.8699999992</v>
      </c>
      <c r="EZ229" s="7">
        <f t="shared" si="365"/>
        <v>2645590.5299999998</v>
      </c>
      <c r="FA229" s="7">
        <f t="shared" si="365"/>
        <v>41442498.100000001</v>
      </c>
      <c r="FB229" s="7">
        <f t="shared" si="365"/>
        <v>4511904.71</v>
      </c>
      <c r="FC229" s="7">
        <f t="shared" si="365"/>
        <v>21646305.079999998</v>
      </c>
      <c r="FD229" s="7">
        <f t="shared" si="365"/>
        <v>5471143.54</v>
      </c>
      <c r="FE229" s="7">
        <f t="shared" si="365"/>
        <v>1895722.29</v>
      </c>
      <c r="FF229" s="7">
        <f t="shared" si="365"/>
        <v>3613022.4</v>
      </c>
      <c r="FG229" s="7">
        <f t="shared" si="365"/>
        <v>2688029.02</v>
      </c>
      <c r="FH229" s="7">
        <f t="shared" si="365"/>
        <v>1582804.91</v>
      </c>
      <c r="FI229" s="7">
        <f t="shared" si="365"/>
        <v>19741273.91</v>
      </c>
      <c r="FJ229" s="7">
        <f t="shared" si="365"/>
        <v>22092773.859999996</v>
      </c>
      <c r="FK229" s="7">
        <f t="shared" si="365"/>
        <v>28717862.539999999</v>
      </c>
      <c r="FL229" s="7">
        <f t="shared" si="365"/>
        <v>89342025.819999993</v>
      </c>
      <c r="FM229" s="7">
        <f t="shared" si="365"/>
        <v>41854545.219999999</v>
      </c>
      <c r="FN229" s="7">
        <f t="shared" si="365"/>
        <v>254040022.22999999</v>
      </c>
      <c r="FO229" s="7">
        <f t="shared" si="365"/>
        <v>12721829.43</v>
      </c>
      <c r="FP229" s="7">
        <f t="shared" si="365"/>
        <v>25988222.539999999</v>
      </c>
      <c r="FQ229" s="7">
        <f t="shared" si="365"/>
        <v>11447810.210000001</v>
      </c>
      <c r="FR229" s="7">
        <f t="shared" si="365"/>
        <v>3274451.73</v>
      </c>
      <c r="FS229" s="7">
        <f t="shared" si="365"/>
        <v>3301421.99</v>
      </c>
      <c r="FT229" s="7">
        <f t="shared" si="365"/>
        <v>1424778.55</v>
      </c>
      <c r="FU229" s="7">
        <f t="shared" si="365"/>
        <v>10387196.029999999</v>
      </c>
      <c r="FV229" s="7">
        <f t="shared" si="365"/>
        <v>9533446.9100000001</v>
      </c>
      <c r="FW229" s="7">
        <f t="shared" si="365"/>
        <v>3161071.5</v>
      </c>
      <c r="FX229" s="7">
        <f t="shared" si="365"/>
        <v>1406941.0599999998</v>
      </c>
      <c r="FY229" s="7"/>
      <c r="FZ229" s="7">
        <f>SUM(C229:FX229)</f>
        <v>9690107536.0800037</v>
      </c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</row>
    <row r="230" spans="1:195" x14ac:dyDescent="0.35">
      <c r="A230" s="7"/>
      <c r="B230" s="7" t="s">
        <v>776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</row>
    <row r="231" spans="1:195" x14ac:dyDescent="0.35">
      <c r="A231" s="6" t="s">
        <v>777</v>
      </c>
      <c r="B231" s="7" t="s">
        <v>778</v>
      </c>
      <c r="C231" s="7">
        <f t="shared" ref="C231:AH231" si="366">ROUND(C229/C99,2)</f>
        <v>11645.75</v>
      </c>
      <c r="D231" s="7">
        <f t="shared" si="366"/>
        <v>11260.03</v>
      </c>
      <c r="E231" s="7">
        <f t="shared" si="366"/>
        <v>12071.4</v>
      </c>
      <c r="F231" s="7">
        <f t="shared" si="366"/>
        <v>11127.78</v>
      </c>
      <c r="G231" s="7">
        <f t="shared" si="366"/>
        <v>11605.68</v>
      </c>
      <c r="H231" s="7">
        <f t="shared" si="366"/>
        <v>11758.81</v>
      </c>
      <c r="I231" s="7">
        <f t="shared" si="366"/>
        <v>11909.35</v>
      </c>
      <c r="J231" s="7">
        <f t="shared" si="366"/>
        <v>11222.28</v>
      </c>
      <c r="K231" s="7">
        <f t="shared" si="366"/>
        <v>15737.15</v>
      </c>
      <c r="L231" s="7">
        <f t="shared" si="366"/>
        <v>11909.7</v>
      </c>
      <c r="M231" s="7">
        <f t="shared" si="366"/>
        <v>13295.17</v>
      </c>
      <c r="N231" s="7">
        <f t="shared" si="366"/>
        <v>11419.22</v>
      </c>
      <c r="O231" s="7">
        <f t="shared" si="366"/>
        <v>10886.14</v>
      </c>
      <c r="P231" s="7">
        <f t="shared" si="366"/>
        <v>15341.4</v>
      </c>
      <c r="Q231" s="7">
        <f t="shared" si="366"/>
        <v>12345.62</v>
      </c>
      <c r="R231" s="7">
        <f t="shared" si="366"/>
        <v>11011.08</v>
      </c>
      <c r="S231" s="7">
        <f t="shared" si="366"/>
        <v>11603.86</v>
      </c>
      <c r="T231" s="7">
        <f t="shared" si="366"/>
        <v>19495.52</v>
      </c>
      <c r="U231" s="7">
        <f t="shared" si="366"/>
        <v>23380.91</v>
      </c>
      <c r="V231" s="7">
        <f t="shared" si="366"/>
        <v>15677.92</v>
      </c>
      <c r="W231" s="7">
        <f t="shared" si="366"/>
        <v>17174.47</v>
      </c>
      <c r="X231" s="7">
        <f t="shared" si="366"/>
        <v>22299.41</v>
      </c>
      <c r="Y231" s="7">
        <f t="shared" si="366"/>
        <v>11646.21</v>
      </c>
      <c r="Z231" s="7">
        <f t="shared" si="366"/>
        <v>16061.29</v>
      </c>
      <c r="AA231" s="7">
        <f t="shared" si="366"/>
        <v>11071.13</v>
      </c>
      <c r="AB231" s="7">
        <f t="shared" si="366"/>
        <v>11213.32</v>
      </c>
      <c r="AC231" s="7">
        <f t="shared" si="366"/>
        <v>11609.55</v>
      </c>
      <c r="AD231" s="7">
        <f t="shared" si="366"/>
        <v>11083.92</v>
      </c>
      <c r="AE231" s="7">
        <f t="shared" si="366"/>
        <v>21281.66</v>
      </c>
      <c r="AF231" s="7">
        <f t="shared" si="366"/>
        <v>19261.32</v>
      </c>
      <c r="AG231" s="7">
        <f t="shared" si="366"/>
        <v>12523.97</v>
      </c>
      <c r="AH231" s="7">
        <f t="shared" si="366"/>
        <v>11427.28</v>
      </c>
      <c r="AI231" s="7">
        <f t="shared" ref="AI231:BN231" si="367">ROUND(AI229/AI99,2)</f>
        <v>13289.96</v>
      </c>
      <c r="AJ231" s="7">
        <f t="shared" si="367"/>
        <v>20007.009999999998</v>
      </c>
      <c r="AK231" s="7">
        <f t="shared" si="367"/>
        <v>19319.47</v>
      </c>
      <c r="AL231" s="7">
        <f t="shared" si="367"/>
        <v>15598.55</v>
      </c>
      <c r="AM231" s="7">
        <f t="shared" si="367"/>
        <v>13569.74</v>
      </c>
      <c r="AN231" s="7">
        <f t="shared" si="367"/>
        <v>14758.36</v>
      </c>
      <c r="AO231" s="7">
        <f t="shared" si="367"/>
        <v>11059.71</v>
      </c>
      <c r="AP231" s="7">
        <f t="shared" si="367"/>
        <v>11740.88</v>
      </c>
      <c r="AQ231" s="7">
        <f t="shared" si="367"/>
        <v>17326.62</v>
      </c>
      <c r="AR231" s="7">
        <f t="shared" si="367"/>
        <v>10926.94</v>
      </c>
      <c r="AS231" s="7">
        <f t="shared" si="367"/>
        <v>11904.75</v>
      </c>
      <c r="AT231" s="7">
        <f t="shared" si="367"/>
        <v>11136.57</v>
      </c>
      <c r="AU231" s="7">
        <f t="shared" si="367"/>
        <v>15701.31</v>
      </c>
      <c r="AV231" s="7">
        <f t="shared" si="367"/>
        <v>15688.97</v>
      </c>
      <c r="AW231" s="7">
        <f t="shared" si="367"/>
        <v>16795.23</v>
      </c>
      <c r="AX231" s="7">
        <f t="shared" si="367"/>
        <v>24063.63</v>
      </c>
      <c r="AY231" s="7">
        <f t="shared" si="367"/>
        <v>13798.95</v>
      </c>
      <c r="AZ231" s="7">
        <f t="shared" si="367"/>
        <v>11480.89</v>
      </c>
      <c r="BA231" s="7">
        <f t="shared" si="367"/>
        <v>10810.46</v>
      </c>
      <c r="BB231" s="7">
        <f t="shared" si="367"/>
        <v>10891.33</v>
      </c>
      <c r="BC231" s="7">
        <f t="shared" si="367"/>
        <v>11228.23</v>
      </c>
      <c r="BD231" s="7">
        <f t="shared" si="367"/>
        <v>10776.39</v>
      </c>
      <c r="BE231" s="7">
        <f t="shared" si="367"/>
        <v>11624.48</v>
      </c>
      <c r="BF231" s="7">
        <f t="shared" si="367"/>
        <v>10753.33</v>
      </c>
      <c r="BG231" s="7">
        <f t="shared" si="367"/>
        <v>12312.63</v>
      </c>
      <c r="BH231" s="7">
        <f t="shared" si="367"/>
        <v>12522.73</v>
      </c>
      <c r="BI231" s="7">
        <f t="shared" si="367"/>
        <v>17001.66</v>
      </c>
      <c r="BJ231" s="7">
        <f t="shared" si="367"/>
        <v>10778.92</v>
      </c>
      <c r="BK231" s="7">
        <f t="shared" si="367"/>
        <v>10881.15</v>
      </c>
      <c r="BL231" s="7">
        <f t="shared" si="367"/>
        <v>21757.19</v>
      </c>
      <c r="BM231" s="7">
        <f t="shared" si="367"/>
        <v>13662.03</v>
      </c>
      <c r="BN231" s="7">
        <f t="shared" si="367"/>
        <v>10855.14</v>
      </c>
      <c r="BO231" s="7">
        <f t="shared" ref="BO231:CT231" si="368">ROUND(BO229/BO99,2)</f>
        <v>11265.51</v>
      </c>
      <c r="BP231" s="7">
        <f t="shared" si="368"/>
        <v>19134.259999999998</v>
      </c>
      <c r="BQ231" s="7">
        <f t="shared" si="368"/>
        <v>11994.64</v>
      </c>
      <c r="BR231" s="7">
        <f t="shared" si="368"/>
        <v>10911.17</v>
      </c>
      <c r="BS231" s="7">
        <f t="shared" si="368"/>
        <v>12463.95</v>
      </c>
      <c r="BT231" s="7">
        <f t="shared" si="368"/>
        <v>14150.44</v>
      </c>
      <c r="BU231" s="7">
        <f t="shared" si="368"/>
        <v>14037.96</v>
      </c>
      <c r="BV231" s="7">
        <f t="shared" si="368"/>
        <v>11449.43</v>
      </c>
      <c r="BW231" s="7">
        <f t="shared" si="368"/>
        <v>11286.27</v>
      </c>
      <c r="BX231" s="7">
        <f t="shared" si="368"/>
        <v>24432.53</v>
      </c>
      <c r="BY231" s="7">
        <f t="shared" si="368"/>
        <v>12368.88</v>
      </c>
      <c r="BZ231" s="7">
        <f t="shared" si="368"/>
        <v>17413.95</v>
      </c>
      <c r="CA231" s="7">
        <f t="shared" si="368"/>
        <v>20166.78</v>
      </c>
      <c r="CB231" s="7">
        <f t="shared" si="368"/>
        <v>11028.41</v>
      </c>
      <c r="CC231" s="7">
        <f t="shared" si="368"/>
        <v>18005.37</v>
      </c>
      <c r="CD231" s="7">
        <f t="shared" si="368"/>
        <v>15851.11</v>
      </c>
      <c r="CE231" s="7">
        <f t="shared" si="368"/>
        <v>19261</v>
      </c>
      <c r="CF231" s="7">
        <f t="shared" si="368"/>
        <v>19473.150000000001</v>
      </c>
      <c r="CG231" s="7">
        <f t="shared" si="368"/>
        <v>17610.82</v>
      </c>
      <c r="CH231" s="7">
        <f t="shared" si="368"/>
        <v>21951.89</v>
      </c>
      <c r="CI231" s="7">
        <f t="shared" si="368"/>
        <v>11846.24</v>
      </c>
      <c r="CJ231" s="7">
        <f t="shared" si="368"/>
        <v>12135.29</v>
      </c>
      <c r="CK231" s="7">
        <f t="shared" si="368"/>
        <v>11182.91</v>
      </c>
      <c r="CL231" s="7">
        <f t="shared" si="368"/>
        <v>11869.41</v>
      </c>
      <c r="CM231" s="7">
        <f t="shared" si="368"/>
        <v>12761.58</v>
      </c>
      <c r="CN231" s="7">
        <f t="shared" si="368"/>
        <v>10768.39</v>
      </c>
      <c r="CO231" s="7">
        <f t="shared" si="368"/>
        <v>10785.24</v>
      </c>
      <c r="CP231" s="7">
        <f t="shared" si="368"/>
        <v>12182.39</v>
      </c>
      <c r="CQ231" s="7">
        <f t="shared" si="368"/>
        <v>12807.8</v>
      </c>
      <c r="CR231" s="7">
        <f t="shared" si="368"/>
        <v>16880.89</v>
      </c>
      <c r="CS231" s="7">
        <f t="shared" si="368"/>
        <v>14504.48</v>
      </c>
      <c r="CT231" s="7">
        <f t="shared" si="368"/>
        <v>21539.42</v>
      </c>
      <c r="CU231" s="7">
        <f t="shared" ref="CU231:DZ231" si="369">ROUND(CU229/CU99,2)</f>
        <v>11065.55</v>
      </c>
      <c r="CV231" s="7">
        <f t="shared" si="369"/>
        <v>20955.62</v>
      </c>
      <c r="CW231" s="7">
        <f t="shared" si="369"/>
        <v>17899.8</v>
      </c>
      <c r="CX231" s="7">
        <f t="shared" si="369"/>
        <v>12580.16</v>
      </c>
      <c r="CY231" s="7">
        <f t="shared" si="369"/>
        <v>22694.51</v>
      </c>
      <c r="CZ231" s="7">
        <f t="shared" si="369"/>
        <v>11206.87</v>
      </c>
      <c r="DA231" s="7">
        <f t="shared" si="369"/>
        <v>17568.39</v>
      </c>
      <c r="DB231" s="7">
        <f t="shared" si="369"/>
        <v>14604.13</v>
      </c>
      <c r="DC231" s="7">
        <f t="shared" si="369"/>
        <v>18376.419999999998</v>
      </c>
      <c r="DD231" s="7">
        <f t="shared" si="369"/>
        <v>20316.03</v>
      </c>
      <c r="DE231" s="7">
        <f t="shared" si="369"/>
        <v>14723.48</v>
      </c>
      <c r="DF231" s="7">
        <f t="shared" si="369"/>
        <v>10788.36</v>
      </c>
      <c r="DG231" s="7">
        <f t="shared" si="369"/>
        <v>22342.06</v>
      </c>
      <c r="DH231" s="7">
        <f t="shared" si="369"/>
        <v>11020.84</v>
      </c>
      <c r="DI231" s="7">
        <f t="shared" si="369"/>
        <v>10953.62</v>
      </c>
      <c r="DJ231" s="7">
        <f t="shared" si="369"/>
        <v>12248.04</v>
      </c>
      <c r="DK231" s="7">
        <f t="shared" si="369"/>
        <v>12594.29</v>
      </c>
      <c r="DL231" s="7">
        <f t="shared" si="369"/>
        <v>11363.21</v>
      </c>
      <c r="DM231" s="7">
        <f t="shared" si="369"/>
        <v>18042.5</v>
      </c>
      <c r="DN231" s="7">
        <f t="shared" si="369"/>
        <v>11951.09</v>
      </c>
      <c r="DO231" s="7">
        <f t="shared" si="369"/>
        <v>11453.83</v>
      </c>
      <c r="DP231" s="7">
        <f t="shared" si="369"/>
        <v>18666.21</v>
      </c>
      <c r="DQ231" s="7">
        <f t="shared" si="369"/>
        <v>11882.51</v>
      </c>
      <c r="DR231" s="7">
        <f t="shared" si="369"/>
        <v>11913.84</v>
      </c>
      <c r="DS231" s="7">
        <f t="shared" si="369"/>
        <v>12731.94</v>
      </c>
      <c r="DT231" s="7">
        <f t="shared" si="369"/>
        <v>19904.88</v>
      </c>
      <c r="DU231" s="7">
        <f t="shared" si="369"/>
        <v>14074.84</v>
      </c>
      <c r="DV231" s="7">
        <f t="shared" si="369"/>
        <v>17624.18</v>
      </c>
      <c r="DW231" s="7">
        <f t="shared" si="369"/>
        <v>14889.84</v>
      </c>
      <c r="DX231" s="7">
        <f t="shared" si="369"/>
        <v>21645.06</v>
      </c>
      <c r="DY231" s="7">
        <f t="shared" si="369"/>
        <v>16053.73</v>
      </c>
      <c r="DZ231" s="7">
        <f t="shared" si="369"/>
        <v>12521.49</v>
      </c>
      <c r="EA231" s="7">
        <f t="shared" ref="EA231:FF231" si="370">ROUND(EA229/EA99,2)</f>
        <v>12838.72</v>
      </c>
      <c r="EB231" s="7">
        <f t="shared" si="370"/>
        <v>12421.65</v>
      </c>
      <c r="EC231" s="7">
        <f t="shared" si="370"/>
        <v>14083.78</v>
      </c>
      <c r="ED231" s="7">
        <f t="shared" si="370"/>
        <v>14613.62</v>
      </c>
      <c r="EE231" s="7">
        <f t="shared" si="370"/>
        <v>18252.419999999998</v>
      </c>
      <c r="EF231" s="7">
        <f t="shared" si="370"/>
        <v>11657.42</v>
      </c>
      <c r="EG231" s="7">
        <f t="shared" si="370"/>
        <v>15514.5</v>
      </c>
      <c r="EH231" s="7">
        <f t="shared" si="370"/>
        <v>15805.06</v>
      </c>
      <c r="EI231" s="7">
        <f t="shared" si="370"/>
        <v>11609.95</v>
      </c>
      <c r="EJ231" s="7">
        <f t="shared" si="370"/>
        <v>10769.6</v>
      </c>
      <c r="EK231" s="7">
        <f t="shared" si="370"/>
        <v>11759.64</v>
      </c>
      <c r="EL231" s="7">
        <f t="shared" si="370"/>
        <v>12117.82</v>
      </c>
      <c r="EM231" s="7">
        <f t="shared" si="370"/>
        <v>13467.22</v>
      </c>
      <c r="EN231" s="7">
        <f t="shared" si="370"/>
        <v>11686.35</v>
      </c>
      <c r="EO231" s="7">
        <f t="shared" si="370"/>
        <v>14343.58</v>
      </c>
      <c r="EP231" s="7">
        <f t="shared" si="370"/>
        <v>13799.59</v>
      </c>
      <c r="EQ231" s="7">
        <f t="shared" si="370"/>
        <v>11308.23</v>
      </c>
      <c r="ER231" s="7">
        <f t="shared" si="370"/>
        <v>15620.41</v>
      </c>
      <c r="ES231" s="7">
        <f t="shared" si="370"/>
        <v>18792.599999999999</v>
      </c>
      <c r="ET231" s="7">
        <f t="shared" si="370"/>
        <v>20619.93</v>
      </c>
      <c r="EU231" s="7">
        <f t="shared" si="370"/>
        <v>13019.03</v>
      </c>
      <c r="EV231" s="7">
        <f t="shared" si="370"/>
        <v>23242.48</v>
      </c>
      <c r="EW231" s="7">
        <f t="shared" si="370"/>
        <v>15230.34</v>
      </c>
      <c r="EX231" s="7">
        <f t="shared" si="370"/>
        <v>20801.759999999998</v>
      </c>
      <c r="EY231" s="7">
        <f t="shared" si="370"/>
        <v>11079.82</v>
      </c>
      <c r="EZ231" s="7">
        <f t="shared" si="370"/>
        <v>20588.25</v>
      </c>
      <c r="FA231" s="7">
        <f t="shared" si="370"/>
        <v>11994.59</v>
      </c>
      <c r="FB231" s="7">
        <f t="shared" si="370"/>
        <v>15268.71</v>
      </c>
      <c r="FC231" s="7">
        <f t="shared" si="370"/>
        <v>11020.42</v>
      </c>
      <c r="FD231" s="7">
        <f t="shared" si="370"/>
        <v>13499</v>
      </c>
      <c r="FE231" s="7">
        <f t="shared" si="370"/>
        <v>22730.48</v>
      </c>
      <c r="FF231" s="7">
        <f t="shared" si="370"/>
        <v>18490.39</v>
      </c>
      <c r="FG231" s="7">
        <f t="shared" ref="FG231:FX231" si="371">ROUND(FG229/FG99,2)</f>
        <v>21198.97</v>
      </c>
      <c r="FH231" s="7">
        <f t="shared" si="371"/>
        <v>22708.82</v>
      </c>
      <c r="FI231" s="7">
        <f t="shared" si="371"/>
        <v>11351.43</v>
      </c>
      <c r="FJ231" s="7">
        <f t="shared" si="371"/>
        <v>10867.08</v>
      </c>
      <c r="FK231" s="7">
        <f t="shared" si="371"/>
        <v>11159.07</v>
      </c>
      <c r="FL231" s="7">
        <f t="shared" si="371"/>
        <v>10771.89</v>
      </c>
      <c r="FM231" s="7">
        <f t="shared" si="371"/>
        <v>10770.6</v>
      </c>
      <c r="FN231" s="7">
        <f t="shared" si="371"/>
        <v>11451.03</v>
      </c>
      <c r="FO231" s="7">
        <f t="shared" si="371"/>
        <v>11681.05</v>
      </c>
      <c r="FP231" s="7">
        <f t="shared" si="371"/>
        <v>11398.34</v>
      </c>
      <c r="FQ231" s="7">
        <f t="shared" si="371"/>
        <v>11599.77</v>
      </c>
      <c r="FR231" s="7">
        <f t="shared" si="371"/>
        <v>19329.7</v>
      </c>
      <c r="FS231" s="7">
        <f t="shared" si="371"/>
        <v>18351.43</v>
      </c>
      <c r="FT231" s="7">
        <f t="shared" si="371"/>
        <v>24148.79</v>
      </c>
      <c r="FU231" s="7">
        <f t="shared" si="371"/>
        <v>12765.39</v>
      </c>
      <c r="FV231" s="7">
        <f t="shared" si="371"/>
        <v>12160.01</v>
      </c>
      <c r="FW231" s="7">
        <f t="shared" si="371"/>
        <v>19855.98</v>
      </c>
      <c r="FX231" s="7">
        <f t="shared" si="371"/>
        <v>24596.87</v>
      </c>
      <c r="FY231" s="7"/>
      <c r="FZ231" s="7">
        <f>FZ229/FZ99</f>
        <v>11395.96819127741</v>
      </c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</row>
    <row r="232" spans="1:195" x14ac:dyDescent="0.35">
      <c r="A232" s="7"/>
      <c r="B232" s="7" t="s">
        <v>779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>
        <f>DK229-DK218</f>
        <v>6297143.4000000004</v>
      </c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</row>
    <row r="233" spans="1:195" x14ac:dyDescent="0.35">
      <c r="A233" s="6" t="s">
        <v>593</v>
      </c>
      <c r="B233" s="7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  <c r="BJ233" s="86"/>
      <c r="BK233" s="86"/>
      <c r="BL233" s="86"/>
      <c r="BM233" s="86"/>
      <c r="BN233" s="86"/>
      <c r="BO233" s="86"/>
      <c r="BP233" s="86"/>
      <c r="BQ233" s="86"/>
      <c r="BR233" s="86"/>
      <c r="BS233" s="86"/>
      <c r="BT233" s="86"/>
      <c r="BU233" s="86"/>
      <c r="BV233" s="86"/>
      <c r="BW233" s="86"/>
      <c r="BX233" s="86"/>
      <c r="BY233" s="86"/>
      <c r="BZ233" s="86"/>
      <c r="CA233" s="86"/>
      <c r="CB233" s="86"/>
      <c r="CC233" s="86"/>
      <c r="CD233" s="86"/>
      <c r="CE233" s="86"/>
      <c r="CF233" s="86"/>
      <c r="CG233" s="86"/>
      <c r="CH233" s="86"/>
      <c r="CI233" s="86"/>
      <c r="CJ233" s="86"/>
      <c r="CK233" s="86"/>
      <c r="CL233" s="86"/>
      <c r="CM233" s="86"/>
      <c r="CN233" s="86"/>
      <c r="CO233" s="86"/>
      <c r="CP233" s="86"/>
      <c r="CQ233" s="86"/>
      <c r="CR233" s="86"/>
      <c r="CS233" s="86"/>
      <c r="CT233" s="86"/>
      <c r="CU233" s="86"/>
      <c r="CV233" s="86"/>
      <c r="CW233" s="86"/>
      <c r="CX233" s="86"/>
      <c r="CY233" s="86"/>
      <c r="CZ233" s="86"/>
      <c r="DA233" s="86"/>
      <c r="DB233" s="86"/>
      <c r="DC233" s="86"/>
      <c r="DD233" s="86"/>
      <c r="DE233" s="86"/>
      <c r="DF233" s="86"/>
      <c r="DG233" s="86"/>
      <c r="DH233" s="86"/>
      <c r="DI233" s="86"/>
      <c r="DJ233" s="86"/>
      <c r="DK233" s="86"/>
      <c r="DL233" s="86"/>
      <c r="DM233" s="86"/>
      <c r="DN233" s="86"/>
      <c r="DO233" s="86"/>
      <c r="DP233" s="86"/>
      <c r="DQ233" s="86"/>
      <c r="DR233" s="86"/>
      <c r="DS233" s="86"/>
      <c r="DT233" s="86"/>
      <c r="DU233" s="86"/>
      <c r="DV233" s="86"/>
      <c r="DW233" s="86"/>
      <c r="DX233" s="86"/>
      <c r="DY233" s="86"/>
      <c r="DZ233" s="86"/>
      <c r="EA233" s="86"/>
      <c r="EB233" s="86"/>
      <c r="EC233" s="86"/>
      <c r="ED233" s="86"/>
      <c r="EE233" s="86"/>
      <c r="EF233" s="86"/>
      <c r="EG233" s="86"/>
      <c r="EH233" s="86"/>
      <c r="EI233" s="86"/>
      <c r="EJ233" s="86"/>
      <c r="EK233" s="86"/>
      <c r="EL233" s="86"/>
      <c r="EM233" s="86"/>
      <c r="EN233" s="86"/>
      <c r="EO233" s="86"/>
      <c r="EP233" s="86"/>
      <c r="EQ233" s="86"/>
      <c r="ER233" s="86"/>
      <c r="ES233" s="86"/>
      <c r="ET233" s="86"/>
      <c r="EU233" s="86"/>
      <c r="EV233" s="86"/>
      <c r="EW233" s="86"/>
      <c r="EX233" s="86"/>
      <c r="EY233" s="86"/>
      <c r="EZ233" s="86"/>
      <c r="FA233" s="86"/>
      <c r="FB233" s="86"/>
      <c r="FC233" s="86"/>
      <c r="FD233" s="86"/>
      <c r="FE233" s="86"/>
      <c r="FF233" s="86"/>
      <c r="FG233" s="86"/>
      <c r="FH233" s="86"/>
      <c r="FI233" s="86"/>
      <c r="FJ233" s="86"/>
      <c r="FK233" s="86"/>
      <c r="FL233" s="86"/>
      <c r="FM233" s="86"/>
      <c r="FN233" s="86"/>
      <c r="FO233" s="86"/>
      <c r="FP233" s="86"/>
      <c r="FQ233" s="86"/>
      <c r="FR233" s="86"/>
      <c r="FS233" s="86"/>
      <c r="FT233" s="86"/>
      <c r="FU233" s="86"/>
      <c r="FV233" s="86"/>
      <c r="FW233" s="86"/>
      <c r="FX233" s="86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</row>
    <row r="234" spans="1:195" ht="31" x14ac:dyDescent="0.35">
      <c r="A234" s="6" t="s">
        <v>593</v>
      </c>
      <c r="B234" s="96" t="s">
        <v>780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</row>
    <row r="235" spans="1:195" x14ac:dyDescent="0.35">
      <c r="A235" s="6" t="s">
        <v>781</v>
      </c>
      <c r="B235" s="7" t="s">
        <v>782</v>
      </c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86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</row>
    <row r="236" spans="1:195" x14ac:dyDescent="0.35">
      <c r="A236" s="7"/>
      <c r="B236" s="7" t="s">
        <v>783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>
        <f>SUM(C234:FX234)</f>
        <v>0</v>
      </c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</row>
    <row r="237" spans="1:195" x14ac:dyDescent="0.35">
      <c r="A237" s="94" t="s">
        <v>784</v>
      </c>
      <c r="B237" s="95" t="s">
        <v>785</v>
      </c>
      <c r="C237" s="7">
        <f t="shared" ref="C237:AH237" si="372">IF((AND(C$203=C$229,C$71&lt;&gt;888888888.88))=TRUE(),C224,0)</f>
        <v>78280926.659999996</v>
      </c>
      <c r="D237" s="7">
        <f t="shared" si="372"/>
        <v>0</v>
      </c>
      <c r="E237" s="7">
        <f t="shared" si="372"/>
        <v>0</v>
      </c>
      <c r="F237" s="7">
        <f t="shared" si="372"/>
        <v>263132585.95999998</v>
      </c>
      <c r="G237" s="7">
        <f t="shared" si="372"/>
        <v>0</v>
      </c>
      <c r="H237" s="7">
        <f t="shared" si="372"/>
        <v>13083631.589999998</v>
      </c>
      <c r="I237" s="7">
        <f t="shared" si="372"/>
        <v>0</v>
      </c>
      <c r="J237" s="7">
        <f t="shared" si="372"/>
        <v>23646688.869999997</v>
      </c>
      <c r="K237" s="7">
        <f t="shared" si="372"/>
        <v>0</v>
      </c>
      <c r="L237" s="7">
        <f t="shared" si="372"/>
        <v>26195544.030000001</v>
      </c>
      <c r="M237" s="7">
        <f t="shared" si="372"/>
        <v>13496937.890000001</v>
      </c>
      <c r="N237" s="7">
        <f t="shared" si="372"/>
        <v>581494672.08000004</v>
      </c>
      <c r="O237" s="7">
        <f t="shared" si="372"/>
        <v>0</v>
      </c>
      <c r="P237" s="7">
        <f t="shared" si="372"/>
        <v>0</v>
      </c>
      <c r="Q237" s="7">
        <f t="shared" si="372"/>
        <v>468297690.42999995</v>
      </c>
      <c r="R237" s="7">
        <f t="shared" si="372"/>
        <v>0</v>
      </c>
      <c r="S237" s="7">
        <f t="shared" si="372"/>
        <v>0</v>
      </c>
      <c r="T237" s="7">
        <f t="shared" si="372"/>
        <v>3180571.4699999997</v>
      </c>
      <c r="U237" s="7">
        <f t="shared" si="372"/>
        <v>1210359.06</v>
      </c>
      <c r="V237" s="7">
        <f t="shared" si="372"/>
        <v>4111253.61</v>
      </c>
      <c r="W237" s="7">
        <f t="shared" si="372"/>
        <v>3589031.04</v>
      </c>
      <c r="X237" s="7">
        <f t="shared" si="372"/>
        <v>1119109.24</v>
      </c>
      <c r="Y237" s="7">
        <f t="shared" si="372"/>
        <v>11056133.16</v>
      </c>
      <c r="Z237" s="7">
        <f t="shared" si="372"/>
        <v>3704039.66</v>
      </c>
      <c r="AA237" s="7">
        <f t="shared" si="372"/>
        <v>344053132.07999998</v>
      </c>
      <c r="AB237" s="7">
        <f t="shared" si="372"/>
        <v>307314036.78999996</v>
      </c>
      <c r="AC237" s="7">
        <f t="shared" si="372"/>
        <v>10848849.529999999</v>
      </c>
      <c r="AD237" s="7">
        <f t="shared" si="372"/>
        <v>15663120.230000002</v>
      </c>
      <c r="AE237" s="7">
        <f t="shared" si="372"/>
        <v>2002521.44</v>
      </c>
      <c r="AF237" s="7">
        <f t="shared" si="372"/>
        <v>3317701.5700000003</v>
      </c>
      <c r="AG237" s="7">
        <f t="shared" si="372"/>
        <v>7680757.7699999996</v>
      </c>
      <c r="AH237" s="7">
        <f t="shared" si="372"/>
        <v>11215024.540000001</v>
      </c>
      <c r="AI237" s="7">
        <f t="shared" ref="AI237:BN237" si="373">IF((AND(AI$203=AI$229,AI$71&lt;&gt;888888888.88))=TRUE(),AI224,0)</f>
        <v>0</v>
      </c>
      <c r="AJ237" s="7">
        <f t="shared" si="373"/>
        <v>0</v>
      </c>
      <c r="AK237" s="7">
        <f t="shared" si="373"/>
        <v>3337264.26</v>
      </c>
      <c r="AL237" s="7">
        <f t="shared" si="373"/>
        <v>0</v>
      </c>
      <c r="AM237" s="7">
        <f t="shared" si="373"/>
        <v>5151769.4400000004</v>
      </c>
      <c r="AN237" s="7">
        <f t="shared" si="373"/>
        <v>4705871.6399999997</v>
      </c>
      <c r="AO237" s="7">
        <f t="shared" si="373"/>
        <v>48410200.449999996</v>
      </c>
      <c r="AP237" s="7">
        <f t="shared" si="373"/>
        <v>984605907.71000004</v>
      </c>
      <c r="AQ237" s="7">
        <f t="shared" si="373"/>
        <v>4142746.84</v>
      </c>
      <c r="AR237" s="7">
        <f t="shared" si="373"/>
        <v>0</v>
      </c>
      <c r="AS237" s="7">
        <f t="shared" si="373"/>
        <v>78800241.939999998</v>
      </c>
      <c r="AT237" s="7">
        <f t="shared" si="373"/>
        <v>0</v>
      </c>
      <c r="AU237" s="7">
        <f t="shared" si="373"/>
        <v>0</v>
      </c>
      <c r="AV237" s="7">
        <f t="shared" si="373"/>
        <v>4855763.05</v>
      </c>
      <c r="AW237" s="7">
        <f t="shared" si="373"/>
        <v>0</v>
      </c>
      <c r="AX237" s="7">
        <f t="shared" si="373"/>
        <v>1597596.48</v>
      </c>
      <c r="AY237" s="7">
        <f t="shared" si="373"/>
        <v>5861442.0000000009</v>
      </c>
      <c r="AZ237" s="7">
        <f t="shared" si="373"/>
        <v>0</v>
      </c>
      <c r="BA237" s="7">
        <f t="shared" si="373"/>
        <v>99159671.230000004</v>
      </c>
      <c r="BB237" s="7">
        <f t="shared" si="373"/>
        <v>0</v>
      </c>
      <c r="BC237" s="7">
        <f t="shared" si="373"/>
        <v>290277750.53999996</v>
      </c>
      <c r="BD237" s="7">
        <f t="shared" si="373"/>
        <v>39224945.799999997</v>
      </c>
      <c r="BE237" s="7">
        <f t="shared" si="373"/>
        <v>14653499.359999999</v>
      </c>
      <c r="BF237" s="7">
        <f t="shared" si="373"/>
        <v>276327513.99000001</v>
      </c>
      <c r="BG237" s="7">
        <f t="shared" si="373"/>
        <v>11148030.290000001</v>
      </c>
      <c r="BH237" s="7">
        <f t="shared" si="373"/>
        <v>0</v>
      </c>
      <c r="BI237" s="7">
        <f t="shared" si="373"/>
        <v>4413156.0999999996</v>
      </c>
      <c r="BJ237" s="7">
        <f t="shared" si="373"/>
        <v>68009926.640000001</v>
      </c>
      <c r="BK237" s="7">
        <f t="shared" si="373"/>
        <v>337261596.94</v>
      </c>
      <c r="BL237" s="7">
        <f t="shared" si="373"/>
        <v>2137957.75</v>
      </c>
      <c r="BM237" s="7">
        <f t="shared" si="373"/>
        <v>0</v>
      </c>
      <c r="BN237" s="7">
        <f t="shared" si="373"/>
        <v>34892482.010000005</v>
      </c>
      <c r="BO237" s="7">
        <f t="shared" ref="BO237:CT237" si="374">IF((AND(BO$203=BO$229,BO$71&lt;&gt;888888888.88))=TRUE(),BO224,0)</f>
        <v>14511029.25</v>
      </c>
      <c r="BP237" s="7">
        <f t="shared" si="374"/>
        <v>3327045.16</v>
      </c>
      <c r="BQ237" s="7">
        <f t="shared" si="374"/>
        <v>71629211.909999996</v>
      </c>
      <c r="BR237" s="7">
        <f t="shared" si="374"/>
        <v>49101998.600000009</v>
      </c>
      <c r="BS237" s="7">
        <f t="shared" si="374"/>
        <v>13930344.359999999</v>
      </c>
      <c r="BT237" s="7">
        <f t="shared" si="374"/>
        <v>5587631.6900000004</v>
      </c>
      <c r="BU237" s="7">
        <f t="shared" si="374"/>
        <v>0</v>
      </c>
      <c r="BV237" s="7">
        <f t="shared" si="374"/>
        <v>14132773.17</v>
      </c>
      <c r="BW237" s="7">
        <f t="shared" si="374"/>
        <v>22518028.879999999</v>
      </c>
      <c r="BX237" s="7">
        <f t="shared" si="374"/>
        <v>1693810.78</v>
      </c>
      <c r="BY237" s="7">
        <f t="shared" si="374"/>
        <v>0</v>
      </c>
      <c r="BZ237" s="7">
        <f t="shared" si="374"/>
        <v>3570222.23</v>
      </c>
      <c r="CA237" s="7">
        <f t="shared" si="374"/>
        <v>3055462.16</v>
      </c>
      <c r="CB237" s="7">
        <f t="shared" si="374"/>
        <v>0</v>
      </c>
      <c r="CC237" s="7">
        <f t="shared" si="374"/>
        <v>3403040.55</v>
      </c>
      <c r="CD237" s="7">
        <f t="shared" si="374"/>
        <v>3375014.13</v>
      </c>
      <c r="CE237" s="7">
        <f t="shared" si="374"/>
        <v>2931667.9</v>
      </c>
      <c r="CF237" s="7">
        <f t="shared" si="374"/>
        <v>2237551.1300000004</v>
      </c>
      <c r="CG237" s="7">
        <f t="shared" si="374"/>
        <v>3563065.84</v>
      </c>
      <c r="CH237" s="7">
        <f t="shared" si="374"/>
        <v>2212645.7799999998</v>
      </c>
      <c r="CI237" s="7">
        <f t="shared" si="374"/>
        <v>8266047.3399999999</v>
      </c>
      <c r="CJ237" s="7">
        <f t="shared" si="374"/>
        <v>10994772.509999998</v>
      </c>
      <c r="CK237" s="7">
        <f t="shared" si="374"/>
        <v>0</v>
      </c>
      <c r="CL237" s="7">
        <f t="shared" si="374"/>
        <v>15214039.17</v>
      </c>
      <c r="CM237" s="7">
        <f t="shared" si="374"/>
        <v>9371670.8399999999</v>
      </c>
      <c r="CN237" s="7">
        <f t="shared" si="374"/>
        <v>351171196.08999997</v>
      </c>
      <c r="CO237" s="7">
        <f t="shared" si="374"/>
        <v>156897852.21000001</v>
      </c>
      <c r="CP237" s="7">
        <f t="shared" si="374"/>
        <v>11896320.030000001</v>
      </c>
      <c r="CQ237" s="7">
        <f t="shared" si="374"/>
        <v>9965645.2300000004</v>
      </c>
      <c r="CR237" s="7">
        <f t="shared" si="374"/>
        <v>3946928.0500000003</v>
      </c>
      <c r="CS237" s="7">
        <f t="shared" si="374"/>
        <v>4452342.58</v>
      </c>
      <c r="CT237" s="7">
        <f t="shared" si="374"/>
        <v>2241807.9600000004</v>
      </c>
      <c r="CU237" s="7">
        <f t="shared" ref="CU237:DZ237" si="375">IF((AND(CU$203=CU$229,CU$71&lt;&gt;888888888.88))=TRUE(),CU224,0)</f>
        <v>0</v>
      </c>
      <c r="CV237" s="7">
        <f t="shared" si="375"/>
        <v>1048275.01</v>
      </c>
      <c r="CW237" s="7">
        <f t="shared" si="375"/>
        <v>0</v>
      </c>
      <c r="CX237" s="7">
        <f t="shared" si="375"/>
        <v>0</v>
      </c>
      <c r="CY237" s="7">
        <f t="shared" si="375"/>
        <v>1139684.8999999999</v>
      </c>
      <c r="CZ237" s="7">
        <f t="shared" si="375"/>
        <v>20729617.379999999</v>
      </c>
      <c r="DA237" s="7">
        <f t="shared" si="375"/>
        <v>3512368.75</v>
      </c>
      <c r="DB237" s="7">
        <f t="shared" si="375"/>
        <v>4688925.2600000007</v>
      </c>
      <c r="DC237" s="7">
        <f t="shared" si="375"/>
        <v>0</v>
      </c>
      <c r="DD237" s="7">
        <f t="shared" si="375"/>
        <v>3171844.17</v>
      </c>
      <c r="DE237" s="7">
        <f t="shared" si="375"/>
        <v>4477913.34</v>
      </c>
      <c r="DF237" s="7">
        <f t="shared" si="375"/>
        <v>227308969.69</v>
      </c>
      <c r="DG237" s="7">
        <f t="shared" si="375"/>
        <v>0</v>
      </c>
      <c r="DH237" s="7">
        <f t="shared" si="375"/>
        <v>20556024.73</v>
      </c>
      <c r="DI237" s="7">
        <f t="shared" si="375"/>
        <v>27270760.419999998</v>
      </c>
      <c r="DJ237" s="7">
        <f t="shared" si="375"/>
        <v>7848572.0300000003</v>
      </c>
      <c r="DK237" s="7">
        <f t="shared" si="375"/>
        <v>0</v>
      </c>
      <c r="DL237" s="7">
        <f t="shared" si="375"/>
        <v>65115479.82</v>
      </c>
      <c r="DM237" s="7">
        <f t="shared" si="375"/>
        <v>4216866.99</v>
      </c>
      <c r="DN237" s="7">
        <f t="shared" si="375"/>
        <v>15819933.260000002</v>
      </c>
      <c r="DO237" s="7">
        <f t="shared" si="375"/>
        <v>37214363.609999999</v>
      </c>
      <c r="DP237" s="7">
        <f t="shared" si="375"/>
        <v>3723507.0999999996</v>
      </c>
      <c r="DQ237" s="7">
        <f t="shared" si="375"/>
        <v>0</v>
      </c>
      <c r="DR237" s="7">
        <f t="shared" si="375"/>
        <v>16029065.470000001</v>
      </c>
      <c r="DS237" s="7">
        <f t="shared" si="375"/>
        <v>8192290.4900000002</v>
      </c>
      <c r="DT237" s="7">
        <f t="shared" si="375"/>
        <v>3505217.6899999995</v>
      </c>
      <c r="DU237" s="7">
        <f t="shared" si="375"/>
        <v>0</v>
      </c>
      <c r="DV237" s="7">
        <f t="shared" si="375"/>
        <v>3777749.3100000005</v>
      </c>
      <c r="DW237" s="7">
        <f t="shared" si="375"/>
        <v>4606562.2899999991</v>
      </c>
      <c r="DX237" s="7">
        <f t="shared" si="375"/>
        <v>3571409.7300000004</v>
      </c>
      <c r="DY237" s="7">
        <f t="shared" si="375"/>
        <v>4941384.3599999994</v>
      </c>
      <c r="DZ237" s="7">
        <f t="shared" si="375"/>
        <v>9011443.9300000016</v>
      </c>
      <c r="EA237" s="7">
        <f t="shared" ref="EA237:FF237" si="376">IF((AND(EA$203=EA$229,EA$71&lt;&gt;888888888.88))=TRUE(),EA224,0)</f>
        <v>6851450.8500000006</v>
      </c>
      <c r="EB237" s="7">
        <f t="shared" si="376"/>
        <v>0</v>
      </c>
      <c r="EC237" s="7">
        <f t="shared" si="376"/>
        <v>4198394.21</v>
      </c>
      <c r="ED237" s="7">
        <f t="shared" si="376"/>
        <v>22869267.960000001</v>
      </c>
      <c r="EE237" s="7">
        <f t="shared" si="376"/>
        <v>3488701.8000000003</v>
      </c>
      <c r="EF237" s="7">
        <f t="shared" si="376"/>
        <v>16391976.949999999</v>
      </c>
      <c r="EG237" s="7">
        <f t="shared" si="376"/>
        <v>3933008.7399999998</v>
      </c>
      <c r="EH237" s="7">
        <f t="shared" si="376"/>
        <v>3939833.04</v>
      </c>
      <c r="EI237" s="7">
        <f t="shared" si="376"/>
        <v>0</v>
      </c>
      <c r="EJ237" s="7">
        <f t="shared" si="376"/>
        <v>110834981.64</v>
      </c>
      <c r="EK237" s="7">
        <f t="shared" si="376"/>
        <v>8036858.2699999996</v>
      </c>
      <c r="EL237" s="7">
        <f t="shared" si="376"/>
        <v>0</v>
      </c>
      <c r="EM237" s="7">
        <f t="shared" si="376"/>
        <v>5359102.9400000004</v>
      </c>
      <c r="EN237" s="7">
        <f t="shared" si="376"/>
        <v>11489817.02</v>
      </c>
      <c r="EO237" s="7">
        <f t="shared" si="376"/>
        <v>4572900.6499999994</v>
      </c>
      <c r="EP237" s="7">
        <f t="shared" si="376"/>
        <v>5804949.540000001</v>
      </c>
      <c r="EQ237" s="7">
        <f t="shared" si="376"/>
        <v>30092708.129999999</v>
      </c>
      <c r="ER237" s="7">
        <f t="shared" si="376"/>
        <v>0</v>
      </c>
      <c r="ES237" s="7">
        <f t="shared" si="376"/>
        <v>0</v>
      </c>
      <c r="ET237" s="7">
        <f t="shared" si="376"/>
        <v>3995070.5100000002</v>
      </c>
      <c r="EU237" s="7">
        <f t="shared" si="376"/>
        <v>0</v>
      </c>
      <c r="EV237" s="7">
        <f t="shared" si="376"/>
        <v>0</v>
      </c>
      <c r="EW237" s="7">
        <f t="shared" si="376"/>
        <v>12823659.720000001</v>
      </c>
      <c r="EX237" s="7">
        <f t="shared" si="376"/>
        <v>3523072.51</v>
      </c>
      <c r="EY237" s="7">
        <f t="shared" si="376"/>
        <v>0</v>
      </c>
      <c r="EZ237" s="7">
        <f t="shared" si="376"/>
        <v>2651725.0700000003</v>
      </c>
      <c r="FA237" s="7">
        <f t="shared" si="376"/>
        <v>41501154.839999996</v>
      </c>
      <c r="FB237" s="7">
        <f t="shared" si="376"/>
        <v>4596005.8100000005</v>
      </c>
      <c r="FC237" s="7">
        <f t="shared" si="376"/>
        <v>21734500.02</v>
      </c>
      <c r="FD237" s="7">
        <f t="shared" si="376"/>
        <v>5481644.5599999996</v>
      </c>
      <c r="FE237" s="7">
        <f t="shared" si="376"/>
        <v>1903245.5399999998</v>
      </c>
      <c r="FF237" s="7">
        <f t="shared" si="376"/>
        <v>3639006.8699999996</v>
      </c>
      <c r="FG237" s="7">
        <f t="shared" ref="FG237:FX237" si="377">IF((AND(FG$203=FG$229,FG$71&lt;&gt;888888888.88))=TRUE(),FG224,0)</f>
        <v>2691667.9</v>
      </c>
      <c r="FH237" s="7">
        <f t="shared" si="377"/>
        <v>1587641.15</v>
      </c>
      <c r="FI237" s="7">
        <f t="shared" si="377"/>
        <v>19763981.189999998</v>
      </c>
      <c r="FJ237" s="7">
        <f t="shared" si="377"/>
        <v>0</v>
      </c>
      <c r="FK237" s="7">
        <f t="shared" si="377"/>
        <v>28740069.890000001</v>
      </c>
      <c r="FL237" s="7">
        <f t="shared" si="377"/>
        <v>89506028.040000007</v>
      </c>
      <c r="FM237" s="7">
        <f t="shared" si="377"/>
        <v>41933652.460000001</v>
      </c>
      <c r="FN237" s="7">
        <f t="shared" si="377"/>
        <v>254079029.58000001</v>
      </c>
      <c r="FO237" s="7">
        <f t="shared" si="377"/>
        <v>12729608.290000001</v>
      </c>
      <c r="FP237" s="7">
        <f t="shared" si="377"/>
        <v>26018394.789999999</v>
      </c>
      <c r="FQ237" s="7">
        <f t="shared" si="377"/>
        <v>11467258.84</v>
      </c>
      <c r="FR237" s="7">
        <f t="shared" si="377"/>
        <v>3284089.5100000002</v>
      </c>
      <c r="FS237" s="7">
        <f t="shared" si="377"/>
        <v>3357705.04</v>
      </c>
      <c r="FT237" s="7">
        <f t="shared" si="377"/>
        <v>1430952.3399999999</v>
      </c>
      <c r="FU237" s="7">
        <f t="shared" si="377"/>
        <v>10413261.060000001</v>
      </c>
      <c r="FV237" s="7">
        <f t="shared" si="377"/>
        <v>0</v>
      </c>
      <c r="FW237" s="7">
        <f t="shared" si="377"/>
        <v>3207351.27</v>
      </c>
      <c r="FX237" s="7">
        <f t="shared" si="377"/>
        <v>0</v>
      </c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</row>
    <row r="238" spans="1:195" x14ac:dyDescent="0.35">
      <c r="A238" s="95"/>
      <c r="B238" s="95" t="s">
        <v>786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</row>
    <row r="239" spans="1:195" x14ac:dyDescent="0.35">
      <c r="A239" s="6" t="s">
        <v>787</v>
      </c>
      <c r="B239" s="7" t="s">
        <v>788</v>
      </c>
      <c r="C239" s="7">
        <f t="shared" ref="C239:AH239" si="378">IF(C203=C229,C203,0)</f>
        <v>76349516</v>
      </c>
      <c r="D239" s="7">
        <f t="shared" si="378"/>
        <v>0</v>
      </c>
      <c r="E239" s="7">
        <f t="shared" si="378"/>
        <v>0</v>
      </c>
      <c r="F239" s="7">
        <f t="shared" si="378"/>
        <v>262229541.66</v>
      </c>
      <c r="G239" s="7">
        <f t="shared" si="378"/>
        <v>0</v>
      </c>
      <c r="H239" s="7">
        <f t="shared" si="378"/>
        <v>13075795.59</v>
      </c>
      <c r="I239" s="7">
        <f t="shared" si="378"/>
        <v>0</v>
      </c>
      <c r="J239" s="7">
        <f t="shared" si="378"/>
        <v>23582497.690000001</v>
      </c>
      <c r="K239" s="7">
        <f t="shared" si="378"/>
        <v>0</v>
      </c>
      <c r="L239" s="7">
        <f t="shared" si="378"/>
        <v>26113198.800000001</v>
      </c>
      <c r="M239" s="7">
        <f t="shared" si="378"/>
        <v>13412168.33</v>
      </c>
      <c r="N239" s="7">
        <f t="shared" si="378"/>
        <v>581342271.95000005</v>
      </c>
      <c r="O239" s="7">
        <f t="shared" si="378"/>
        <v>0</v>
      </c>
      <c r="P239" s="7">
        <f t="shared" si="378"/>
        <v>0</v>
      </c>
      <c r="Q239" s="7">
        <f t="shared" si="378"/>
        <v>467964591.19</v>
      </c>
      <c r="R239" s="7">
        <f t="shared" si="378"/>
        <v>0</v>
      </c>
      <c r="S239" s="7">
        <f t="shared" si="378"/>
        <v>0</v>
      </c>
      <c r="T239" s="7">
        <f t="shared" si="378"/>
        <v>3173870</v>
      </c>
      <c r="U239" s="7">
        <f t="shared" si="378"/>
        <v>1208792.8</v>
      </c>
      <c r="V239" s="7">
        <f t="shared" si="378"/>
        <v>4085665.65</v>
      </c>
      <c r="W239" s="7">
        <f t="shared" si="378"/>
        <v>3587746.4</v>
      </c>
      <c r="X239" s="7">
        <f t="shared" si="378"/>
        <v>1114970.26</v>
      </c>
      <c r="Y239" s="7">
        <f t="shared" si="378"/>
        <v>11048763.869999999</v>
      </c>
      <c r="Z239" s="7">
        <f t="shared" si="378"/>
        <v>3702127.12</v>
      </c>
      <c r="AA239" s="7">
        <f t="shared" si="378"/>
        <v>343475194.99000001</v>
      </c>
      <c r="AB239" s="7">
        <f t="shared" si="378"/>
        <v>307312298.00999999</v>
      </c>
      <c r="AC239" s="7">
        <f t="shared" si="378"/>
        <v>10825901.35</v>
      </c>
      <c r="AD239" s="7">
        <f t="shared" si="378"/>
        <v>15646054.43</v>
      </c>
      <c r="AE239" s="7">
        <f t="shared" si="378"/>
        <v>2000476.31</v>
      </c>
      <c r="AF239" s="7">
        <f t="shared" si="378"/>
        <v>3312947.87</v>
      </c>
      <c r="AG239" s="7">
        <f t="shared" si="378"/>
        <v>7668425.0599999996</v>
      </c>
      <c r="AH239" s="7">
        <f t="shared" si="378"/>
        <v>11170161.34</v>
      </c>
      <c r="AI239" s="7">
        <f t="shared" ref="AI239:BN239" si="379">IF(AI203=AI229,AI203,0)</f>
        <v>0</v>
      </c>
      <c r="AJ239" s="7">
        <f t="shared" si="379"/>
        <v>0</v>
      </c>
      <c r="AK239" s="7">
        <f t="shared" si="379"/>
        <v>3292038.03</v>
      </c>
      <c r="AL239" s="7">
        <f t="shared" si="379"/>
        <v>0</v>
      </c>
      <c r="AM239" s="7">
        <f t="shared" si="379"/>
        <v>5045229.92</v>
      </c>
      <c r="AN239" s="7">
        <f t="shared" si="379"/>
        <v>4638553.28</v>
      </c>
      <c r="AO239" s="7">
        <f t="shared" si="379"/>
        <v>48147346.200000003</v>
      </c>
      <c r="AP239" s="7">
        <f t="shared" si="379"/>
        <v>984402729.69000006</v>
      </c>
      <c r="AQ239" s="7">
        <f t="shared" si="379"/>
        <v>4120270.05</v>
      </c>
      <c r="AR239" s="7">
        <f t="shared" si="379"/>
        <v>0</v>
      </c>
      <c r="AS239" s="7">
        <f t="shared" si="379"/>
        <v>78778459.950000003</v>
      </c>
      <c r="AT239" s="7">
        <f t="shared" si="379"/>
        <v>0</v>
      </c>
      <c r="AU239" s="7">
        <f t="shared" si="379"/>
        <v>0</v>
      </c>
      <c r="AV239" s="7">
        <f t="shared" si="379"/>
        <v>4824357.09</v>
      </c>
      <c r="AW239" s="7">
        <f t="shared" si="379"/>
        <v>0</v>
      </c>
      <c r="AX239" s="7">
        <f t="shared" si="379"/>
        <v>1595418.92</v>
      </c>
      <c r="AY239" s="7">
        <f t="shared" si="379"/>
        <v>5854893.2199999997</v>
      </c>
      <c r="AZ239" s="7">
        <f t="shared" si="379"/>
        <v>0</v>
      </c>
      <c r="BA239" s="7">
        <f t="shared" si="379"/>
        <v>99156738.260000005</v>
      </c>
      <c r="BB239" s="7">
        <f t="shared" si="379"/>
        <v>0</v>
      </c>
      <c r="BC239" s="7">
        <f t="shared" si="379"/>
        <v>290017276.06999999</v>
      </c>
      <c r="BD239" s="7">
        <f t="shared" si="379"/>
        <v>39172169.560000002</v>
      </c>
      <c r="BE239" s="7">
        <f t="shared" si="379"/>
        <v>14637541.310000001</v>
      </c>
      <c r="BF239" s="7">
        <f t="shared" si="379"/>
        <v>275980864.73000002</v>
      </c>
      <c r="BG239" s="7">
        <f t="shared" si="379"/>
        <v>11077675.300000001</v>
      </c>
      <c r="BH239" s="7">
        <f t="shared" si="379"/>
        <v>0</v>
      </c>
      <c r="BI239" s="7">
        <f t="shared" si="379"/>
        <v>4371127.26</v>
      </c>
      <c r="BJ239" s="7">
        <f t="shared" si="379"/>
        <v>67942737.299999997</v>
      </c>
      <c r="BK239" s="7">
        <f t="shared" si="379"/>
        <v>337031737.56999999</v>
      </c>
      <c r="BL239" s="7">
        <f t="shared" si="379"/>
        <v>2103920.66</v>
      </c>
      <c r="BM239" s="7">
        <f t="shared" si="379"/>
        <v>0</v>
      </c>
      <c r="BN239" s="7">
        <f t="shared" si="379"/>
        <v>34764674.539999999</v>
      </c>
      <c r="BO239" s="7">
        <f t="shared" ref="BO239:CT239" si="380">IF(BO203=BO229,BO203,0)</f>
        <v>14500960.74</v>
      </c>
      <c r="BP239" s="7">
        <f t="shared" si="380"/>
        <v>3245170.84</v>
      </c>
      <c r="BQ239" s="7">
        <f t="shared" si="380"/>
        <v>71615226.760000005</v>
      </c>
      <c r="BR239" s="7">
        <f t="shared" si="380"/>
        <v>49095909</v>
      </c>
      <c r="BS239" s="7">
        <f t="shared" si="380"/>
        <v>13911011.199999999</v>
      </c>
      <c r="BT239" s="7">
        <f t="shared" si="380"/>
        <v>5470560.4699999997</v>
      </c>
      <c r="BU239" s="7">
        <f t="shared" si="380"/>
        <v>0</v>
      </c>
      <c r="BV239" s="7">
        <f t="shared" si="380"/>
        <v>14112564.27</v>
      </c>
      <c r="BW239" s="7">
        <f t="shared" si="380"/>
        <v>22492403.800000001</v>
      </c>
      <c r="BX239" s="7">
        <f t="shared" si="380"/>
        <v>1690730.9</v>
      </c>
      <c r="BY239" s="7">
        <f t="shared" si="380"/>
        <v>0</v>
      </c>
      <c r="BZ239" s="7">
        <f t="shared" si="380"/>
        <v>3547221.34</v>
      </c>
      <c r="CA239" s="7">
        <f t="shared" si="380"/>
        <v>3037117.68</v>
      </c>
      <c r="CB239" s="7">
        <f t="shared" si="380"/>
        <v>0</v>
      </c>
      <c r="CC239" s="7">
        <f t="shared" si="380"/>
        <v>3385010.29</v>
      </c>
      <c r="CD239" s="7">
        <f t="shared" si="380"/>
        <v>3349339.46</v>
      </c>
      <c r="CE239" s="7">
        <f t="shared" si="380"/>
        <v>2923819.72</v>
      </c>
      <c r="CF239" s="7">
        <f t="shared" si="380"/>
        <v>2237464.5499999998</v>
      </c>
      <c r="CG239" s="7">
        <f t="shared" si="380"/>
        <v>3548579.43</v>
      </c>
      <c r="CH239" s="7">
        <f t="shared" si="380"/>
        <v>2199579.04</v>
      </c>
      <c r="CI239" s="7">
        <f t="shared" si="380"/>
        <v>8262753.5099999998</v>
      </c>
      <c r="CJ239" s="7">
        <f t="shared" si="380"/>
        <v>10881710.5</v>
      </c>
      <c r="CK239" s="7">
        <f t="shared" si="380"/>
        <v>0</v>
      </c>
      <c r="CL239" s="7">
        <f t="shared" si="380"/>
        <v>15208277.82</v>
      </c>
      <c r="CM239" s="7">
        <f t="shared" si="380"/>
        <v>9350409.0500000007</v>
      </c>
      <c r="CN239" s="7">
        <f t="shared" si="380"/>
        <v>350848079.12</v>
      </c>
      <c r="CO239" s="7">
        <f t="shared" si="380"/>
        <v>156813061.55000001</v>
      </c>
      <c r="CP239" s="7">
        <f t="shared" si="380"/>
        <v>11837630.9</v>
      </c>
      <c r="CQ239" s="7">
        <f t="shared" si="380"/>
        <v>9900429.8800000008</v>
      </c>
      <c r="CR239" s="7">
        <f t="shared" si="380"/>
        <v>3936624.47</v>
      </c>
      <c r="CS239" s="7">
        <f t="shared" si="380"/>
        <v>4374550.92</v>
      </c>
      <c r="CT239" s="7">
        <f t="shared" si="380"/>
        <v>2235792.25</v>
      </c>
      <c r="CU239" s="7">
        <f t="shared" ref="CU239:DZ239" si="381">IF(CU203=CU229,CU203,0)</f>
        <v>0</v>
      </c>
      <c r="CV239" s="7">
        <f t="shared" si="381"/>
        <v>1047781.03</v>
      </c>
      <c r="CW239" s="7">
        <f t="shared" si="381"/>
        <v>0</v>
      </c>
      <c r="CX239" s="7">
        <f t="shared" si="381"/>
        <v>0</v>
      </c>
      <c r="CY239" s="7">
        <f t="shared" si="381"/>
        <v>1134725.27</v>
      </c>
      <c r="CZ239" s="7">
        <f t="shared" si="381"/>
        <v>20657622.030000001</v>
      </c>
      <c r="DA239" s="7">
        <f t="shared" si="381"/>
        <v>3504893.58</v>
      </c>
      <c r="DB239" s="7">
        <f t="shared" si="381"/>
        <v>4680624.32</v>
      </c>
      <c r="DC239" s="7">
        <f t="shared" si="381"/>
        <v>0</v>
      </c>
      <c r="DD239" s="7">
        <f t="shared" si="381"/>
        <v>3169301.33</v>
      </c>
      <c r="DE239" s="7">
        <f t="shared" si="381"/>
        <v>4386124.8</v>
      </c>
      <c r="DF239" s="7">
        <f t="shared" si="381"/>
        <v>227263189.31</v>
      </c>
      <c r="DG239" s="7">
        <f t="shared" si="381"/>
        <v>0</v>
      </c>
      <c r="DH239" s="7">
        <f t="shared" si="381"/>
        <v>20505367.850000001</v>
      </c>
      <c r="DI239" s="7">
        <f t="shared" si="381"/>
        <v>27239474.43</v>
      </c>
      <c r="DJ239" s="7">
        <f t="shared" si="381"/>
        <v>7832618.6600000001</v>
      </c>
      <c r="DK239" s="7">
        <f t="shared" si="381"/>
        <v>0</v>
      </c>
      <c r="DL239" s="7">
        <f t="shared" si="381"/>
        <v>65070283.090000004</v>
      </c>
      <c r="DM239" s="7">
        <f t="shared" si="381"/>
        <v>4200293.87</v>
      </c>
      <c r="DN239" s="7">
        <f t="shared" si="381"/>
        <v>15775444.390000001</v>
      </c>
      <c r="DO239" s="7">
        <f t="shared" si="381"/>
        <v>37202025.890000001</v>
      </c>
      <c r="DP239" s="7">
        <f t="shared" si="381"/>
        <v>3701509.53</v>
      </c>
      <c r="DQ239" s="7">
        <f t="shared" si="381"/>
        <v>0</v>
      </c>
      <c r="DR239" s="7">
        <f t="shared" si="381"/>
        <v>16007428.77</v>
      </c>
      <c r="DS239" s="7">
        <f t="shared" si="381"/>
        <v>8135706.7000000002</v>
      </c>
      <c r="DT239" s="7">
        <f t="shared" si="381"/>
        <v>3483353.9</v>
      </c>
      <c r="DU239" s="7">
        <f t="shared" si="381"/>
        <v>0</v>
      </c>
      <c r="DV239" s="7">
        <f t="shared" si="381"/>
        <v>3771574.95</v>
      </c>
      <c r="DW239" s="7">
        <f t="shared" si="381"/>
        <v>4581603.75</v>
      </c>
      <c r="DX239" s="7">
        <f t="shared" si="381"/>
        <v>3554118.06</v>
      </c>
      <c r="DY239" s="7">
        <f t="shared" si="381"/>
        <v>4901202.68</v>
      </c>
      <c r="DZ239" s="7">
        <f t="shared" si="381"/>
        <v>8970396.6600000001</v>
      </c>
      <c r="EA239" s="7">
        <f t="shared" ref="EA239:FF239" si="382">IF(EA203=EA229,EA203,0)</f>
        <v>6821211.2699999996</v>
      </c>
      <c r="EB239" s="7">
        <f t="shared" si="382"/>
        <v>0</v>
      </c>
      <c r="EC239" s="7">
        <f t="shared" si="382"/>
        <v>4184292.23</v>
      </c>
      <c r="ED239" s="7">
        <f t="shared" si="382"/>
        <v>22832313.359999999</v>
      </c>
      <c r="EE239" s="7">
        <f t="shared" si="382"/>
        <v>3471609.83</v>
      </c>
      <c r="EF239" s="7">
        <f t="shared" si="382"/>
        <v>16375181.73</v>
      </c>
      <c r="EG239" s="7">
        <f t="shared" si="382"/>
        <v>3877074.15</v>
      </c>
      <c r="EH239" s="7">
        <f t="shared" si="382"/>
        <v>3919653.65</v>
      </c>
      <c r="EI239" s="7">
        <f t="shared" si="382"/>
        <v>0</v>
      </c>
      <c r="EJ239" s="7">
        <f t="shared" si="382"/>
        <v>110733041.76000001</v>
      </c>
      <c r="EK239" s="7">
        <f t="shared" si="382"/>
        <v>8029478.96</v>
      </c>
      <c r="EL239" s="7">
        <f t="shared" si="382"/>
        <v>0</v>
      </c>
      <c r="EM239" s="7">
        <f t="shared" si="382"/>
        <v>5183532.82</v>
      </c>
      <c r="EN239" s="7">
        <f t="shared" si="382"/>
        <v>11450281.57</v>
      </c>
      <c r="EO239" s="7">
        <f t="shared" si="382"/>
        <v>4506752.88</v>
      </c>
      <c r="EP239" s="7">
        <f t="shared" si="382"/>
        <v>5791686.25</v>
      </c>
      <c r="EQ239" s="7">
        <f t="shared" si="382"/>
        <v>30067448.489999998</v>
      </c>
      <c r="ER239" s="7">
        <f t="shared" si="382"/>
        <v>0</v>
      </c>
      <c r="ES239" s="7">
        <f t="shared" si="382"/>
        <v>0</v>
      </c>
      <c r="ET239" s="7">
        <f t="shared" si="382"/>
        <v>3942530.16</v>
      </c>
      <c r="EU239" s="7">
        <f t="shared" si="382"/>
        <v>0</v>
      </c>
      <c r="EV239" s="7">
        <f t="shared" si="382"/>
        <v>0</v>
      </c>
      <c r="EW239" s="7">
        <f t="shared" si="382"/>
        <v>12778251.08</v>
      </c>
      <c r="EX239" s="7">
        <f t="shared" si="382"/>
        <v>3521737.61</v>
      </c>
      <c r="EY239" s="7">
        <f t="shared" si="382"/>
        <v>0</v>
      </c>
      <c r="EZ239" s="7">
        <f t="shared" si="382"/>
        <v>2645590.5299999998</v>
      </c>
      <c r="FA239" s="7">
        <f t="shared" si="382"/>
        <v>41442498.100000001</v>
      </c>
      <c r="FB239" s="7">
        <f t="shared" si="382"/>
        <v>4511904.71</v>
      </c>
      <c r="FC239" s="7">
        <f t="shared" si="382"/>
        <v>21646305.079999998</v>
      </c>
      <c r="FD239" s="7">
        <f t="shared" si="382"/>
        <v>5471143.54</v>
      </c>
      <c r="FE239" s="7">
        <f t="shared" si="382"/>
        <v>1895722.29</v>
      </c>
      <c r="FF239" s="7">
        <f t="shared" si="382"/>
        <v>3613022.4</v>
      </c>
      <c r="FG239" s="7">
        <f t="shared" ref="FG239:FX239" si="383">IF(FG203=FG229,FG203,0)</f>
        <v>2688029.02</v>
      </c>
      <c r="FH239" s="7">
        <f t="shared" si="383"/>
        <v>1582804.91</v>
      </c>
      <c r="FI239" s="7">
        <f t="shared" si="383"/>
        <v>19741273.91</v>
      </c>
      <c r="FJ239" s="7">
        <f t="shared" si="383"/>
        <v>0</v>
      </c>
      <c r="FK239" s="7">
        <f t="shared" si="383"/>
        <v>28717862.539999999</v>
      </c>
      <c r="FL239" s="7">
        <f t="shared" si="383"/>
        <v>89342025.819999993</v>
      </c>
      <c r="FM239" s="7">
        <f t="shared" si="383"/>
        <v>41854545.219999999</v>
      </c>
      <c r="FN239" s="7">
        <f t="shared" si="383"/>
        <v>254040022.22999999</v>
      </c>
      <c r="FO239" s="7">
        <f t="shared" si="383"/>
        <v>12721829.43</v>
      </c>
      <c r="FP239" s="7">
        <f t="shared" si="383"/>
        <v>25988222.539999999</v>
      </c>
      <c r="FQ239" s="7">
        <f t="shared" si="383"/>
        <v>11447810.210000001</v>
      </c>
      <c r="FR239" s="7">
        <f t="shared" si="383"/>
        <v>3274451.73</v>
      </c>
      <c r="FS239" s="7">
        <f t="shared" si="383"/>
        <v>3301421.99</v>
      </c>
      <c r="FT239" s="7">
        <f t="shared" si="383"/>
        <v>1424778.55</v>
      </c>
      <c r="FU239" s="7">
        <f t="shared" si="383"/>
        <v>10387196.029999999</v>
      </c>
      <c r="FV239" s="7">
        <f t="shared" si="383"/>
        <v>0</v>
      </c>
      <c r="FW239" s="7">
        <f t="shared" si="383"/>
        <v>3161071.5</v>
      </c>
      <c r="FX239" s="7">
        <f t="shared" si="383"/>
        <v>0</v>
      </c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</row>
    <row r="240" spans="1:195" x14ac:dyDescent="0.35">
      <c r="A240" s="6" t="s">
        <v>789</v>
      </c>
      <c r="B240" s="7" t="s">
        <v>790</v>
      </c>
      <c r="C240" s="7">
        <f t="shared" ref="C240:AH240" si="384">IF(C203=C229,C66,0)</f>
        <v>999999999</v>
      </c>
      <c r="D240" s="7">
        <f t="shared" si="384"/>
        <v>0</v>
      </c>
      <c r="E240" s="7">
        <f t="shared" si="384"/>
        <v>0</v>
      </c>
      <c r="F240" s="7">
        <f t="shared" si="384"/>
        <v>999999999</v>
      </c>
      <c r="G240" s="7">
        <f t="shared" si="384"/>
        <v>0</v>
      </c>
      <c r="H240" s="7">
        <f t="shared" si="384"/>
        <v>999999999</v>
      </c>
      <c r="I240" s="7">
        <f t="shared" si="384"/>
        <v>0</v>
      </c>
      <c r="J240" s="7">
        <f t="shared" si="384"/>
        <v>999999999</v>
      </c>
      <c r="K240" s="7">
        <f t="shared" si="384"/>
        <v>0</v>
      </c>
      <c r="L240" s="7">
        <f t="shared" si="384"/>
        <v>999999999</v>
      </c>
      <c r="M240" s="7">
        <f t="shared" si="384"/>
        <v>999999999</v>
      </c>
      <c r="N240" s="7">
        <f t="shared" si="384"/>
        <v>999999999</v>
      </c>
      <c r="O240" s="7">
        <f t="shared" si="384"/>
        <v>0</v>
      </c>
      <c r="P240" s="7">
        <f t="shared" si="384"/>
        <v>0</v>
      </c>
      <c r="Q240" s="7">
        <f t="shared" si="384"/>
        <v>999999999</v>
      </c>
      <c r="R240" s="7">
        <f t="shared" si="384"/>
        <v>0</v>
      </c>
      <c r="S240" s="7">
        <f t="shared" si="384"/>
        <v>0</v>
      </c>
      <c r="T240" s="7">
        <f t="shared" si="384"/>
        <v>999999999</v>
      </c>
      <c r="U240" s="7">
        <f t="shared" si="384"/>
        <v>999999999</v>
      </c>
      <c r="V240" s="7">
        <f t="shared" si="384"/>
        <v>999999999</v>
      </c>
      <c r="W240" s="7">
        <f t="shared" si="384"/>
        <v>999999999</v>
      </c>
      <c r="X240" s="7">
        <f t="shared" si="384"/>
        <v>999999999</v>
      </c>
      <c r="Y240" s="7">
        <f t="shared" si="384"/>
        <v>999999999</v>
      </c>
      <c r="Z240" s="7">
        <f t="shared" si="384"/>
        <v>999999999</v>
      </c>
      <c r="AA240" s="7">
        <f t="shared" si="384"/>
        <v>999999999</v>
      </c>
      <c r="AB240" s="7">
        <f t="shared" si="384"/>
        <v>999999999</v>
      </c>
      <c r="AC240" s="7">
        <f t="shared" si="384"/>
        <v>999999999</v>
      </c>
      <c r="AD240" s="7">
        <f t="shared" si="384"/>
        <v>999999999</v>
      </c>
      <c r="AE240" s="7">
        <f t="shared" si="384"/>
        <v>999999999</v>
      </c>
      <c r="AF240" s="7">
        <f t="shared" si="384"/>
        <v>999999999</v>
      </c>
      <c r="AG240" s="7">
        <f t="shared" si="384"/>
        <v>999999999</v>
      </c>
      <c r="AH240" s="7">
        <f t="shared" si="384"/>
        <v>999999999</v>
      </c>
      <c r="AI240" s="7">
        <f t="shared" ref="AI240:BN240" si="385">IF(AI203=AI229,AI66,0)</f>
        <v>0</v>
      </c>
      <c r="AJ240" s="7">
        <f t="shared" si="385"/>
        <v>0</v>
      </c>
      <c r="AK240" s="7">
        <f t="shared" si="385"/>
        <v>999999999</v>
      </c>
      <c r="AL240" s="7">
        <f t="shared" si="385"/>
        <v>0</v>
      </c>
      <c r="AM240" s="7">
        <f t="shared" si="385"/>
        <v>999999999</v>
      </c>
      <c r="AN240" s="7">
        <f t="shared" si="385"/>
        <v>999999999</v>
      </c>
      <c r="AO240" s="7">
        <f t="shared" si="385"/>
        <v>999999999</v>
      </c>
      <c r="AP240" s="7">
        <f t="shared" si="385"/>
        <v>999999999</v>
      </c>
      <c r="AQ240" s="7">
        <f t="shared" si="385"/>
        <v>999999999</v>
      </c>
      <c r="AR240" s="7">
        <f t="shared" si="385"/>
        <v>0</v>
      </c>
      <c r="AS240" s="7">
        <f t="shared" si="385"/>
        <v>999999999</v>
      </c>
      <c r="AT240" s="7">
        <f t="shared" si="385"/>
        <v>0</v>
      </c>
      <c r="AU240" s="7">
        <f t="shared" si="385"/>
        <v>0</v>
      </c>
      <c r="AV240" s="7">
        <f t="shared" si="385"/>
        <v>999999999</v>
      </c>
      <c r="AW240" s="7">
        <f t="shared" si="385"/>
        <v>0</v>
      </c>
      <c r="AX240" s="7">
        <f t="shared" si="385"/>
        <v>999999999</v>
      </c>
      <c r="AY240" s="7">
        <f t="shared" si="385"/>
        <v>999999999</v>
      </c>
      <c r="AZ240" s="7">
        <f t="shared" si="385"/>
        <v>0</v>
      </c>
      <c r="BA240" s="7">
        <f t="shared" si="385"/>
        <v>999999999</v>
      </c>
      <c r="BB240" s="7">
        <f t="shared" si="385"/>
        <v>0</v>
      </c>
      <c r="BC240" s="7">
        <f t="shared" si="385"/>
        <v>999999999</v>
      </c>
      <c r="BD240" s="7">
        <f t="shared" si="385"/>
        <v>999999999</v>
      </c>
      <c r="BE240" s="7">
        <f t="shared" si="385"/>
        <v>999999999</v>
      </c>
      <c r="BF240" s="7">
        <f t="shared" si="385"/>
        <v>999999999</v>
      </c>
      <c r="BG240" s="7">
        <f t="shared" si="385"/>
        <v>999999999</v>
      </c>
      <c r="BH240" s="7">
        <f t="shared" si="385"/>
        <v>0</v>
      </c>
      <c r="BI240" s="7">
        <f t="shared" si="385"/>
        <v>999999999</v>
      </c>
      <c r="BJ240" s="7">
        <f t="shared" si="385"/>
        <v>999999999</v>
      </c>
      <c r="BK240" s="7">
        <f t="shared" si="385"/>
        <v>999999999</v>
      </c>
      <c r="BL240" s="7">
        <f t="shared" si="385"/>
        <v>999999999</v>
      </c>
      <c r="BM240" s="7">
        <f t="shared" si="385"/>
        <v>0</v>
      </c>
      <c r="BN240" s="7">
        <f t="shared" si="385"/>
        <v>999999999</v>
      </c>
      <c r="BO240" s="7">
        <f t="shared" ref="BO240:CT240" si="386">IF(BO203=BO229,BO66,0)</f>
        <v>999999999</v>
      </c>
      <c r="BP240" s="7">
        <f t="shared" si="386"/>
        <v>999999999</v>
      </c>
      <c r="BQ240" s="7">
        <f t="shared" si="386"/>
        <v>999999999</v>
      </c>
      <c r="BR240" s="7">
        <f t="shared" si="386"/>
        <v>999999999</v>
      </c>
      <c r="BS240" s="7">
        <f t="shared" si="386"/>
        <v>999999999</v>
      </c>
      <c r="BT240" s="7">
        <f t="shared" si="386"/>
        <v>999999999</v>
      </c>
      <c r="BU240" s="7">
        <f t="shared" si="386"/>
        <v>0</v>
      </c>
      <c r="BV240" s="7">
        <f t="shared" si="386"/>
        <v>999999999</v>
      </c>
      <c r="BW240" s="7">
        <f t="shared" si="386"/>
        <v>999999999</v>
      </c>
      <c r="BX240" s="7">
        <f t="shared" si="386"/>
        <v>999999999</v>
      </c>
      <c r="BY240" s="7">
        <f t="shared" si="386"/>
        <v>0</v>
      </c>
      <c r="BZ240" s="7">
        <f t="shared" si="386"/>
        <v>999999999</v>
      </c>
      <c r="CA240" s="7">
        <f t="shared" si="386"/>
        <v>999999999</v>
      </c>
      <c r="CB240" s="7">
        <f t="shared" si="386"/>
        <v>0</v>
      </c>
      <c r="CC240" s="7">
        <f t="shared" si="386"/>
        <v>999999999</v>
      </c>
      <c r="CD240" s="7">
        <f t="shared" si="386"/>
        <v>999999999</v>
      </c>
      <c r="CE240" s="7">
        <f t="shared" si="386"/>
        <v>999999999</v>
      </c>
      <c r="CF240" s="7">
        <f t="shared" si="386"/>
        <v>999999999</v>
      </c>
      <c r="CG240" s="7">
        <f t="shared" si="386"/>
        <v>999999999</v>
      </c>
      <c r="CH240" s="7">
        <f t="shared" si="386"/>
        <v>999999999</v>
      </c>
      <c r="CI240" s="7">
        <f t="shared" si="386"/>
        <v>999999999</v>
      </c>
      <c r="CJ240" s="7">
        <f t="shared" si="386"/>
        <v>999999999</v>
      </c>
      <c r="CK240" s="7">
        <f t="shared" si="386"/>
        <v>0</v>
      </c>
      <c r="CL240" s="7">
        <f t="shared" si="386"/>
        <v>999999999</v>
      </c>
      <c r="CM240" s="7">
        <f t="shared" si="386"/>
        <v>999999999</v>
      </c>
      <c r="CN240" s="7">
        <f t="shared" si="386"/>
        <v>999999999</v>
      </c>
      <c r="CO240" s="7">
        <f t="shared" si="386"/>
        <v>999999999</v>
      </c>
      <c r="CP240" s="7">
        <f t="shared" si="386"/>
        <v>999999999</v>
      </c>
      <c r="CQ240" s="7">
        <f t="shared" si="386"/>
        <v>999999999</v>
      </c>
      <c r="CR240" s="7">
        <f t="shared" si="386"/>
        <v>999999999</v>
      </c>
      <c r="CS240" s="7">
        <f t="shared" si="386"/>
        <v>999999999</v>
      </c>
      <c r="CT240" s="7">
        <f t="shared" si="386"/>
        <v>999999999</v>
      </c>
      <c r="CU240" s="7">
        <f t="shared" ref="CU240:DZ240" si="387">IF(CU203=CU229,CU66,0)</f>
        <v>0</v>
      </c>
      <c r="CV240" s="7">
        <f t="shared" si="387"/>
        <v>999999999</v>
      </c>
      <c r="CW240" s="7">
        <f t="shared" si="387"/>
        <v>0</v>
      </c>
      <c r="CX240" s="7">
        <f t="shared" si="387"/>
        <v>0</v>
      </c>
      <c r="CY240" s="7">
        <f t="shared" si="387"/>
        <v>999999999</v>
      </c>
      <c r="CZ240" s="7">
        <f t="shared" si="387"/>
        <v>999999999</v>
      </c>
      <c r="DA240" s="7">
        <f t="shared" si="387"/>
        <v>999999999</v>
      </c>
      <c r="DB240" s="7">
        <f t="shared" si="387"/>
        <v>999999999</v>
      </c>
      <c r="DC240" s="7">
        <f t="shared" si="387"/>
        <v>0</v>
      </c>
      <c r="DD240" s="7">
        <f t="shared" si="387"/>
        <v>999999999</v>
      </c>
      <c r="DE240" s="7">
        <f t="shared" si="387"/>
        <v>999999999</v>
      </c>
      <c r="DF240" s="7">
        <f t="shared" si="387"/>
        <v>999999999</v>
      </c>
      <c r="DG240" s="7">
        <f t="shared" si="387"/>
        <v>0</v>
      </c>
      <c r="DH240" s="7">
        <f t="shared" si="387"/>
        <v>999999999</v>
      </c>
      <c r="DI240" s="7">
        <f t="shared" si="387"/>
        <v>999999999</v>
      </c>
      <c r="DJ240" s="7">
        <f t="shared" si="387"/>
        <v>999999999</v>
      </c>
      <c r="DK240" s="7">
        <f t="shared" si="387"/>
        <v>0</v>
      </c>
      <c r="DL240" s="7">
        <f t="shared" si="387"/>
        <v>999999999</v>
      </c>
      <c r="DM240" s="7">
        <f t="shared" si="387"/>
        <v>999999999</v>
      </c>
      <c r="DN240" s="7">
        <f t="shared" si="387"/>
        <v>999999999</v>
      </c>
      <c r="DO240" s="7">
        <f t="shared" si="387"/>
        <v>999999999</v>
      </c>
      <c r="DP240" s="7">
        <f t="shared" si="387"/>
        <v>999999999</v>
      </c>
      <c r="DQ240" s="7">
        <f t="shared" si="387"/>
        <v>0</v>
      </c>
      <c r="DR240" s="7">
        <f t="shared" si="387"/>
        <v>999999999</v>
      </c>
      <c r="DS240" s="7">
        <f t="shared" si="387"/>
        <v>999999999</v>
      </c>
      <c r="DT240" s="7">
        <f t="shared" si="387"/>
        <v>999999999</v>
      </c>
      <c r="DU240" s="7">
        <f t="shared" si="387"/>
        <v>0</v>
      </c>
      <c r="DV240" s="7">
        <f t="shared" si="387"/>
        <v>999999999</v>
      </c>
      <c r="DW240" s="7">
        <f t="shared" si="387"/>
        <v>999999999</v>
      </c>
      <c r="DX240" s="7">
        <f t="shared" si="387"/>
        <v>999999999</v>
      </c>
      <c r="DY240" s="7">
        <f t="shared" si="387"/>
        <v>999999999</v>
      </c>
      <c r="DZ240" s="7">
        <f t="shared" si="387"/>
        <v>999999999</v>
      </c>
      <c r="EA240" s="7">
        <f t="shared" ref="EA240:FF240" si="388">IF(EA203=EA229,EA66,0)</f>
        <v>999999999</v>
      </c>
      <c r="EB240" s="7">
        <f t="shared" si="388"/>
        <v>0</v>
      </c>
      <c r="EC240" s="7">
        <f t="shared" si="388"/>
        <v>999999999</v>
      </c>
      <c r="ED240" s="7">
        <f t="shared" si="388"/>
        <v>999999999</v>
      </c>
      <c r="EE240" s="7">
        <f t="shared" si="388"/>
        <v>999999999</v>
      </c>
      <c r="EF240" s="7">
        <f t="shared" si="388"/>
        <v>999999999</v>
      </c>
      <c r="EG240" s="7">
        <f t="shared" si="388"/>
        <v>999999999</v>
      </c>
      <c r="EH240" s="7">
        <f t="shared" si="388"/>
        <v>999999999</v>
      </c>
      <c r="EI240" s="7">
        <f t="shared" si="388"/>
        <v>0</v>
      </c>
      <c r="EJ240" s="7">
        <f t="shared" si="388"/>
        <v>999999999</v>
      </c>
      <c r="EK240" s="7">
        <f t="shared" si="388"/>
        <v>999999999</v>
      </c>
      <c r="EL240" s="7">
        <f t="shared" si="388"/>
        <v>0</v>
      </c>
      <c r="EM240" s="7">
        <f t="shared" si="388"/>
        <v>999999999</v>
      </c>
      <c r="EN240" s="7">
        <f t="shared" si="388"/>
        <v>999999999</v>
      </c>
      <c r="EO240" s="7">
        <f t="shared" si="388"/>
        <v>999999999</v>
      </c>
      <c r="EP240" s="7">
        <f t="shared" si="388"/>
        <v>999999999</v>
      </c>
      <c r="EQ240" s="7">
        <f t="shared" si="388"/>
        <v>999999999</v>
      </c>
      <c r="ER240" s="7">
        <f t="shared" si="388"/>
        <v>0</v>
      </c>
      <c r="ES240" s="7">
        <f t="shared" si="388"/>
        <v>0</v>
      </c>
      <c r="ET240" s="7">
        <f t="shared" si="388"/>
        <v>999999999</v>
      </c>
      <c r="EU240" s="7">
        <f t="shared" si="388"/>
        <v>0</v>
      </c>
      <c r="EV240" s="7">
        <f t="shared" si="388"/>
        <v>0</v>
      </c>
      <c r="EW240" s="7">
        <f t="shared" si="388"/>
        <v>999999999</v>
      </c>
      <c r="EX240" s="7">
        <f t="shared" si="388"/>
        <v>999999999</v>
      </c>
      <c r="EY240" s="7">
        <f t="shared" si="388"/>
        <v>0</v>
      </c>
      <c r="EZ240" s="7">
        <f t="shared" si="388"/>
        <v>999999999</v>
      </c>
      <c r="FA240" s="7">
        <f t="shared" si="388"/>
        <v>999999999</v>
      </c>
      <c r="FB240" s="7">
        <f t="shared" si="388"/>
        <v>999999999</v>
      </c>
      <c r="FC240" s="7">
        <f t="shared" si="388"/>
        <v>999999999</v>
      </c>
      <c r="FD240" s="7">
        <f t="shared" si="388"/>
        <v>999999999</v>
      </c>
      <c r="FE240" s="7">
        <f t="shared" si="388"/>
        <v>999999999</v>
      </c>
      <c r="FF240" s="7">
        <f t="shared" si="388"/>
        <v>999999999</v>
      </c>
      <c r="FG240" s="7">
        <f t="shared" ref="FG240:FX240" si="389">IF(FG203=FG229,FG66,0)</f>
        <v>999999999</v>
      </c>
      <c r="FH240" s="7">
        <f t="shared" si="389"/>
        <v>999999999</v>
      </c>
      <c r="FI240" s="7">
        <f t="shared" si="389"/>
        <v>999999999</v>
      </c>
      <c r="FJ240" s="7">
        <f t="shared" si="389"/>
        <v>0</v>
      </c>
      <c r="FK240" s="7">
        <f t="shared" si="389"/>
        <v>999999999</v>
      </c>
      <c r="FL240" s="7">
        <f t="shared" si="389"/>
        <v>999999999</v>
      </c>
      <c r="FM240" s="7">
        <f t="shared" si="389"/>
        <v>999999999</v>
      </c>
      <c r="FN240" s="7">
        <f t="shared" si="389"/>
        <v>999999999</v>
      </c>
      <c r="FO240" s="7">
        <f t="shared" si="389"/>
        <v>999999999</v>
      </c>
      <c r="FP240" s="7">
        <f t="shared" si="389"/>
        <v>999999999</v>
      </c>
      <c r="FQ240" s="7">
        <f t="shared" si="389"/>
        <v>999999999</v>
      </c>
      <c r="FR240" s="7">
        <f t="shared" si="389"/>
        <v>999999999</v>
      </c>
      <c r="FS240" s="7">
        <f t="shared" si="389"/>
        <v>999999999</v>
      </c>
      <c r="FT240" s="7">
        <f t="shared" si="389"/>
        <v>999999999</v>
      </c>
      <c r="FU240" s="7">
        <f t="shared" si="389"/>
        <v>999999999</v>
      </c>
      <c r="FV240" s="7">
        <f t="shared" si="389"/>
        <v>0</v>
      </c>
      <c r="FW240" s="7">
        <f t="shared" si="389"/>
        <v>999999999</v>
      </c>
      <c r="FX240" s="7">
        <f t="shared" si="389"/>
        <v>0</v>
      </c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</row>
    <row r="241" spans="1:195" x14ac:dyDescent="0.35">
      <c r="A241" s="6" t="s">
        <v>791</v>
      </c>
      <c r="B241" s="7" t="s">
        <v>792</v>
      </c>
      <c r="C241" s="7">
        <f t="shared" ref="C241:BN241" si="390">IF(MIN((C237-C239),(C240-C239))&gt;0,ROUND(MIN((C237-C239),(C240-C239)),2),0)</f>
        <v>1931410.66</v>
      </c>
      <c r="D241" s="7">
        <f t="shared" si="390"/>
        <v>0</v>
      </c>
      <c r="E241" s="7">
        <f t="shared" si="390"/>
        <v>0</v>
      </c>
      <c r="F241" s="7">
        <f t="shared" si="390"/>
        <v>903044.3</v>
      </c>
      <c r="G241" s="7">
        <f t="shared" si="390"/>
        <v>0</v>
      </c>
      <c r="H241" s="7">
        <f t="shared" si="390"/>
        <v>7836</v>
      </c>
      <c r="I241" s="7">
        <f t="shared" si="390"/>
        <v>0</v>
      </c>
      <c r="J241" s="7">
        <f t="shared" si="390"/>
        <v>64191.18</v>
      </c>
      <c r="K241" s="7">
        <f t="shared" si="390"/>
        <v>0</v>
      </c>
      <c r="L241" s="7">
        <f t="shared" si="390"/>
        <v>82345.23</v>
      </c>
      <c r="M241" s="7">
        <f t="shared" si="390"/>
        <v>84769.56</v>
      </c>
      <c r="N241" s="7">
        <f t="shared" si="390"/>
        <v>152400.13</v>
      </c>
      <c r="O241" s="7">
        <f t="shared" si="390"/>
        <v>0</v>
      </c>
      <c r="P241" s="7">
        <f t="shared" si="390"/>
        <v>0</v>
      </c>
      <c r="Q241" s="7">
        <f t="shared" si="390"/>
        <v>333099.24</v>
      </c>
      <c r="R241" s="7">
        <f t="shared" si="390"/>
        <v>0</v>
      </c>
      <c r="S241" s="7">
        <f t="shared" si="390"/>
        <v>0</v>
      </c>
      <c r="T241" s="7">
        <f t="shared" si="390"/>
        <v>6701.47</v>
      </c>
      <c r="U241" s="7">
        <f t="shared" si="390"/>
        <v>1566.26</v>
      </c>
      <c r="V241" s="7">
        <f t="shared" si="390"/>
        <v>25587.96</v>
      </c>
      <c r="W241" s="7">
        <f t="shared" si="390"/>
        <v>1284.6400000000001</v>
      </c>
      <c r="X241" s="7">
        <f t="shared" si="390"/>
        <v>4138.9799999999996</v>
      </c>
      <c r="Y241" s="7">
        <f t="shared" si="390"/>
        <v>7369.29</v>
      </c>
      <c r="Z241" s="7">
        <f t="shared" si="390"/>
        <v>1912.54</v>
      </c>
      <c r="AA241" s="7">
        <f t="shared" si="390"/>
        <v>577937.09</v>
      </c>
      <c r="AB241" s="7">
        <f t="shared" si="390"/>
        <v>1738.78</v>
      </c>
      <c r="AC241" s="7">
        <f t="shared" si="390"/>
        <v>22948.18</v>
      </c>
      <c r="AD241" s="7">
        <f t="shared" si="390"/>
        <v>17065.8</v>
      </c>
      <c r="AE241" s="7">
        <f t="shared" si="390"/>
        <v>2045.13</v>
      </c>
      <c r="AF241" s="7">
        <f t="shared" si="390"/>
        <v>4753.7</v>
      </c>
      <c r="AG241" s="7">
        <f t="shared" si="390"/>
        <v>12332.71</v>
      </c>
      <c r="AH241" s="7">
        <f t="shared" si="390"/>
        <v>44863.199999999997</v>
      </c>
      <c r="AI241" s="7">
        <f t="shared" si="390"/>
        <v>0</v>
      </c>
      <c r="AJ241" s="7">
        <f t="shared" si="390"/>
        <v>0</v>
      </c>
      <c r="AK241" s="7">
        <f t="shared" si="390"/>
        <v>45226.23</v>
      </c>
      <c r="AL241" s="7">
        <f t="shared" si="390"/>
        <v>0</v>
      </c>
      <c r="AM241" s="7">
        <f t="shared" si="390"/>
        <v>106539.52</v>
      </c>
      <c r="AN241" s="7">
        <f t="shared" si="390"/>
        <v>67318.36</v>
      </c>
      <c r="AO241" s="7">
        <f t="shared" si="390"/>
        <v>262854.25</v>
      </c>
      <c r="AP241" s="7">
        <f t="shared" si="390"/>
        <v>203178.02</v>
      </c>
      <c r="AQ241" s="7">
        <f t="shared" si="390"/>
        <v>22476.79</v>
      </c>
      <c r="AR241" s="7">
        <f t="shared" si="390"/>
        <v>0</v>
      </c>
      <c r="AS241" s="7">
        <f t="shared" si="390"/>
        <v>21781.99</v>
      </c>
      <c r="AT241" s="7">
        <f t="shared" si="390"/>
        <v>0</v>
      </c>
      <c r="AU241" s="7">
        <f t="shared" si="390"/>
        <v>0</v>
      </c>
      <c r="AV241" s="7">
        <f t="shared" si="390"/>
        <v>31405.96</v>
      </c>
      <c r="AW241" s="7">
        <f t="shared" si="390"/>
        <v>0</v>
      </c>
      <c r="AX241" s="7">
        <f t="shared" si="390"/>
        <v>2177.56</v>
      </c>
      <c r="AY241" s="7">
        <f t="shared" si="390"/>
        <v>6548.78</v>
      </c>
      <c r="AZ241" s="7">
        <f t="shared" si="390"/>
        <v>0</v>
      </c>
      <c r="BA241" s="7">
        <f t="shared" si="390"/>
        <v>2932.97</v>
      </c>
      <c r="BB241" s="7">
        <f t="shared" si="390"/>
        <v>0</v>
      </c>
      <c r="BC241" s="7">
        <f t="shared" si="390"/>
        <v>260474.47</v>
      </c>
      <c r="BD241" s="7">
        <f t="shared" si="390"/>
        <v>52776.24</v>
      </c>
      <c r="BE241" s="7">
        <f t="shared" si="390"/>
        <v>15958.05</v>
      </c>
      <c r="BF241" s="7">
        <f t="shared" si="390"/>
        <v>346649.26</v>
      </c>
      <c r="BG241" s="7">
        <f t="shared" si="390"/>
        <v>70354.990000000005</v>
      </c>
      <c r="BH241" s="7">
        <f t="shared" si="390"/>
        <v>0</v>
      </c>
      <c r="BI241" s="7">
        <f t="shared" si="390"/>
        <v>42028.84</v>
      </c>
      <c r="BJ241" s="7">
        <f t="shared" si="390"/>
        <v>67189.34</v>
      </c>
      <c r="BK241" s="7">
        <f t="shared" si="390"/>
        <v>229859.37</v>
      </c>
      <c r="BL241" s="7">
        <f t="shared" si="390"/>
        <v>34037.089999999997</v>
      </c>
      <c r="BM241" s="7">
        <f t="shared" si="390"/>
        <v>0</v>
      </c>
      <c r="BN241" s="7">
        <f t="shared" si="390"/>
        <v>127807.47</v>
      </c>
      <c r="BO241" s="7">
        <f t="shared" ref="BO241:DZ241" si="391">IF(MIN((BO237-BO239),(BO240-BO239))&gt;0,ROUND(MIN((BO237-BO239),(BO240-BO239)),2),0)</f>
        <v>10068.51</v>
      </c>
      <c r="BP241" s="7">
        <f t="shared" si="391"/>
        <v>81874.320000000007</v>
      </c>
      <c r="BQ241" s="7">
        <f t="shared" si="391"/>
        <v>13985.15</v>
      </c>
      <c r="BR241" s="7">
        <f t="shared" si="391"/>
        <v>6089.6</v>
      </c>
      <c r="BS241" s="7">
        <f t="shared" si="391"/>
        <v>19333.16</v>
      </c>
      <c r="BT241" s="7">
        <f t="shared" si="391"/>
        <v>117071.22</v>
      </c>
      <c r="BU241" s="7">
        <f t="shared" si="391"/>
        <v>0</v>
      </c>
      <c r="BV241" s="7">
        <f t="shared" si="391"/>
        <v>20208.900000000001</v>
      </c>
      <c r="BW241" s="7">
        <f t="shared" si="391"/>
        <v>25625.08</v>
      </c>
      <c r="BX241" s="7">
        <f t="shared" si="391"/>
        <v>3079.88</v>
      </c>
      <c r="BY241" s="7">
        <f t="shared" si="391"/>
        <v>0</v>
      </c>
      <c r="BZ241" s="7">
        <f t="shared" si="391"/>
        <v>23000.89</v>
      </c>
      <c r="CA241" s="7">
        <f t="shared" si="391"/>
        <v>18344.48</v>
      </c>
      <c r="CB241" s="7">
        <f t="shared" si="391"/>
        <v>0</v>
      </c>
      <c r="CC241" s="7">
        <f t="shared" si="391"/>
        <v>18030.259999999998</v>
      </c>
      <c r="CD241" s="7">
        <f t="shared" si="391"/>
        <v>25674.67</v>
      </c>
      <c r="CE241" s="7">
        <f t="shared" si="391"/>
        <v>7848.18</v>
      </c>
      <c r="CF241" s="7">
        <f t="shared" si="391"/>
        <v>86.58</v>
      </c>
      <c r="CG241" s="7">
        <f t="shared" si="391"/>
        <v>14486.41</v>
      </c>
      <c r="CH241" s="7">
        <f t="shared" si="391"/>
        <v>13066.74</v>
      </c>
      <c r="CI241" s="7">
        <f t="shared" si="391"/>
        <v>3293.83</v>
      </c>
      <c r="CJ241" s="7">
        <f t="shared" si="391"/>
        <v>113062.01</v>
      </c>
      <c r="CK241" s="7">
        <f t="shared" si="391"/>
        <v>0</v>
      </c>
      <c r="CL241" s="7">
        <f t="shared" si="391"/>
        <v>5761.35</v>
      </c>
      <c r="CM241" s="7">
        <f t="shared" si="391"/>
        <v>21261.79</v>
      </c>
      <c r="CN241" s="7">
        <f t="shared" si="391"/>
        <v>323116.96999999997</v>
      </c>
      <c r="CO241" s="7">
        <f t="shared" si="391"/>
        <v>84790.66</v>
      </c>
      <c r="CP241" s="7">
        <f t="shared" si="391"/>
        <v>58689.13</v>
      </c>
      <c r="CQ241" s="7">
        <f t="shared" si="391"/>
        <v>65215.35</v>
      </c>
      <c r="CR241" s="7">
        <f t="shared" si="391"/>
        <v>10303.58</v>
      </c>
      <c r="CS241" s="7">
        <f t="shared" si="391"/>
        <v>77791.66</v>
      </c>
      <c r="CT241" s="7">
        <f t="shared" si="391"/>
        <v>6015.71</v>
      </c>
      <c r="CU241" s="7">
        <f t="shared" si="391"/>
        <v>0</v>
      </c>
      <c r="CV241" s="7">
        <f t="shared" si="391"/>
        <v>493.98</v>
      </c>
      <c r="CW241" s="7">
        <f t="shared" si="391"/>
        <v>0</v>
      </c>
      <c r="CX241" s="7">
        <f t="shared" si="391"/>
        <v>0</v>
      </c>
      <c r="CY241" s="7">
        <f t="shared" si="391"/>
        <v>4959.63</v>
      </c>
      <c r="CZ241" s="7">
        <f t="shared" si="391"/>
        <v>71995.350000000006</v>
      </c>
      <c r="DA241" s="7">
        <f t="shared" si="391"/>
        <v>7475.17</v>
      </c>
      <c r="DB241" s="7">
        <f t="shared" si="391"/>
        <v>8300.94</v>
      </c>
      <c r="DC241" s="7">
        <f t="shared" si="391"/>
        <v>0</v>
      </c>
      <c r="DD241" s="7">
        <f t="shared" si="391"/>
        <v>2542.84</v>
      </c>
      <c r="DE241" s="7">
        <f t="shared" si="391"/>
        <v>91788.54</v>
      </c>
      <c r="DF241" s="7">
        <f t="shared" si="391"/>
        <v>45780.38</v>
      </c>
      <c r="DG241" s="7">
        <f t="shared" si="391"/>
        <v>0</v>
      </c>
      <c r="DH241" s="7">
        <f t="shared" si="391"/>
        <v>50656.88</v>
      </c>
      <c r="DI241" s="7">
        <f t="shared" si="391"/>
        <v>31285.99</v>
      </c>
      <c r="DJ241" s="7">
        <f t="shared" si="391"/>
        <v>15953.37</v>
      </c>
      <c r="DK241" s="7">
        <f t="shared" si="391"/>
        <v>0</v>
      </c>
      <c r="DL241" s="7">
        <f t="shared" si="391"/>
        <v>45196.73</v>
      </c>
      <c r="DM241" s="7">
        <f t="shared" si="391"/>
        <v>16573.12</v>
      </c>
      <c r="DN241" s="7">
        <f t="shared" si="391"/>
        <v>44488.87</v>
      </c>
      <c r="DO241" s="7">
        <f t="shared" si="391"/>
        <v>12337.72</v>
      </c>
      <c r="DP241" s="7">
        <f t="shared" si="391"/>
        <v>21997.57</v>
      </c>
      <c r="DQ241" s="7">
        <f t="shared" si="391"/>
        <v>0</v>
      </c>
      <c r="DR241" s="7">
        <f t="shared" si="391"/>
        <v>21636.7</v>
      </c>
      <c r="DS241" s="7">
        <f t="shared" si="391"/>
        <v>56583.79</v>
      </c>
      <c r="DT241" s="7">
        <f t="shared" si="391"/>
        <v>21863.79</v>
      </c>
      <c r="DU241" s="7">
        <f t="shared" si="391"/>
        <v>0</v>
      </c>
      <c r="DV241" s="7">
        <f t="shared" si="391"/>
        <v>6174.36</v>
      </c>
      <c r="DW241" s="7">
        <f t="shared" si="391"/>
        <v>24958.54</v>
      </c>
      <c r="DX241" s="7">
        <f t="shared" si="391"/>
        <v>17291.669999999998</v>
      </c>
      <c r="DY241" s="7">
        <f t="shared" si="391"/>
        <v>40181.68</v>
      </c>
      <c r="DZ241" s="7">
        <f t="shared" si="391"/>
        <v>41047.269999999997</v>
      </c>
      <c r="EA241" s="7">
        <f t="shared" ref="EA241:FX241" si="392">IF(MIN((EA237-EA239),(EA240-EA239))&gt;0,ROUND(MIN((EA237-EA239),(EA240-EA239)),2),0)</f>
        <v>30239.58</v>
      </c>
      <c r="EB241" s="7">
        <f t="shared" si="392"/>
        <v>0</v>
      </c>
      <c r="EC241" s="7">
        <f t="shared" si="392"/>
        <v>14101.98</v>
      </c>
      <c r="ED241" s="7">
        <f t="shared" si="392"/>
        <v>36954.6</v>
      </c>
      <c r="EE241" s="7">
        <f t="shared" si="392"/>
        <v>17091.97</v>
      </c>
      <c r="EF241" s="7">
        <f t="shared" si="392"/>
        <v>16795.22</v>
      </c>
      <c r="EG241" s="7">
        <f t="shared" si="392"/>
        <v>55934.59</v>
      </c>
      <c r="EH241" s="7">
        <f t="shared" si="392"/>
        <v>20179.39</v>
      </c>
      <c r="EI241" s="7">
        <f t="shared" si="392"/>
        <v>0</v>
      </c>
      <c r="EJ241" s="7">
        <f t="shared" si="392"/>
        <v>101939.88</v>
      </c>
      <c r="EK241" s="7">
        <f t="shared" si="392"/>
        <v>7379.31</v>
      </c>
      <c r="EL241" s="7">
        <f t="shared" si="392"/>
        <v>0</v>
      </c>
      <c r="EM241" s="7">
        <f t="shared" si="392"/>
        <v>175570.12</v>
      </c>
      <c r="EN241" s="7">
        <f t="shared" si="392"/>
        <v>39535.449999999997</v>
      </c>
      <c r="EO241" s="7">
        <f t="shared" si="392"/>
        <v>66147.77</v>
      </c>
      <c r="EP241" s="7">
        <f t="shared" si="392"/>
        <v>13263.29</v>
      </c>
      <c r="EQ241" s="7">
        <f t="shared" si="392"/>
        <v>25259.64</v>
      </c>
      <c r="ER241" s="7">
        <f t="shared" si="392"/>
        <v>0</v>
      </c>
      <c r="ES241" s="7">
        <f t="shared" si="392"/>
        <v>0</v>
      </c>
      <c r="ET241" s="7">
        <f t="shared" si="392"/>
        <v>52540.35</v>
      </c>
      <c r="EU241" s="7">
        <f t="shared" si="392"/>
        <v>0</v>
      </c>
      <c r="EV241" s="7">
        <f t="shared" si="392"/>
        <v>0</v>
      </c>
      <c r="EW241" s="7">
        <f t="shared" si="392"/>
        <v>45408.639999999999</v>
      </c>
      <c r="EX241" s="7">
        <f t="shared" si="392"/>
        <v>1334.9</v>
      </c>
      <c r="EY241" s="7">
        <f t="shared" si="392"/>
        <v>0</v>
      </c>
      <c r="EZ241" s="7">
        <f t="shared" si="392"/>
        <v>6134.54</v>
      </c>
      <c r="FA241" s="7">
        <f t="shared" si="392"/>
        <v>58656.74</v>
      </c>
      <c r="FB241" s="7">
        <f t="shared" si="392"/>
        <v>84101.1</v>
      </c>
      <c r="FC241" s="7">
        <f t="shared" si="392"/>
        <v>88194.94</v>
      </c>
      <c r="FD241" s="7">
        <f t="shared" si="392"/>
        <v>10501.02</v>
      </c>
      <c r="FE241" s="7">
        <f t="shared" si="392"/>
        <v>7523.25</v>
      </c>
      <c r="FF241" s="7">
        <f t="shared" si="392"/>
        <v>25984.47</v>
      </c>
      <c r="FG241" s="7">
        <f t="shared" si="392"/>
        <v>3638.88</v>
      </c>
      <c r="FH241" s="7">
        <f t="shared" si="392"/>
        <v>4836.24</v>
      </c>
      <c r="FI241" s="7">
        <f t="shared" si="392"/>
        <v>22707.279999999999</v>
      </c>
      <c r="FJ241" s="7">
        <f t="shared" si="392"/>
        <v>0</v>
      </c>
      <c r="FK241" s="7">
        <f t="shared" si="392"/>
        <v>22207.35</v>
      </c>
      <c r="FL241" s="7">
        <f t="shared" si="392"/>
        <v>164002.22</v>
      </c>
      <c r="FM241" s="7">
        <f t="shared" si="392"/>
        <v>79107.240000000005</v>
      </c>
      <c r="FN241" s="7">
        <f t="shared" si="392"/>
        <v>39007.35</v>
      </c>
      <c r="FO241" s="7">
        <f t="shared" si="392"/>
        <v>7778.86</v>
      </c>
      <c r="FP241" s="7">
        <f t="shared" si="392"/>
        <v>30172.25</v>
      </c>
      <c r="FQ241" s="7">
        <f t="shared" si="392"/>
        <v>19448.63</v>
      </c>
      <c r="FR241" s="7">
        <f t="shared" si="392"/>
        <v>9637.7800000000007</v>
      </c>
      <c r="FS241" s="7">
        <f t="shared" si="392"/>
        <v>56283.05</v>
      </c>
      <c r="FT241" s="7">
        <f t="shared" si="392"/>
        <v>6173.79</v>
      </c>
      <c r="FU241" s="7">
        <f t="shared" si="392"/>
        <v>26065.03</v>
      </c>
      <c r="FV241" s="7">
        <f t="shared" si="392"/>
        <v>0</v>
      </c>
      <c r="FW241" s="7">
        <f t="shared" si="392"/>
        <v>46279.77</v>
      </c>
      <c r="FX241" s="7">
        <f t="shared" si="392"/>
        <v>0</v>
      </c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</row>
    <row r="242" spans="1:195" x14ac:dyDescent="0.35">
      <c r="A242" s="7"/>
      <c r="B242" s="7" t="s">
        <v>793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</row>
    <row r="243" spans="1:195" x14ac:dyDescent="0.35">
      <c r="A243" s="7"/>
      <c r="B243" s="7" t="s">
        <v>794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</row>
    <row r="244" spans="1:195" x14ac:dyDescent="0.35">
      <c r="A244" s="7"/>
      <c r="B244" s="7" t="s">
        <v>795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</row>
    <row r="245" spans="1:195" x14ac:dyDescent="0.35">
      <c r="A245" s="6" t="s">
        <v>796</v>
      </c>
      <c r="B245" s="7" t="s">
        <v>797</v>
      </c>
      <c r="C245" s="7">
        <f t="shared" ref="C245:AH245" si="393">MIN(C71,C241)</f>
        <v>1931410.66</v>
      </c>
      <c r="D245" s="7">
        <f t="shared" si="393"/>
        <v>0</v>
      </c>
      <c r="E245" s="7">
        <f t="shared" si="393"/>
        <v>0</v>
      </c>
      <c r="F245" s="7">
        <f t="shared" si="393"/>
        <v>903044.3</v>
      </c>
      <c r="G245" s="7">
        <f t="shared" si="393"/>
        <v>0</v>
      </c>
      <c r="H245" s="7">
        <f t="shared" si="393"/>
        <v>7836</v>
      </c>
      <c r="I245" s="7">
        <f t="shared" si="393"/>
        <v>0</v>
      </c>
      <c r="J245" s="7">
        <f t="shared" si="393"/>
        <v>64191.18</v>
      </c>
      <c r="K245" s="7">
        <f t="shared" si="393"/>
        <v>0</v>
      </c>
      <c r="L245" s="7">
        <f t="shared" si="393"/>
        <v>82345.23</v>
      </c>
      <c r="M245" s="7">
        <f t="shared" si="393"/>
        <v>84769.56</v>
      </c>
      <c r="N245" s="7">
        <f t="shared" si="393"/>
        <v>152400.13</v>
      </c>
      <c r="O245" s="7">
        <f t="shared" si="393"/>
        <v>0</v>
      </c>
      <c r="P245" s="7">
        <f t="shared" si="393"/>
        <v>0</v>
      </c>
      <c r="Q245" s="7">
        <f t="shared" si="393"/>
        <v>333099.24</v>
      </c>
      <c r="R245" s="7">
        <f t="shared" si="393"/>
        <v>0</v>
      </c>
      <c r="S245" s="7">
        <f t="shared" si="393"/>
        <v>0</v>
      </c>
      <c r="T245" s="7">
        <f t="shared" si="393"/>
        <v>6701.47</v>
      </c>
      <c r="U245" s="7">
        <f t="shared" si="393"/>
        <v>1566.26</v>
      </c>
      <c r="V245" s="7">
        <f t="shared" si="393"/>
        <v>25587.96</v>
      </c>
      <c r="W245" s="7">
        <f t="shared" si="393"/>
        <v>1284.6400000000001</v>
      </c>
      <c r="X245" s="7">
        <f t="shared" si="393"/>
        <v>4138.9799999999996</v>
      </c>
      <c r="Y245" s="7">
        <f t="shared" si="393"/>
        <v>7369.29</v>
      </c>
      <c r="Z245" s="7">
        <f t="shared" si="393"/>
        <v>1912.54</v>
      </c>
      <c r="AA245" s="7">
        <f t="shared" si="393"/>
        <v>577937.09</v>
      </c>
      <c r="AB245" s="7">
        <f t="shared" si="393"/>
        <v>1738.78</v>
      </c>
      <c r="AC245" s="7">
        <f t="shared" si="393"/>
        <v>22948.18</v>
      </c>
      <c r="AD245" s="7">
        <f t="shared" si="393"/>
        <v>17065.8</v>
      </c>
      <c r="AE245" s="7">
        <f t="shared" si="393"/>
        <v>2045.13</v>
      </c>
      <c r="AF245" s="7">
        <f t="shared" si="393"/>
        <v>4753.7</v>
      </c>
      <c r="AG245" s="7">
        <f t="shared" si="393"/>
        <v>12332.71</v>
      </c>
      <c r="AH245" s="7">
        <f t="shared" si="393"/>
        <v>44863.199999999997</v>
      </c>
      <c r="AI245" s="7">
        <f t="shared" ref="AI245:BN245" si="394">MIN(AI71,AI241)</f>
        <v>0</v>
      </c>
      <c r="AJ245" s="7">
        <f t="shared" si="394"/>
        <v>0</v>
      </c>
      <c r="AK245" s="7">
        <f t="shared" si="394"/>
        <v>45226.23</v>
      </c>
      <c r="AL245" s="7">
        <f t="shared" si="394"/>
        <v>0</v>
      </c>
      <c r="AM245" s="7">
        <f t="shared" si="394"/>
        <v>106539.52</v>
      </c>
      <c r="AN245" s="7">
        <f t="shared" si="394"/>
        <v>67318.36</v>
      </c>
      <c r="AO245" s="7">
        <f t="shared" si="394"/>
        <v>262854.25</v>
      </c>
      <c r="AP245" s="7">
        <f t="shared" si="394"/>
        <v>203178.02</v>
      </c>
      <c r="AQ245" s="7">
        <f t="shared" si="394"/>
        <v>22476.79</v>
      </c>
      <c r="AR245" s="7">
        <f t="shared" si="394"/>
        <v>0</v>
      </c>
      <c r="AS245" s="7">
        <f t="shared" si="394"/>
        <v>21781.99</v>
      </c>
      <c r="AT245" s="7">
        <f t="shared" si="394"/>
        <v>0</v>
      </c>
      <c r="AU245" s="7">
        <f t="shared" si="394"/>
        <v>0</v>
      </c>
      <c r="AV245" s="7">
        <f t="shared" si="394"/>
        <v>31405.96</v>
      </c>
      <c r="AW245" s="7">
        <f t="shared" si="394"/>
        <v>0</v>
      </c>
      <c r="AX245" s="7">
        <f t="shared" si="394"/>
        <v>2177.56</v>
      </c>
      <c r="AY245" s="7">
        <f t="shared" si="394"/>
        <v>6548.78</v>
      </c>
      <c r="AZ245" s="7">
        <f t="shared" si="394"/>
        <v>0</v>
      </c>
      <c r="BA245" s="7">
        <f t="shared" si="394"/>
        <v>2932.97</v>
      </c>
      <c r="BB245" s="7">
        <f t="shared" si="394"/>
        <v>0</v>
      </c>
      <c r="BC245" s="7">
        <f t="shared" si="394"/>
        <v>260474.47</v>
      </c>
      <c r="BD245" s="7">
        <f t="shared" si="394"/>
        <v>52776.24</v>
      </c>
      <c r="BE245" s="7">
        <f t="shared" si="394"/>
        <v>15958.05</v>
      </c>
      <c r="BF245" s="7">
        <f t="shared" si="394"/>
        <v>346649.26</v>
      </c>
      <c r="BG245" s="7">
        <f t="shared" si="394"/>
        <v>70354.990000000005</v>
      </c>
      <c r="BH245" s="7">
        <f t="shared" si="394"/>
        <v>0</v>
      </c>
      <c r="BI245" s="7">
        <f t="shared" si="394"/>
        <v>42028.84</v>
      </c>
      <c r="BJ245" s="7">
        <f t="shared" si="394"/>
        <v>67189.34</v>
      </c>
      <c r="BK245" s="7">
        <f t="shared" si="394"/>
        <v>229859.37</v>
      </c>
      <c r="BL245" s="7">
        <f t="shared" si="394"/>
        <v>34037.089999999997</v>
      </c>
      <c r="BM245" s="7">
        <f t="shared" si="394"/>
        <v>0</v>
      </c>
      <c r="BN245" s="7">
        <f t="shared" si="394"/>
        <v>127807.47</v>
      </c>
      <c r="BO245" s="7">
        <f t="shared" ref="BO245:CT245" si="395">MIN(BO71,BO241)</f>
        <v>10068.51</v>
      </c>
      <c r="BP245" s="7">
        <f t="shared" si="395"/>
        <v>81874.320000000007</v>
      </c>
      <c r="BQ245" s="7">
        <f t="shared" si="395"/>
        <v>13985.15</v>
      </c>
      <c r="BR245" s="7">
        <f t="shared" si="395"/>
        <v>6089.6</v>
      </c>
      <c r="BS245" s="7">
        <f t="shared" si="395"/>
        <v>19333.16</v>
      </c>
      <c r="BT245" s="7">
        <f t="shared" si="395"/>
        <v>117071.22</v>
      </c>
      <c r="BU245" s="7">
        <f t="shared" si="395"/>
        <v>0</v>
      </c>
      <c r="BV245" s="7">
        <f t="shared" si="395"/>
        <v>20208.900000000001</v>
      </c>
      <c r="BW245" s="7">
        <f t="shared" si="395"/>
        <v>25625.08</v>
      </c>
      <c r="BX245" s="7">
        <f t="shared" si="395"/>
        <v>3079.88</v>
      </c>
      <c r="BY245" s="7">
        <f t="shared" si="395"/>
        <v>0</v>
      </c>
      <c r="BZ245" s="7">
        <f t="shared" si="395"/>
        <v>23000.89</v>
      </c>
      <c r="CA245" s="7">
        <f t="shared" si="395"/>
        <v>18344.48</v>
      </c>
      <c r="CB245" s="7">
        <f t="shared" si="395"/>
        <v>0</v>
      </c>
      <c r="CC245" s="7">
        <f t="shared" si="395"/>
        <v>18030.259999999998</v>
      </c>
      <c r="CD245" s="7">
        <f t="shared" si="395"/>
        <v>25674.67</v>
      </c>
      <c r="CE245" s="7">
        <f t="shared" si="395"/>
        <v>7848.18</v>
      </c>
      <c r="CF245" s="7">
        <f t="shared" si="395"/>
        <v>86.58</v>
      </c>
      <c r="CG245" s="7">
        <f t="shared" si="395"/>
        <v>14486.41</v>
      </c>
      <c r="CH245" s="7">
        <f t="shared" si="395"/>
        <v>13066.74</v>
      </c>
      <c r="CI245" s="7">
        <f t="shared" si="395"/>
        <v>3293.83</v>
      </c>
      <c r="CJ245" s="7">
        <f t="shared" si="395"/>
        <v>113062.01</v>
      </c>
      <c r="CK245" s="7">
        <f t="shared" si="395"/>
        <v>0</v>
      </c>
      <c r="CL245" s="7">
        <f t="shared" si="395"/>
        <v>5761.35</v>
      </c>
      <c r="CM245" s="7">
        <f t="shared" si="395"/>
        <v>21261.79</v>
      </c>
      <c r="CN245" s="7">
        <f t="shared" si="395"/>
        <v>323116.96999999997</v>
      </c>
      <c r="CO245" s="7">
        <f t="shared" si="395"/>
        <v>84790.66</v>
      </c>
      <c r="CP245" s="7">
        <f t="shared" si="395"/>
        <v>58689.13</v>
      </c>
      <c r="CQ245" s="7">
        <f t="shared" si="395"/>
        <v>65215.35</v>
      </c>
      <c r="CR245" s="7">
        <f t="shared" si="395"/>
        <v>10303.58</v>
      </c>
      <c r="CS245" s="7">
        <f t="shared" si="395"/>
        <v>77791.66</v>
      </c>
      <c r="CT245" s="7">
        <f t="shared" si="395"/>
        <v>6015.71</v>
      </c>
      <c r="CU245" s="7">
        <f t="shared" ref="CU245:DZ245" si="396">MIN(CU71,CU241)</f>
        <v>0</v>
      </c>
      <c r="CV245" s="7">
        <f t="shared" si="396"/>
        <v>493.98</v>
      </c>
      <c r="CW245" s="7">
        <f t="shared" si="396"/>
        <v>0</v>
      </c>
      <c r="CX245" s="7">
        <f t="shared" si="396"/>
        <v>0</v>
      </c>
      <c r="CY245" s="7">
        <f t="shared" si="396"/>
        <v>4959.63</v>
      </c>
      <c r="CZ245" s="7">
        <f t="shared" si="396"/>
        <v>71995.350000000006</v>
      </c>
      <c r="DA245" s="7">
        <f t="shared" si="396"/>
        <v>7475.17</v>
      </c>
      <c r="DB245" s="7">
        <f t="shared" si="396"/>
        <v>8300.94</v>
      </c>
      <c r="DC245" s="7">
        <f t="shared" si="396"/>
        <v>0</v>
      </c>
      <c r="DD245" s="7">
        <f t="shared" si="396"/>
        <v>2542.84</v>
      </c>
      <c r="DE245" s="7">
        <f t="shared" si="396"/>
        <v>91788.54</v>
      </c>
      <c r="DF245" s="7">
        <f t="shared" si="396"/>
        <v>45780.38</v>
      </c>
      <c r="DG245" s="7">
        <f t="shared" si="396"/>
        <v>0</v>
      </c>
      <c r="DH245" s="7">
        <f t="shared" si="396"/>
        <v>50656.88</v>
      </c>
      <c r="DI245" s="7">
        <f t="shared" si="396"/>
        <v>31285.99</v>
      </c>
      <c r="DJ245" s="7">
        <f t="shared" si="396"/>
        <v>15953.37</v>
      </c>
      <c r="DK245" s="7">
        <f t="shared" si="396"/>
        <v>0</v>
      </c>
      <c r="DL245" s="7">
        <f t="shared" si="396"/>
        <v>45196.73</v>
      </c>
      <c r="DM245" s="7">
        <f t="shared" si="396"/>
        <v>16573.12</v>
      </c>
      <c r="DN245" s="7">
        <f t="shared" si="396"/>
        <v>44488.87</v>
      </c>
      <c r="DO245" s="7">
        <f t="shared" si="396"/>
        <v>12337.72</v>
      </c>
      <c r="DP245" s="7">
        <f t="shared" si="396"/>
        <v>21997.57</v>
      </c>
      <c r="DQ245" s="7">
        <f t="shared" si="396"/>
        <v>0</v>
      </c>
      <c r="DR245" s="7">
        <f t="shared" si="396"/>
        <v>21636.7</v>
      </c>
      <c r="DS245" s="7">
        <f t="shared" si="396"/>
        <v>56583.79</v>
      </c>
      <c r="DT245" s="7">
        <f t="shared" si="396"/>
        <v>21863.79</v>
      </c>
      <c r="DU245" s="7">
        <f t="shared" si="396"/>
        <v>0</v>
      </c>
      <c r="DV245" s="7">
        <f t="shared" si="396"/>
        <v>6174.36</v>
      </c>
      <c r="DW245" s="7">
        <f t="shared" si="396"/>
        <v>24958.54</v>
      </c>
      <c r="DX245" s="7">
        <f t="shared" si="396"/>
        <v>17291.669999999998</v>
      </c>
      <c r="DY245" s="7">
        <f t="shared" si="396"/>
        <v>40181.68</v>
      </c>
      <c r="DZ245" s="7">
        <f t="shared" si="396"/>
        <v>41047.269999999997</v>
      </c>
      <c r="EA245" s="7">
        <f t="shared" ref="EA245:FF245" si="397">MIN(EA71,EA241)</f>
        <v>30239.58</v>
      </c>
      <c r="EB245" s="7">
        <f t="shared" si="397"/>
        <v>0</v>
      </c>
      <c r="EC245" s="7">
        <f t="shared" si="397"/>
        <v>14101.98</v>
      </c>
      <c r="ED245" s="7">
        <f t="shared" si="397"/>
        <v>36954.6</v>
      </c>
      <c r="EE245" s="7">
        <f t="shared" si="397"/>
        <v>17091.97</v>
      </c>
      <c r="EF245" s="7">
        <f t="shared" si="397"/>
        <v>16795.22</v>
      </c>
      <c r="EG245" s="7">
        <f t="shared" si="397"/>
        <v>55934.59</v>
      </c>
      <c r="EH245" s="7">
        <f t="shared" si="397"/>
        <v>20179.39</v>
      </c>
      <c r="EI245" s="7">
        <f t="shared" si="397"/>
        <v>0</v>
      </c>
      <c r="EJ245" s="7">
        <f t="shared" si="397"/>
        <v>101939.88</v>
      </c>
      <c r="EK245" s="7">
        <f t="shared" si="397"/>
        <v>7379.31</v>
      </c>
      <c r="EL245" s="7">
        <f t="shared" si="397"/>
        <v>0</v>
      </c>
      <c r="EM245" s="7">
        <f t="shared" si="397"/>
        <v>175570.12</v>
      </c>
      <c r="EN245" s="7">
        <f t="shared" si="397"/>
        <v>39535.449999999997</v>
      </c>
      <c r="EO245" s="7">
        <f t="shared" si="397"/>
        <v>66147.77</v>
      </c>
      <c r="EP245" s="7">
        <f t="shared" si="397"/>
        <v>13263.29</v>
      </c>
      <c r="EQ245" s="7">
        <f t="shared" si="397"/>
        <v>25259.64</v>
      </c>
      <c r="ER245" s="7">
        <f t="shared" si="397"/>
        <v>0</v>
      </c>
      <c r="ES245" s="7">
        <f t="shared" si="397"/>
        <v>0</v>
      </c>
      <c r="ET245" s="7">
        <f t="shared" si="397"/>
        <v>52540.35</v>
      </c>
      <c r="EU245" s="7">
        <f t="shared" si="397"/>
        <v>0</v>
      </c>
      <c r="EV245" s="7">
        <f t="shared" si="397"/>
        <v>0</v>
      </c>
      <c r="EW245" s="7">
        <f t="shared" si="397"/>
        <v>45408.639999999999</v>
      </c>
      <c r="EX245" s="7">
        <f t="shared" si="397"/>
        <v>1334.9</v>
      </c>
      <c r="EY245" s="7">
        <f t="shared" si="397"/>
        <v>0</v>
      </c>
      <c r="EZ245" s="7">
        <f t="shared" si="397"/>
        <v>6134.54</v>
      </c>
      <c r="FA245" s="7">
        <f t="shared" si="397"/>
        <v>58656.74</v>
      </c>
      <c r="FB245" s="7">
        <f t="shared" si="397"/>
        <v>84101.1</v>
      </c>
      <c r="FC245" s="7">
        <f t="shared" si="397"/>
        <v>88194.94</v>
      </c>
      <c r="FD245" s="7">
        <f t="shared" si="397"/>
        <v>10501.02</v>
      </c>
      <c r="FE245" s="7">
        <f t="shared" si="397"/>
        <v>7523.25</v>
      </c>
      <c r="FF245" s="7">
        <f t="shared" si="397"/>
        <v>25984.47</v>
      </c>
      <c r="FG245" s="7">
        <f t="shared" ref="FG245:FX245" si="398">MIN(FG71,FG241)</f>
        <v>3638.88</v>
      </c>
      <c r="FH245" s="7">
        <f t="shared" si="398"/>
        <v>4836.24</v>
      </c>
      <c r="FI245" s="7">
        <f t="shared" si="398"/>
        <v>22707.279999999999</v>
      </c>
      <c r="FJ245" s="7">
        <f t="shared" si="398"/>
        <v>0</v>
      </c>
      <c r="FK245" s="7">
        <f t="shared" si="398"/>
        <v>22207.35</v>
      </c>
      <c r="FL245" s="7">
        <f t="shared" si="398"/>
        <v>164002.22</v>
      </c>
      <c r="FM245" s="7">
        <f t="shared" si="398"/>
        <v>79107.240000000005</v>
      </c>
      <c r="FN245" s="7">
        <f t="shared" si="398"/>
        <v>39007.35</v>
      </c>
      <c r="FO245" s="7">
        <f t="shared" si="398"/>
        <v>7778.86</v>
      </c>
      <c r="FP245" s="7">
        <f t="shared" si="398"/>
        <v>30172.25</v>
      </c>
      <c r="FQ245" s="7">
        <f t="shared" si="398"/>
        <v>19448.63</v>
      </c>
      <c r="FR245" s="7">
        <f t="shared" si="398"/>
        <v>9637.7800000000007</v>
      </c>
      <c r="FS245" s="7">
        <f t="shared" si="398"/>
        <v>56283.05</v>
      </c>
      <c r="FT245" s="7">
        <f t="shared" si="398"/>
        <v>6173.79</v>
      </c>
      <c r="FU245" s="7">
        <f t="shared" si="398"/>
        <v>26065.03</v>
      </c>
      <c r="FV245" s="7">
        <f t="shared" si="398"/>
        <v>0</v>
      </c>
      <c r="FW245" s="7">
        <f t="shared" si="398"/>
        <v>46279.77</v>
      </c>
      <c r="FX245" s="7">
        <f t="shared" si="398"/>
        <v>0</v>
      </c>
      <c r="FY245" s="7"/>
      <c r="FZ245" s="7">
        <f>SUM(C245:FX245)</f>
        <v>9737776.9899999946</v>
      </c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</row>
    <row r="246" spans="1:195" x14ac:dyDescent="0.35">
      <c r="A246" s="7"/>
      <c r="B246" s="7" t="s">
        <v>798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/>
      <c r="FZ246" s="7"/>
      <c r="GA246" s="7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</row>
    <row r="247" spans="1:195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</row>
    <row r="248" spans="1:195" x14ac:dyDescent="0.35">
      <c r="A248" s="6" t="s">
        <v>593</v>
      </c>
      <c r="B248" s="43" t="s">
        <v>799</v>
      </c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  <c r="CZ248" s="64"/>
      <c r="DA248" s="64"/>
      <c r="DB248" s="64"/>
      <c r="DC248" s="64"/>
      <c r="DD248" s="64"/>
      <c r="DE248" s="64"/>
      <c r="DF248" s="64"/>
      <c r="DG248" s="64"/>
      <c r="DH248" s="64"/>
      <c r="DI248" s="64"/>
      <c r="DJ248" s="64"/>
      <c r="DK248" s="64"/>
      <c r="DL248" s="64"/>
      <c r="DM248" s="64"/>
      <c r="DN248" s="64"/>
      <c r="DO248" s="64"/>
      <c r="DP248" s="64"/>
      <c r="DQ248" s="64"/>
      <c r="DR248" s="64"/>
      <c r="DS248" s="64"/>
      <c r="DT248" s="64"/>
      <c r="DU248" s="64"/>
      <c r="DV248" s="64"/>
      <c r="DW248" s="64"/>
      <c r="DX248" s="64"/>
      <c r="DY248" s="64"/>
      <c r="DZ248" s="64"/>
      <c r="EA248" s="64"/>
      <c r="EB248" s="64"/>
      <c r="EC248" s="64"/>
      <c r="ED248" s="64"/>
      <c r="EE248" s="64"/>
      <c r="EF248" s="64"/>
      <c r="EG248" s="64"/>
      <c r="EH248" s="64"/>
      <c r="EI248" s="64"/>
      <c r="EJ248" s="64"/>
      <c r="EK248" s="64"/>
      <c r="EL248" s="64"/>
      <c r="EM248" s="64"/>
      <c r="EN248" s="64"/>
      <c r="EO248" s="64"/>
      <c r="EP248" s="64"/>
      <c r="EQ248" s="64"/>
      <c r="ER248" s="64"/>
      <c r="ES248" s="64"/>
      <c r="ET248" s="64"/>
      <c r="EU248" s="64"/>
      <c r="EV248" s="64"/>
      <c r="EW248" s="64"/>
      <c r="EX248" s="64"/>
      <c r="EY248" s="64"/>
      <c r="EZ248" s="64"/>
      <c r="FA248" s="64"/>
      <c r="FB248" s="64"/>
      <c r="FC248" s="64"/>
      <c r="FD248" s="64"/>
      <c r="FE248" s="64"/>
      <c r="FF248" s="64"/>
      <c r="FG248" s="64"/>
      <c r="FH248" s="64"/>
      <c r="FI248" s="64"/>
      <c r="FJ248" s="64"/>
      <c r="FK248" s="64"/>
      <c r="FL248" s="64"/>
      <c r="FM248" s="64"/>
      <c r="FN248" s="64"/>
      <c r="FO248" s="64"/>
      <c r="FP248" s="64"/>
      <c r="FQ248" s="64"/>
      <c r="FR248" s="64"/>
      <c r="FS248" s="64"/>
      <c r="FT248" s="64"/>
      <c r="FU248" s="64"/>
      <c r="FV248" s="64"/>
      <c r="FW248" s="64"/>
      <c r="FX248" s="64"/>
      <c r="FY248" s="7"/>
      <c r="FZ248" s="7"/>
      <c r="GA248" s="42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</row>
    <row r="249" spans="1:195" x14ac:dyDescent="0.35">
      <c r="A249" s="6" t="s">
        <v>800</v>
      </c>
      <c r="B249" s="7" t="s">
        <v>801</v>
      </c>
      <c r="C249" s="7">
        <f t="shared" ref="C249:AH249" si="399">+C229+C181</f>
        <v>76349516</v>
      </c>
      <c r="D249" s="7">
        <f t="shared" si="399"/>
        <v>441524814.77999997</v>
      </c>
      <c r="E249" s="7">
        <f t="shared" si="399"/>
        <v>72811077.909999996</v>
      </c>
      <c r="F249" s="7">
        <f t="shared" si="399"/>
        <v>262229541.66</v>
      </c>
      <c r="G249" s="7">
        <f t="shared" si="399"/>
        <v>18270291.879999995</v>
      </c>
      <c r="H249" s="7">
        <f t="shared" si="399"/>
        <v>13273509.189999999</v>
      </c>
      <c r="I249" s="7">
        <f t="shared" si="399"/>
        <v>99157217.73999998</v>
      </c>
      <c r="J249" s="7">
        <f t="shared" si="399"/>
        <v>23956126.610000003</v>
      </c>
      <c r="K249" s="7">
        <f t="shared" si="399"/>
        <v>4376133.2700000005</v>
      </c>
      <c r="L249" s="7">
        <f t="shared" si="399"/>
        <v>26113198.800000001</v>
      </c>
      <c r="M249" s="7">
        <f t="shared" si="399"/>
        <v>13412168.33</v>
      </c>
      <c r="N249" s="7">
        <f t="shared" si="399"/>
        <v>581342271.95000005</v>
      </c>
      <c r="O249" s="7">
        <f t="shared" si="399"/>
        <v>143582716.31</v>
      </c>
      <c r="P249" s="7">
        <f t="shared" si="399"/>
        <v>5486815.5099999998</v>
      </c>
      <c r="Q249" s="7">
        <f t="shared" si="399"/>
        <v>467964591.19</v>
      </c>
      <c r="R249" s="7">
        <f t="shared" si="399"/>
        <v>67966839.079999998</v>
      </c>
      <c r="S249" s="7">
        <f t="shared" si="399"/>
        <v>18924881.169999998</v>
      </c>
      <c r="T249" s="7">
        <f t="shared" si="399"/>
        <v>3273870</v>
      </c>
      <c r="U249" s="7">
        <f t="shared" si="399"/>
        <v>1308792.8</v>
      </c>
      <c r="V249" s="7">
        <f t="shared" si="399"/>
        <v>4208343.0999999996</v>
      </c>
      <c r="W249" s="7">
        <f t="shared" si="399"/>
        <v>3687746.4</v>
      </c>
      <c r="X249" s="7">
        <f t="shared" si="399"/>
        <v>1214970.26</v>
      </c>
      <c r="Y249" s="7">
        <f t="shared" si="399"/>
        <v>11495364.395</v>
      </c>
      <c r="Z249" s="7">
        <f t="shared" si="399"/>
        <v>3810634.9950000001</v>
      </c>
      <c r="AA249" s="7">
        <f t="shared" si="399"/>
        <v>343475194.99000001</v>
      </c>
      <c r="AB249" s="7">
        <f t="shared" si="399"/>
        <v>307312298.00999999</v>
      </c>
      <c r="AC249" s="7">
        <f t="shared" si="399"/>
        <v>11264875.725</v>
      </c>
      <c r="AD249" s="7">
        <f t="shared" si="399"/>
        <v>15897036.91</v>
      </c>
      <c r="AE249" s="7">
        <f t="shared" si="399"/>
        <v>2100476.31</v>
      </c>
      <c r="AF249" s="7">
        <f t="shared" si="399"/>
        <v>3412947.87</v>
      </c>
      <c r="AG249" s="7">
        <f t="shared" si="399"/>
        <v>7956665.2849999992</v>
      </c>
      <c r="AH249" s="7">
        <f t="shared" si="399"/>
        <v>11630319.465</v>
      </c>
      <c r="AI249" s="7">
        <f t="shared" ref="AI249:BN249" si="400">+AI229+AI181</f>
        <v>5504284.8299999991</v>
      </c>
      <c r="AJ249" s="7">
        <f t="shared" si="400"/>
        <v>3421162.94</v>
      </c>
      <c r="AK249" s="7">
        <f t="shared" si="400"/>
        <v>3392038.03</v>
      </c>
      <c r="AL249" s="7">
        <f t="shared" si="400"/>
        <v>4531542.67</v>
      </c>
      <c r="AM249" s="7">
        <f t="shared" si="400"/>
        <v>5220254.7699999996</v>
      </c>
      <c r="AN249" s="7">
        <f t="shared" si="400"/>
        <v>4786510.0049999999</v>
      </c>
      <c r="AO249" s="7">
        <f t="shared" si="400"/>
        <v>48921380.720000006</v>
      </c>
      <c r="AP249" s="7">
        <f t="shared" si="400"/>
        <v>984402729.69000006</v>
      </c>
      <c r="AQ249" s="7">
        <f t="shared" si="400"/>
        <v>4232214.3999999994</v>
      </c>
      <c r="AR249" s="7">
        <f t="shared" si="400"/>
        <v>688378488.28999996</v>
      </c>
      <c r="AS249" s="7">
        <f t="shared" si="400"/>
        <v>78778459.950000003</v>
      </c>
      <c r="AT249" s="7">
        <f t="shared" si="400"/>
        <v>29998910.32</v>
      </c>
      <c r="AU249" s="7">
        <f t="shared" si="400"/>
        <v>4940563.0550000006</v>
      </c>
      <c r="AV249" s="7">
        <f t="shared" si="400"/>
        <v>4969112.7149999999</v>
      </c>
      <c r="AW249" s="7">
        <f t="shared" si="400"/>
        <v>4416637.21</v>
      </c>
      <c r="AX249" s="7">
        <f t="shared" si="400"/>
        <v>1695418.92</v>
      </c>
      <c r="AY249" s="7">
        <f t="shared" si="400"/>
        <v>6054632.4449999994</v>
      </c>
      <c r="AZ249" s="7">
        <f t="shared" si="400"/>
        <v>142156367.77000001</v>
      </c>
      <c r="BA249" s="7">
        <f t="shared" si="400"/>
        <v>99156738.260000005</v>
      </c>
      <c r="BB249" s="7">
        <f t="shared" si="400"/>
        <v>82441914.719999999</v>
      </c>
      <c r="BC249" s="7">
        <f t="shared" si="400"/>
        <v>290017276.06999999</v>
      </c>
      <c r="BD249" s="7">
        <f t="shared" si="400"/>
        <v>39172169.560000002</v>
      </c>
      <c r="BE249" s="7">
        <f t="shared" si="400"/>
        <v>14637541.310000001</v>
      </c>
      <c r="BF249" s="7">
        <f t="shared" si="400"/>
        <v>275980864.73000002</v>
      </c>
      <c r="BG249" s="7">
        <f t="shared" si="400"/>
        <v>11501209.075000001</v>
      </c>
      <c r="BH249" s="7">
        <f t="shared" si="400"/>
        <v>7670052.2649999997</v>
      </c>
      <c r="BI249" s="7">
        <f t="shared" si="400"/>
        <v>4492157.085</v>
      </c>
      <c r="BJ249" s="7">
        <f t="shared" si="400"/>
        <v>67942737.299999997</v>
      </c>
      <c r="BK249" s="7">
        <f t="shared" si="400"/>
        <v>337031737.56999999</v>
      </c>
      <c r="BL249" s="7">
        <f t="shared" si="400"/>
        <v>2203920.66</v>
      </c>
      <c r="BM249" s="7">
        <f t="shared" si="400"/>
        <v>5935767.3500000006</v>
      </c>
      <c r="BN249" s="7">
        <f t="shared" si="400"/>
        <v>35334096.82</v>
      </c>
      <c r="BO249" s="7">
        <f t="shared" ref="BO249:CT249" si="401">+BO229+BO181</f>
        <v>14729824.9</v>
      </c>
      <c r="BP249" s="7">
        <f t="shared" si="401"/>
        <v>3345170.84</v>
      </c>
      <c r="BQ249" s="7">
        <f t="shared" si="401"/>
        <v>72676799.440000013</v>
      </c>
      <c r="BR249" s="7">
        <f t="shared" si="401"/>
        <v>49895937.880000003</v>
      </c>
      <c r="BS249" s="7">
        <f t="shared" si="401"/>
        <v>14109453.779999999</v>
      </c>
      <c r="BT249" s="7">
        <f t="shared" si="401"/>
        <v>5652552.4199999999</v>
      </c>
      <c r="BU249" s="7">
        <f t="shared" si="401"/>
        <v>6050134.0800000001</v>
      </c>
      <c r="BV249" s="7">
        <f t="shared" si="401"/>
        <v>14331720.549999999</v>
      </c>
      <c r="BW249" s="7">
        <f t="shared" si="401"/>
        <v>22846741.420000002</v>
      </c>
      <c r="BX249" s="7">
        <f t="shared" si="401"/>
        <v>1790730.9</v>
      </c>
      <c r="BY249" s="7">
        <f t="shared" si="401"/>
        <v>5897243.5449999999</v>
      </c>
      <c r="BZ249" s="7">
        <f t="shared" si="401"/>
        <v>3647221.34</v>
      </c>
      <c r="CA249" s="7">
        <f t="shared" si="401"/>
        <v>3137117.68</v>
      </c>
      <c r="CB249" s="7">
        <f t="shared" si="401"/>
        <v>825888677.15999997</v>
      </c>
      <c r="CC249" s="7">
        <f t="shared" si="401"/>
        <v>3485010.29</v>
      </c>
      <c r="CD249" s="7">
        <f t="shared" si="401"/>
        <v>3449339.46</v>
      </c>
      <c r="CE249" s="7">
        <f t="shared" si="401"/>
        <v>3023819.72</v>
      </c>
      <c r="CF249" s="7">
        <f t="shared" si="401"/>
        <v>2337464.5499999998</v>
      </c>
      <c r="CG249" s="7">
        <f t="shared" si="401"/>
        <v>3648579.43</v>
      </c>
      <c r="CH249" s="7">
        <f t="shared" si="401"/>
        <v>2299579.04</v>
      </c>
      <c r="CI249" s="7">
        <f t="shared" si="401"/>
        <v>8591101.6349999998</v>
      </c>
      <c r="CJ249" s="7">
        <f t="shared" si="401"/>
        <v>11303832.025</v>
      </c>
      <c r="CK249" s="7">
        <f t="shared" si="401"/>
        <v>64493594.609999999</v>
      </c>
      <c r="CL249" s="7">
        <f t="shared" si="401"/>
        <v>15436092.960000001</v>
      </c>
      <c r="CM249" s="7">
        <f t="shared" si="401"/>
        <v>9695327.5750000011</v>
      </c>
      <c r="CN249" s="7">
        <f t="shared" si="401"/>
        <v>350848079.12</v>
      </c>
      <c r="CO249" s="7">
        <f t="shared" si="401"/>
        <v>156813061.55000001</v>
      </c>
      <c r="CP249" s="7">
        <f t="shared" si="401"/>
        <v>12295058.675000001</v>
      </c>
      <c r="CQ249" s="7">
        <f t="shared" si="401"/>
        <v>10264319.630000001</v>
      </c>
      <c r="CR249" s="7">
        <f t="shared" si="401"/>
        <v>4046403.37</v>
      </c>
      <c r="CS249" s="7">
        <f t="shared" si="401"/>
        <v>4516529.12</v>
      </c>
      <c r="CT249" s="7">
        <f t="shared" si="401"/>
        <v>2335792.25</v>
      </c>
      <c r="CU249" s="7">
        <f t="shared" ref="CU249:DZ249" si="402">+CU229+CU181</f>
        <v>4688350.54</v>
      </c>
      <c r="CV249" s="7">
        <f t="shared" si="402"/>
        <v>1147781.03</v>
      </c>
      <c r="CW249" s="7">
        <f t="shared" si="402"/>
        <v>3787358.23</v>
      </c>
      <c r="CX249" s="7">
        <f t="shared" si="402"/>
        <v>6036047.875</v>
      </c>
      <c r="CY249" s="7">
        <f t="shared" si="402"/>
        <v>1234725.27</v>
      </c>
      <c r="CZ249" s="7">
        <f t="shared" si="402"/>
        <v>20985360.77</v>
      </c>
      <c r="DA249" s="7">
        <f t="shared" si="402"/>
        <v>3604893.58</v>
      </c>
      <c r="DB249" s="7">
        <f t="shared" si="402"/>
        <v>4831499.6950000003</v>
      </c>
      <c r="DC249" s="7">
        <f t="shared" si="402"/>
        <v>3462885.21</v>
      </c>
      <c r="DD249" s="7">
        <f t="shared" si="402"/>
        <v>3269301.33</v>
      </c>
      <c r="DE249" s="7">
        <f t="shared" si="402"/>
        <v>4526361.2249999996</v>
      </c>
      <c r="DF249" s="7">
        <f t="shared" si="402"/>
        <v>227263189.31</v>
      </c>
      <c r="DG249" s="7">
        <f t="shared" si="402"/>
        <v>2423573.89</v>
      </c>
      <c r="DH249" s="7">
        <f t="shared" si="402"/>
        <v>20836182.530000001</v>
      </c>
      <c r="DI249" s="7">
        <f t="shared" si="402"/>
        <v>27681627.469999999</v>
      </c>
      <c r="DJ249" s="7">
        <f t="shared" si="402"/>
        <v>8133663.2850000001</v>
      </c>
      <c r="DK249" s="7">
        <f t="shared" si="402"/>
        <v>6532518.4000000004</v>
      </c>
      <c r="DL249" s="7">
        <f t="shared" si="402"/>
        <v>66088437.010000005</v>
      </c>
      <c r="DM249" s="7">
        <f t="shared" si="402"/>
        <v>4309884.47</v>
      </c>
      <c r="DN249" s="7">
        <f t="shared" si="402"/>
        <v>16010140.390000001</v>
      </c>
      <c r="DO249" s="7">
        <f t="shared" si="402"/>
        <v>37779520.289999999</v>
      </c>
      <c r="DP249" s="7">
        <f t="shared" si="402"/>
        <v>3801509.53</v>
      </c>
      <c r="DQ249" s="7">
        <f t="shared" si="402"/>
        <v>10302616.719999999</v>
      </c>
      <c r="DR249" s="7">
        <f t="shared" si="402"/>
        <v>16246320.85</v>
      </c>
      <c r="DS249" s="7">
        <f t="shared" si="402"/>
        <v>8436515.9499999993</v>
      </c>
      <c r="DT249" s="7">
        <f t="shared" si="402"/>
        <v>3583353.9</v>
      </c>
      <c r="DU249" s="7">
        <f t="shared" si="402"/>
        <v>5250957.58</v>
      </c>
      <c r="DV249" s="7">
        <f t="shared" si="402"/>
        <v>3872315.45</v>
      </c>
      <c r="DW249" s="7">
        <f t="shared" si="402"/>
        <v>4726453.5250000004</v>
      </c>
      <c r="DX249" s="7">
        <f t="shared" si="402"/>
        <v>3654118.06</v>
      </c>
      <c r="DY249" s="7">
        <f t="shared" si="402"/>
        <v>5044922.6549999993</v>
      </c>
      <c r="DZ249" s="7">
        <f t="shared" si="402"/>
        <v>9307641.9600000009</v>
      </c>
      <c r="EA249" s="7">
        <f t="shared" ref="EA249:FF249" si="403">+EA229+EA181</f>
        <v>7071320.7449999992</v>
      </c>
      <c r="EB249" s="7">
        <f t="shared" si="403"/>
        <v>7337063.9550000001</v>
      </c>
      <c r="EC249" s="7">
        <f t="shared" si="403"/>
        <v>4324152.0549999997</v>
      </c>
      <c r="ED249" s="7">
        <f t="shared" si="403"/>
        <v>23110108.079999998</v>
      </c>
      <c r="EE249" s="7">
        <f t="shared" si="403"/>
        <v>3571609.83</v>
      </c>
      <c r="EF249" s="7">
        <f t="shared" si="403"/>
        <v>16624937.390000001</v>
      </c>
      <c r="EG249" s="7">
        <f t="shared" si="403"/>
        <v>3994714.5749999997</v>
      </c>
      <c r="EH249" s="7">
        <f t="shared" si="403"/>
        <v>4036399.65</v>
      </c>
      <c r="EI249" s="7">
        <f t="shared" si="403"/>
        <v>164616324.28999999</v>
      </c>
      <c r="EJ249" s="7">
        <f t="shared" si="403"/>
        <v>110733041.76000001</v>
      </c>
      <c r="EK249" s="7">
        <f t="shared" si="403"/>
        <v>8350907.0599999996</v>
      </c>
      <c r="EL249" s="7">
        <f t="shared" si="403"/>
        <v>5973275.9449999994</v>
      </c>
      <c r="EM249" s="7">
        <f t="shared" si="403"/>
        <v>5364724.4950000001</v>
      </c>
      <c r="EN249" s="7">
        <f t="shared" si="403"/>
        <v>11911522.42</v>
      </c>
      <c r="EO249" s="7">
        <f t="shared" si="403"/>
        <v>4654662.53</v>
      </c>
      <c r="EP249" s="7">
        <f t="shared" si="403"/>
        <v>5989260.0250000004</v>
      </c>
      <c r="EQ249" s="7">
        <f t="shared" si="403"/>
        <v>30540200.91</v>
      </c>
      <c r="ER249" s="7">
        <f t="shared" si="403"/>
        <v>5084806.1399999997</v>
      </c>
      <c r="ES249" s="7">
        <f t="shared" si="403"/>
        <v>3508977.85</v>
      </c>
      <c r="ET249" s="7">
        <f t="shared" si="403"/>
        <v>4042530.16</v>
      </c>
      <c r="EU249" s="7">
        <f t="shared" si="403"/>
        <v>7751229.6200000001</v>
      </c>
      <c r="EV249" s="7">
        <f t="shared" si="403"/>
        <v>1931507.33</v>
      </c>
      <c r="EW249" s="7">
        <f t="shared" si="403"/>
        <v>13173210.33</v>
      </c>
      <c r="EX249" s="7">
        <f t="shared" si="403"/>
        <v>3621737.61</v>
      </c>
      <c r="EY249" s="7">
        <f t="shared" si="403"/>
        <v>8997897.1199999992</v>
      </c>
      <c r="EZ249" s="7">
        <f t="shared" si="403"/>
        <v>2745590.53</v>
      </c>
      <c r="FA249" s="7">
        <f t="shared" si="403"/>
        <v>42056814.880000003</v>
      </c>
      <c r="FB249" s="7">
        <f t="shared" si="403"/>
        <v>4651011.335</v>
      </c>
      <c r="FC249" s="7">
        <f t="shared" si="403"/>
        <v>21995539.84</v>
      </c>
      <c r="FD249" s="7">
        <f t="shared" si="403"/>
        <v>5661938.5149999997</v>
      </c>
      <c r="FE249" s="7">
        <f t="shared" si="403"/>
        <v>1995722.29</v>
      </c>
      <c r="FF249" s="7">
        <f t="shared" si="403"/>
        <v>3713022.4</v>
      </c>
      <c r="FG249" s="7">
        <f t="shared" ref="FG249:FX249" si="404">+FG229+FG181</f>
        <v>2788029.02</v>
      </c>
      <c r="FH249" s="7">
        <f t="shared" si="404"/>
        <v>1682804.91</v>
      </c>
      <c r="FI249" s="7">
        <f t="shared" si="404"/>
        <v>20050485.890000001</v>
      </c>
      <c r="FJ249" s="7">
        <f t="shared" si="404"/>
        <v>22454241.259999994</v>
      </c>
      <c r="FK249" s="7">
        <f t="shared" si="404"/>
        <v>29175430.84</v>
      </c>
      <c r="FL249" s="7">
        <f t="shared" si="404"/>
        <v>89342025.819999993</v>
      </c>
      <c r="FM249" s="7">
        <f t="shared" si="404"/>
        <v>42545476.019999996</v>
      </c>
      <c r="FN249" s="7">
        <f t="shared" si="404"/>
        <v>254040022.22999999</v>
      </c>
      <c r="FO249" s="7">
        <f t="shared" si="404"/>
        <v>12915471.41</v>
      </c>
      <c r="FP249" s="7">
        <f t="shared" si="404"/>
        <v>26393606.539999999</v>
      </c>
      <c r="FQ249" s="7">
        <f t="shared" si="404"/>
        <v>11912393.385000002</v>
      </c>
      <c r="FR249" s="7">
        <f t="shared" si="404"/>
        <v>3374451.73</v>
      </c>
      <c r="FS249" s="7">
        <f t="shared" si="404"/>
        <v>3401421.99</v>
      </c>
      <c r="FT249" s="7">
        <f t="shared" si="404"/>
        <v>1524778.55</v>
      </c>
      <c r="FU249" s="7">
        <f t="shared" si="404"/>
        <v>10770245.305</v>
      </c>
      <c r="FV249" s="7">
        <f t="shared" si="404"/>
        <v>9902514.9100000001</v>
      </c>
      <c r="FW249" s="7">
        <f t="shared" si="404"/>
        <v>3261071.5</v>
      </c>
      <c r="FX249" s="7">
        <f t="shared" si="404"/>
        <v>1506941.0599999998</v>
      </c>
      <c r="FY249" s="7"/>
      <c r="FZ249" s="7">
        <f>SUM(C249:FX249)</f>
        <v>9726029652.3600044</v>
      </c>
      <c r="GA249" s="7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</row>
    <row r="250" spans="1:195" x14ac:dyDescent="0.35">
      <c r="A250" s="6" t="s">
        <v>802</v>
      </c>
      <c r="B250" s="7" t="s">
        <v>803</v>
      </c>
      <c r="C250" s="7">
        <f t="shared" ref="C250:AH250" si="405">C245</f>
        <v>1931410.66</v>
      </c>
      <c r="D250" s="7">
        <f t="shared" si="405"/>
        <v>0</v>
      </c>
      <c r="E250" s="7">
        <f t="shared" si="405"/>
        <v>0</v>
      </c>
      <c r="F250" s="7">
        <f t="shared" si="405"/>
        <v>903044.3</v>
      </c>
      <c r="G250" s="7">
        <f t="shared" si="405"/>
        <v>0</v>
      </c>
      <c r="H250" s="7">
        <f t="shared" si="405"/>
        <v>7836</v>
      </c>
      <c r="I250" s="7">
        <f t="shared" si="405"/>
        <v>0</v>
      </c>
      <c r="J250" s="7">
        <f t="shared" si="405"/>
        <v>64191.18</v>
      </c>
      <c r="K250" s="7">
        <f t="shared" si="405"/>
        <v>0</v>
      </c>
      <c r="L250" s="7">
        <f t="shared" si="405"/>
        <v>82345.23</v>
      </c>
      <c r="M250" s="7">
        <f t="shared" si="405"/>
        <v>84769.56</v>
      </c>
      <c r="N250" s="7">
        <f t="shared" si="405"/>
        <v>152400.13</v>
      </c>
      <c r="O250" s="7">
        <f t="shared" si="405"/>
        <v>0</v>
      </c>
      <c r="P250" s="7">
        <f t="shared" si="405"/>
        <v>0</v>
      </c>
      <c r="Q250" s="7">
        <f t="shared" si="405"/>
        <v>333099.24</v>
      </c>
      <c r="R250" s="7">
        <f t="shared" si="405"/>
        <v>0</v>
      </c>
      <c r="S250" s="7">
        <f t="shared" si="405"/>
        <v>0</v>
      </c>
      <c r="T250" s="7">
        <f t="shared" si="405"/>
        <v>6701.47</v>
      </c>
      <c r="U250" s="7">
        <f t="shared" si="405"/>
        <v>1566.26</v>
      </c>
      <c r="V250" s="7">
        <f t="shared" si="405"/>
        <v>25587.96</v>
      </c>
      <c r="W250" s="7">
        <f t="shared" si="405"/>
        <v>1284.6400000000001</v>
      </c>
      <c r="X250" s="7">
        <f t="shared" si="405"/>
        <v>4138.9799999999996</v>
      </c>
      <c r="Y250" s="7">
        <f t="shared" si="405"/>
        <v>7369.29</v>
      </c>
      <c r="Z250" s="7">
        <f t="shared" si="405"/>
        <v>1912.54</v>
      </c>
      <c r="AA250" s="7">
        <f t="shared" si="405"/>
        <v>577937.09</v>
      </c>
      <c r="AB250" s="7">
        <f t="shared" si="405"/>
        <v>1738.78</v>
      </c>
      <c r="AC250" s="7">
        <f t="shared" si="405"/>
        <v>22948.18</v>
      </c>
      <c r="AD250" s="7">
        <f t="shared" si="405"/>
        <v>17065.8</v>
      </c>
      <c r="AE250" s="7">
        <f t="shared" si="405"/>
        <v>2045.13</v>
      </c>
      <c r="AF250" s="7">
        <f t="shared" si="405"/>
        <v>4753.7</v>
      </c>
      <c r="AG250" s="7">
        <f t="shared" si="405"/>
        <v>12332.71</v>
      </c>
      <c r="AH250" s="7">
        <f t="shared" si="405"/>
        <v>44863.199999999997</v>
      </c>
      <c r="AI250" s="7">
        <f t="shared" ref="AI250:BN250" si="406">AI245</f>
        <v>0</v>
      </c>
      <c r="AJ250" s="7">
        <f t="shared" si="406"/>
        <v>0</v>
      </c>
      <c r="AK250" s="7">
        <f t="shared" si="406"/>
        <v>45226.23</v>
      </c>
      <c r="AL250" s="7">
        <f t="shared" si="406"/>
        <v>0</v>
      </c>
      <c r="AM250" s="7">
        <f t="shared" si="406"/>
        <v>106539.52</v>
      </c>
      <c r="AN250" s="7">
        <f t="shared" si="406"/>
        <v>67318.36</v>
      </c>
      <c r="AO250" s="7">
        <f t="shared" si="406"/>
        <v>262854.25</v>
      </c>
      <c r="AP250" s="7">
        <f t="shared" si="406"/>
        <v>203178.02</v>
      </c>
      <c r="AQ250" s="7">
        <f t="shared" si="406"/>
        <v>22476.79</v>
      </c>
      <c r="AR250" s="7">
        <f t="shared" si="406"/>
        <v>0</v>
      </c>
      <c r="AS250" s="7">
        <f t="shared" si="406"/>
        <v>21781.99</v>
      </c>
      <c r="AT250" s="7">
        <f t="shared" si="406"/>
        <v>0</v>
      </c>
      <c r="AU250" s="7">
        <f t="shared" si="406"/>
        <v>0</v>
      </c>
      <c r="AV250" s="7">
        <f t="shared" si="406"/>
        <v>31405.96</v>
      </c>
      <c r="AW250" s="7">
        <f t="shared" si="406"/>
        <v>0</v>
      </c>
      <c r="AX250" s="7">
        <f t="shared" si="406"/>
        <v>2177.56</v>
      </c>
      <c r="AY250" s="7">
        <f t="shared" si="406"/>
        <v>6548.78</v>
      </c>
      <c r="AZ250" s="7">
        <f t="shared" si="406"/>
        <v>0</v>
      </c>
      <c r="BA250" s="7">
        <f t="shared" si="406"/>
        <v>2932.97</v>
      </c>
      <c r="BB250" s="7">
        <f t="shared" si="406"/>
        <v>0</v>
      </c>
      <c r="BC250" s="7">
        <f t="shared" si="406"/>
        <v>260474.47</v>
      </c>
      <c r="BD250" s="7">
        <f t="shared" si="406"/>
        <v>52776.24</v>
      </c>
      <c r="BE250" s="7">
        <f t="shared" si="406"/>
        <v>15958.05</v>
      </c>
      <c r="BF250" s="7">
        <f t="shared" si="406"/>
        <v>346649.26</v>
      </c>
      <c r="BG250" s="7">
        <f t="shared" si="406"/>
        <v>70354.990000000005</v>
      </c>
      <c r="BH250" s="7">
        <f t="shared" si="406"/>
        <v>0</v>
      </c>
      <c r="BI250" s="7">
        <f t="shared" si="406"/>
        <v>42028.84</v>
      </c>
      <c r="BJ250" s="7">
        <f t="shared" si="406"/>
        <v>67189.34</v>
      </c>
      <c r="BK250" s="7">
        <f t="shared" si="406"/>
        <v>229859.37</v>
      </c>
      <c r="BL250" s="7">
        <f t="shared" si="406"/>
        <v>34037.089999999997</v>
      </c>
      <c r="BM250" s="7">
        <f t="shared" si="406"/>
        <v>0</v>
      </c>
      <c r="BN250" s="7">
        <f t="shared" si="406"/>
        <v>127807.47</v>
      </c>
      <c r="BO250" s="7">
        <f t="shared" ref="BO250:CT250" si="407">BO245</f>
        <v>10068.51</v>
      </c>
      <c r="BP250" s="7">
        <f t="shared" si="407"/>
        <v>81874.320000000007</v>
      </c>
      <c r="BQ250" s="7">
        <f t="shared" si="407"/>
        <v>13985.15</v>
      </c>
      <c r="BR250" s="7">
        <f t="shared" si="407"/>
        <v>6089.6</v>
      </c>
      <c r="BS250" s="7">
        <f t="shared" si="407"/>
        <v>19333.16</v>
      </c>
      <c r="BT250" s="7">
        <f t="shared" si="407"/>
        <v>117071.22</v>
      </c>
      <c r="BU250" s="7">
        <f t="shared" si="407"/>
        <v>0</v>
      </c>
      <c r="BV250" s="7">
        <f t="shared" si="407"/>
        <v>20208.900000000001</v>
      </c>
      <c r="BW250" s="7">
        <f t="shared" si="407"/>
        <v>25625.08</v>
      </c>
      <c r="BX250" s="7">
        <f t="shared" si="407"/>
        <v>3079.88</v>
      </c>
      <c r="BY250" s="7">
        <f t="shared" si="407"/>
        <v>0</v>
      </c>
      <c r="BZ250" s="7">
        <f t="shared" si="407"/>
        <v>23000.89</v>
      </c>
      <c r="CA250" s="7">
        <f t="shared" si="407"/>
        <v>18344.48</v>
      </c>
      <c r="CB250" s="7">
        <f t="shared" si="407"/>
        <v>0</v>
      </c>
      <c r="CC250" s="7">
        <f t="shared" si="407"/>
        <v>18030.259999999998</v>
      </c>
      <c r="CD250" s="7">
        <f t="shared" si="407"/>
        <v>25674.67</v>
      </c>
      <c r="CE250" s="7">
        <f t="shared" si="407"/>
        <v>7848.18</v>
      </c>
      <c r="CF250" s="7">
        <f t="shared" si="407"/>
        <v>86.58</v>
      </c>
      <c r="CG250" s="7">
        <f t="shared" si="407"/>
        <v>14486.41</v>
      </c>
      <c r="CH250" s="7">
        <f t="shared" si="407"/>
        <v>13066.74</v>
      </c>
      <c r="CI250" s="7">
        <f t="shared" si="407"/>
        <v>3293.83</v>
      </c>
      <c r="CJ250" s="7">
        <f t="shared" si="407"/>
        <v>113062.01</v>
      </c>
      <c r="CK250" s="7">
        <f t="shared" si="407"/>
        <v>0</v>
      </c>
      <c r="CL250" s="7">
        <f t="shared" si="407"/>
        <v>5761.35</v>
      </c>
      <c r="CM250" s="7">
        <f t="shared" si="407"/>
        <v>21261.79</v>
      </c>
      <c r="CN250" s="7">
        <f t="shared" si="407"/>
        <v>323116.96999999997</v>
      </c>
      <c r="CO250" s="7">
        <f t="shared" si="407"/>
        <v>84790.66</v>
      </c>
      <c r="CP250" s="7">
        <f t="shared" si="407"/>
        <v>58689.13</v>
      </c>
      <c r="CQ250" s="7">
        <f t="shared" si="407"/>
        <v>65215.35</v>
      </c>
      <c r="CR250" s="7">
        <f t="shared" si="407"/>
        <v>10303.58</v>
      </c>
      <c r="CS250" s="7">
        <f t="shared" si="407"/>
        <v>77791.66</v>
      </c>
      <c r="CT250" s="7">
        <f t="shared" si="407"/>
        <v>6015.71</v>
      </c>
      <c r="CU250" s="7">
        <f t="shared" ref="CU250:DZ250" si="408">CU245</f>
        <v>0</v>
      </c>
      <c r="CV250" s="7">
        <f t="shared" si="408"/>
        <v>493.98</v>
      </c>
      <c r="CW250" s="7">
        <f t="shared" si="408"/>
        <v>0</v>
      </c>
      <c r="CX250" s="7">
        <f t="shared" si="408"/>
        <v>0</v>
      </c>
      <c r="CY250" s="7">
        <f t="shared" si="408"/>
        <v>4959.63</v>
      </c>
      <c r="CZ250" s="7">
        <f t="shared" si="408"/>
        <v>71995.350000000006</v>
      </c>
      <c r="DA250" s="7">
        <f t="shared" si="408"/>
        <v>7475.17</v>
      </c>
      <c r="DB250" s="7">
        <f t="shared" si="408"/>
        <v>8300.94</v>
      </c>
      <c r="DC250" s="7">
        <f t="shared" si="408"/>
        <v>0</v>
      </c>
      <c r="DD250" s="7">
        <f t="shared" si="408"/>
        <v>2542.84</v>
      </c>
      <c r="DE250" s="7">
        <f t="shared" si="408"/>
        <v>91788.54</v>
      </c>
      <c r="DF250" s="7">
        <f t="shared" si="408"/>
        <v>45780.38</v>
      </c>
      <c r="DG250" s="7">
        <f t="shared" si="408"/>
        <v>0</v>
      </c>
      <c r="DH250" s="7">
        <f t="shared" si="408"/>
        <v>50656.88</v>
      </c>
      <c r="DI250" s="7">
        <f t="shared" si="408"/>
        <v>31285.99</v>
      </c>
      <c r="DJ250" s="7">
        <f t="shared" si="408"/>
        <v>15953.37</v>
      </c>
      <c r="DK250" s="7">
        <f t="shared" si="408"/>
        <v>0</v>
      </c>
      <c r="DL250" s="7">
        <f t="shared" si="408"/>
        <v>45196.73</v>
      </c>
      <c r="DM250" s="7">
        <f t="shared" si="408"/>
        <v>16573.12</v>
      </c>
      <c r="DN250" s="7">
        <f t="shared" si="408"/>
        <v>44488.87</v>
      </c>
      <c r="DO250" s="7">
        <f t="shared" si="408"/>
        <v>12337.72</v>
      </c>
      <c r="DP250" s="7">
        <f t="shared" si="408"/>
        <v>21997.57</v>
      </c>
      <c r="DQ250" s="7">
        <f t="shared" si="408"/>
        <v>0</v>
      </c>
      <c r="DR250" s="7">
        <f t="shared" si="408"/>
        <v>21636.7</v>
      </c>
      <c r="DS250" s="7">
        <f t="shared" si="408"/>
        <v>56583.79</v>
      </c>
      <c r="DT250" s="7">
        <f t="shared" si="408"/>
        <v>21863.79</v>
      </c>
      <c r="DU250" s="7">
        <f t="shared" si="408"/>
        <v>0</v>
      </c>
      <c r="DV250" s="7">
        <f t="shared" si="408"/>
        <v>6174.36</v>
      </c>
      <c r="DW250" s="7">
        <f t="shared" si="408"/>
        <v>24958.54</v>
      </c>
      <c r="DX250" s="7">
        <f t="shared" si="408"/>
        <v>17291.669999999998</v>
      </c>
      <c r="DY250" s="7">
        <f t="shared" si="408"/>
        <v>40181.68</v>
      </c>
      <c r="DZ250" s="7">
        <f t="shared" si="408"/>
        <v>41047.269999999997</v>
      </c>
      <c r="EA250" s="7">
        <f t="shared" ref="EA250:FF250" si="409">EA245</f>
        <v>30239.58</v>
      </c>
      <c r="EB250" s="7">
        <f t="shared" si="409"/>
        <v>0</v>
      </c>
      <c r="EC250" s="7">
        <f t="shared" si="409"/>
        <v>14101.98</v>
      </c>
      <c r="ED250" s="7">
        <f t="shared" si="409"/>
        <v>36954.6</v>
      </c>
      <c r="EE250" s="7">
        <f t="shared" si="409"/>
        <v>17091.97</v>
      </c>
      <c r="EF250" s="7">
        <f t="shared" si="409"/>
        <v>16795.22</v>
      </c>
      <c r="EG250" s="7">
        <f t="shared" si="409"/>
        <v>55934.59</v>
      </c>
      <c r="EH250" s="7">
        <f t="shared" si="409"/>
        <v>20179.39</v>
      </c>
      <c r="EI250" s="7">
        <f t="shared" si="409"/>
        <v>0</v>
      </c>
      <c r="EJ250" s="7">
        <f t="shared" si="409"/>
        <v>101939.88</v>
      </c>
      <c r="EK250" s="7">
        <f t="shared" si="409"/>
        <v>7379.31</v>
      </c>
      <c r="EL250" s="7">
        <f t="shared" si="409"/>
        <v>0</v>
      </c>
      <c r="EM250" s="7">
        <f t="shared" si="409"/>
        <v>175570.12</v>
      </c>
      <c r="EN250" s="7">
        <f t="shared" si="409"/>
        <v>39535.449999999997</v>
      </c>
      <c r="EO250" s="7">
        <f t="shared" si="409"/>
        <v>66147.77</v>
      </c>
      <c r="EP250" s="7">
        <f t="shared" si="409"/>
        <v>13263.29</v>
      </c>
      <c r="EQ250" s="7">
        <f t="shared" si="409"/>
        <v>25259.64</v>
      </c>
      <c r="ER250" s="7">
        <f t="shared" si="409"/>
        <v>0</v>
      </c>
      <c r="ES250" s="7">
        <f t="shared" si="409"/>
        <v>0</v>
      </c>
      <c r="ET250" s="7">
        <f t="shared" si="409"/>
        <v>52540.35</v>
      </c>
      <c r="EU250" s="7">
        <f t="shared" si="409"/>
        <v>0</v>
      </c>
      <c r="EV250" s="7">
        <f t="shared" si="409"/>
        <v>0</v>
      </c>
      <c r="EW250" s="7">
        <f t="shared" si="409"/>
        <v>45408.639999999999</v>
      </c>
      <c r="EX250" s="7">
        <f t="shared" si="409"/>
        <v>1334.9</v>
      </c>
      <c r="EY250" s="7">
        <f t="shared" si="409"/>
        <v>0</v>
      </c>
      <c r="EZ250" s="7">
        <f t="shared" si="409"/>
        <v>6134.54</v>
      </c>
      <c r="FA250" s="7">
        <f t="shared" si="409"/>
        <v>58656.74</v>
      </c>
      <c r="FB250" s="7">
        <f t="shared" si="409"/>
        <v>84101.1</v>
      </c>
      <c r="FC250" s="7">
        <f t="shared" si="409"/>
        <v>88194.94</v>
      </c>
      <c r="FD250" s="7">
        <f t="shared" si="409"/>
        <v>10501.02</v>
      </c>
      <c r="FE250" s="7">
        <f t="shared" si="409"/>
        <v>7523.25</v>
      </c>
      <c r="FF250" s="7">
        <f t="shared" si="409"/>
        <v>25984.47</v>
      </c>
      <c r="FG250" s="7">
        <f t="shared" ref="FG250:FX250" si="410">FG245</f>
        <v>3638.88</v>
      </c>
      <c r="FH250" s="7">
        <f t="shared" si="410"/>
        <v>4836.24</v>
      </c>
      <c r="FI250" s="7">
        <f t="shared" si="410"/>
        <v>22707.279999999999</v>
      </c>
      <c r="FJ250" s="7">
        <f t="shared" si="410"/>
        <v>0</v>
      </c>
      <c r="FK250" s="7">
        <f t="shared" si="410"/>
        <v>22207.35</v>
      </c>
      <c r="FL250" s="7">
        <f t="shared" si="410"/>
        <v>164002.22</v>
      </c>
      <c r="FM250" s="7">
        <f t="shared" si="410"/>
        <v>79107.240000000005</v>
      </c>
      <c r="FN250" s="7">
        <f t="shared" si="410"/>
        <v>39007.35</v>
      </c>
      <c r="FO250" s="7">
        <f t="shared" si="410"/>
        <v>7778.86</v>
      </c>
      <c r="FP250" s="7">
        <f t="shared" si="410"/>
        <v>30172.25</v>
      </c>
      <c r="FQ250" s="7">
        <f t="shared" si="410"/>
        <v>19448.63</v>
      </c>
      <c r="FR250" s="7">
        <f t="shared" si="410"/>
        <v>9637.7800000000007</v>
      </c>
      <c r="FS250" s="7">
        <f t="shared" si="410"/>
        <v>56283.05</v>
      </c>
      <c r="FT250" s="7">
        <f t="shared" si="410"/>
        <v>6173.79</v>
      </c>
      <c r="FU250" s="7">
        <f t="shared" si="410"/>
        <v>26065.03</v>
      </c>
      <c r="FV250" s="7">
        <f t="shared" si="410"/>
        <v>0</v>
      </c>
      <c r="FW250" s="7">
        <f t="shared" si="410"/>
        <v>46279.77</v>
      </c>
      <c r="FX250" s="7">
        <f t="shared" si="410"/>
        <v>0</v>
      </c>
      <c r="FY250" s="64"/>
      <c r="FZ250" s="7">
        <f>SUM(C250:FX250)</f>
        <v>9737776.9899999946</v>
      </c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</row>
    <row r="251" spans="1:195" x14ac:dyDescent="0.35">
      <c r="A251" s="6" t="s">
        <v>804</v>
      </c>
      <c r="B251" s="7" t="s">
        <v>805</v>
      </c>
      <c r="C251" s="7">
        <f t="shared" ref="C251:BN251" si="411">ROUND(C249+C250,2)</f>
        <v>78280926.659999996</v>
      </c>
      <c r="D251" s="7">
        <f t="shared" si="411"/>
        <v>441524814.77999997</v>
      </c>
      <c r="E251" s="7">
        <f t="shared" si="411"/>
        <v>72811077.909999996</v>
      </c>
      <c r="F251" s="7">
        <f t="shared" si="411"/>
        <v>263132585.96000001</v>
      </c>
      <c r="G251" s="7">
        <f t="shared" si="411"/>
        <v>18270291.879999999</v>
      </c>
      <c r="H251" s="7">
        <f t="shared" si="411"/>
        <v>13281345.189999999</v>
      </c>
      <c r="I251" s="7">
        <f t="shared" si="411"/>
        <v>99157217.739999995</v>
      </c>
      <c r="J251" s="7">
        <f t="shared" si="411"/>
        <v>24020317.789999999</v>
      </c>
      <c r="K251" s="7">
        <f t="shared" si="411"/>
        <v>4376133.2699999996</v>
      </c>
      <c r="L251" s="7">
        <f t="shared" si="411"/>
        <v>26195544.030000001</v>
      </c>
      <c r="M251" s="7">
        <f t="shared" si="411"/>
        <v>13496937.890000001</v>
      </c>
      <c r="N251" s="7">
        <f t="shared" si="411"/>
        <v>581494672.08000004</v>
      </c>
      <c r="O251" s="7">
        <f t="shared" si="411"/>
        <v>143582716.31</v>
      </c>
      <c r="P251" s="7">
        <f t="shared" si="411"/>
        <v>5486815.5099999998</v>
      </c>
      <c r="Q251" s="7">
        <f t="shared" si="411"/>
        <v>468297690.43000001</v>
      </c>
      <c r="R251" s="7">
        <f t="shared" si="411"/>
        <v>67966839.079999998</v>
      </c>
      <c r="S251" s="7">
        <f t="shared" si="411"/>
        <v>18924881.170000002</v>
      </c>
      <c r="T251" s="7">
        <f t="shared" si="411"/>
        <v>3280571.47</v>
      </c>
      <c r="U251" s="7">
        <f t="shared" si="411"/>
        <v>1310359.06</v>
      </c>
      <c r="V251" s="7">
        <f t="shared" si="411"/>
        <v>4233931.0599999996</v>
      </c>
      <c r="W251" s="7">
        <f t="shared" si="411"/>
        <v>3689031.04</v>
      </c>
      <c r="X251" s="7">
        <f t="shared" si="411"/>
        <v>1219109.24</v>
      </c>
      <c r="Y251" s="7">
        <f t="shared" si="411"/>
        <v>11502733.689999999</v>
      </c>
      <c r="Z251" s="7">
        <f t="shared" si="411"/>
        <v>3812547.54</v>
      </c>
      <c r="AA251" s="7">
        <f t="shared" si="411"/>
        <v>344053132.07999998</v>
      </c>
      <c r="AB251" s="7">
        <f t="shared" si="411"/>
        <v>307314036.79000002</v>
      </c>
      <c r="AC251" s="7">
        <f t="shared" si="411"/>
        <v>11287823.91</v>
      </c>
      <c r="AD251" s="7">
        <f t="shared" si="411"/>
        <v>15914102.710000001</v>
      </c>
      <c r="AE251" s="7">
        <f t="shared" si="411"/>
        <v>2102521.44</v>
      </c>
      <c r="AF251" s="7">
        <f t="shared" si="411"/>
        <v>3417701.57</v>
      </c>
      <c r="AG251" s="7">
        <f t="shared" si="411"/>
        <v>7968998</v>
      </c>
      <c r="AH251" s="7">
        <f t="shared" si="411"/>
        <v>11675182.67</v>
      </c>
      <c r="AI251" s="7">
        <f t="shared" si="411"/>
        <v>5504284.8300000001</v>
      </c>
      <c r="AJ251" s="7">
        <f t="shared" si="411"/>
        <v>3421162.94</v>
      </c>
      <c r="AK251" s="7">
        <f t="shared" si="411"/>
        <v>3437264.26</v>
      </c>
      <c r="AL251" s="7">
        <f t="shared" si="411"/>
        <v>4531542.67</v>
      </c>
      <c r="AM251" s="7">
        <f t="shared" si="411"/>
        <v>5326794.29</v>
      </c>
      <c r="AN251" s="7">
        <f t="shared" si="411"/>
        <v>4853828.37</v>
      </c>
      <c r="AO251" s="7">
        <f t="shared" si="411"/>
        <v>49184234.969999999</v>
      </c>
      <c r="AP251" s="7">
        <f t="shared" si="411"/>
        <v>984605907.71000004</v>
      </c>
      <c r="AQ251" s="7">
        <f t="shared" si="411"/>
        <v>4254691.1900000004</v>
      </c>
      <c r="AR251" s="7">
        <f t="shared" si="411"/>
        <v>688378488.28999996</v>
      </c>
      <c r="AS251" s="7">
        <f t="shared" si="411"/>
        <v>78800241.939999998</v>
      </c>
      <c r="AT251" s="7">
        <f t="shared" si="411"/>
        <v>29998910.32</v>
      </c>
      <c r="AU251" s="7">
        <f t="shared" si="411"/>
        <v>4940563.0599999996</v>
      </c>
      <c r="AV251" s="7">
        <f t="shared" si="411"/>
        <v>5000518.68</v>
      </c>
      <c r="AW251" s="7">
        <f t="shared" si="411"/>
        <v>4416637.21</v>
      </c>
      <c r="AX251" s="7">
        <f t="shared" si="411"/>
        <v>1697596.48</v>
      </c>
      <c r="AY251" s="7">
        <f t="shared" si="411"/>
        <v>6061181.2300000004</v>
      </c>
      <c r="AZ251" s="7">
        <f t="shared" si="411"/>
        <v>142156367.77000001</v>
      </c>
      <c r="BA251" s="7">
        <f t="shared" si="411"/>
        <v>99159671.230000004</v>
      </c>
      <c r="BB251" s="7">
        <f t="shared" si="411"/>
        <v>82441914.719999999</v>
      </c>
      <c r="BC251" s="7">
        <f t="shared" si="411"/>
        <v>290277750.54000002</v>
      </c>
      <c r="BD251" s="7">
        <f t="shared" si="411"/>
        <v>39224945.799999997</v>
      </c>
      <c r="BE251" s="7">
        <f t="shared" si="411"/>
        <v>14653499.359999999</v>
      </c>
      <c r="BF251" s="7">
        <f t="shared" si="411"/>
        <v>276327513.99000001</v>
      </c>
      <c r="BG251" s="7">
        <f t="shared" si="411"/>
        <v>11571564.07</v>
      </c>
      <c r="BH251" s="7">
        <f t="shared" si="411"/>
        <v>7670052.2699999996</v>
      </c>
      <c r="BI251" s="7">
        <f t="shared" si="411"/>
        <v>4534185.93</v>
      </c>
      <c r="BJ251" s="7">
        <f t="shared" si="411"/>
        <v>68009926.640000001</v>
      </c>
      <c r="BK251" s="7">
        <f t="shared" si="411"/>
        <v>337261596.94</v>
      </c>
      <c r="BL251" s="7">
        <f t="shared" si="411"/>
        <v>2237957.75</v>
      </c>
      <c r="BM251" s="7">
        <f t="shared" si="411"/>
        <v>5935767.3499999996</v>
      </c>
      <c r="BN251" s="7">
        <f t="shared" si="411"/>
        <v>35461904.289999999</v>
      </c>
      <c r="BO251" s="7">
        <f t="shared" ref="BO251:DZ251" si="412">ROUND(BO249+BO250,2)</f>
        <v>14739893.41</v>
      </c>
      <c r="BP251" s="7">
        <f t="shared" si="412"/>
        <v>3427045.16</v>
      </c>
      <c r="BQ251" s="7">
        <f t="shared" si="412"/>
        <v>72690784.590000004</v>
      </c>
      <c r="BR251" s="7">
        <f t="shared" si="412"/>
        <v>49902027.479999997</v>
      </c>
      <c r="BS251" s="7">
        <f t="shared" si="412"/>
        <v>14128786.939999999</v>
      </c>
      <c r="BT251" s="7">
        <f t="shared" si="412"/>
        <v>5769623.6399999997</v>
      </c>
      <c r="BU251" s="7">
        <f t="shared" si="412"/>
        <v>6050134.0800000001</v>
      </c>
      <c r="BV251" s="7">
        <f t="shared" si="412"/>
        <v>14351929.449999999</v>
      </c>
      <c r="BW251" s="7">
        <f t="shared" si="412"/>
        <v>22872366.5</v>
      </c>
      <c r="BX251" s="7">
        <f t="shared" si="412"/>
        <v>1793810.78</v>
      </c>
      <c r="BY251" s="7">
        <f t="shared" si="412"/>
        <v>5897243.5499999998</v>
      </c>
      <c r="BZ251" s="7">
        <f t="shared" si="412"/>
        <v>3670222.23</v>
      </c>
      <c r="CA251" s="7">
        <f t="shared" si="412"/>
        <v>3155462.16</v>
      </c>
      <c r="CB251" s="7">
        <f t="shared" si="412"/>
        <v>825888677.15999997</v>
      </c>
      <c r="CC251" s="7">
        <f t="shared" si="412"/>
        <v>3503040.55</v>
      </c>
      <c r="CD251" s="7">
        <f t="shared" si="412"/>
        <v>3475014.13</v>
      </c>
      <c r="CE251" s="7">
        <f t="shared" si="412"/>
        <v>3031667.9</v>
      </c>
      <c r="CF251" s="7">
        <f t="shared" si="412"/>
        <v>2337551.13</v>
      </c>
      <c r="CG251" s="7">
        <f t="shared" si="412"/>
        <v>3663065.84</v>
      </c>
      <c r="CH251" s="7">
        <f t="shared" si="412"/>
        <v>2312645.7799999998</v>
      </c>
      <c r="CI251" s="7">
        <f t="shared" si="412"/>
        <v>8594395.4700000007</v>
      </c>
      <c r="CJ251" s="7">
        <f t="shared" si="412"/>
        <v>11416894.039999999</v>
      </c>
      <c r="CK251" s="7">
        <f t="shared" si="412"/>
        <v>64493594.609999999</v>
      </c>
      <c r="CL251" s="7">
        <f t="shared" si="412"/>
        <v>15441854.310000001</v>
      </c>
      <c r="CM251" s="7">
        <f t="shared" si="412"/>
        <v>9716589.3699999992</v>
      </c>
      <c r="CN251" s="7">
        <f t="shared" si="412"/>
        <v>351171196.08999997</v>
      </c>
      <c r="CO251" s="7">
        <f t="shared" si="412"/>
        <v>156897852.21000001</v>
      </c>
      <c r="CP251" s="7">
        <f t="shared" si="412"/>
        <v>12353747.810000001</v>
      </c>
      <c r="CQ251" s="7">
        <f t="shared" si="412"/>
        <v>10329534.98</v>
      </c>
      <c r="CR251" s="7">
        <f t="shared" si="412"/>
        <v>4056706.95</v>
      </c>
      <c r="CS251" s="7">
        <f t="shared" si="412"/>
        <v>4594320.78</v>
      </c>
      <c r="CT251" s="7">
        <f t="shared" si="412"/>
        <v>2341807.96</v>
      </c>
      <c r="CU251" s="7">
        <f t="shared" si="412"/>
        <v>4688350.54</v>
      </c>
      <c r="CV251" s="7">
        <f t="shared" si="412"/>
        <v>1148275.01</v>
      </c>
      <c r="CW251" s="7">
        <f t="shared" si="412"/>
        <v>3787358.23</v>
      </c>
      <c r="CX251" s="7">
        <f t="shared" si="412"/>
        <v>6036047.8799999999</v>
      </c>
      <c r="CY251" s="7">
        <f t="shared" si="412"/>
        <v>1239684.8999999999</v>
      </c>
      <c r="CZ251" s="7">
        <f t="shared" si="412"/>
        <v>21057356.120000001</v>
      </c>
      <c r="DA251" s="7">
        <f t="shared" si="412"/>
        <v>3612368.75</v>
      </c>
      <c r="DB251" s="7">
        <f t="shared" si="412"/>
        <v>4839800.6399999997</v>
      </c>
      <c r="DC251" s="7">
        <f t="shared" si="412"/>
        <v>3462885.21</v>
      </c>
      <c r="DD251" s="7">
        <f t="shared" si="412"/>
        <v>3271844.17</v>
      </c>
      <c r="DE251" s="7">
        <f t="shared" si="412"/>
        <v>4618149.7699999996</v>
      </c>
      <c r="DF251" s="7">
        <f t="shared" si="412"/>
        <v>227308969.69</v>
      </c>
      <c r="DG251" s="7">
        <f t="shared" si="412"/>
        <v>2423573.89</v>
      </c>
      <c r="DH251" s="7">
        <f t="shared" si="412"/>
        <v>20886839.41</v>
      </c>
      <c r="DI251" s="7">
        <f t="shared" si="412"/>
        <v>27712913.460000001</v>
      </c>
      <c r="DJ251" s="7">
        <f t="shared" si="412"/>
        <v>8149616.6600000001</v>
      </c>
      <c r="DK251" s="7">
        <f t="shared" si="412"/>
        <v>6532518.4000000004</v>
      </c>
      <c r="DL251" s="7">
        <f t="shared" si="412"/>
        <v>66133633.740000002</v>
      </c>
      <c r="DM251" s="7">
        <f t="shared" si="412"/>
        <v>4326457.59</v>
      </c>
      <c r="DN251" s="7">
        <f t="shared" si="412"/>
        <v>16054629.26</v>
      </c>
      <c r="DO251" s="7">
        <f t="shared" si="412"/>
        <v>37791858.009999998</v>
      </c>
      <c r="DP251" s="7">
        <f t="shared" si="412"/>
        <v>3823507.1</v>
      </c>
      <c r="DQ251" s="7">
        <f t="shared" si="412"/>
        <v>10302616.720000001</v>
      </c>
      <c r="DR251" s="7">
        <f t="shared" si="412"/>
        <v>16267957.550000001</v>
      </c>
      <c r="DS251" s="7">
        <f t="shared" si="412"/>
        <v>8493099.7400000002</v>
      </c>
      <c r="DT251" s="7">
        <f t="shared" si="412"/>
        <v>3605217.69</v>
      </c>
      <c r="DU251" s="7">
        <f t="shared" si="412"/>
        <v>5250957.58</v>
      </c>
      <c r="DV251" s="7">
        <f t="shared" si="412"/>
        <v>3878489.81</v>
      </c>
      <c r="DW251" s="7">
        <f t="shared" si="412"/>
        <v>4751412.07</v>
      </c>
      <c r="DX251" s="7">
        <f t="shared" si="412"/>
        <v>3671409.73</v>
      </c>
      <c r="DY251" s="7">
        <f t="shared" si="412"/>
        <v>5085104.34</v>
      </c>
      <c r="DZ251" s="7">
        <f t="shared" si="412"/>
        <v>9348689.2300000004</v>
      </c>
      <c r="EA251" s="7">
        <f t="shared" ref="EA251:FX251" si="413">ROUND(EA249+EA250,2)</f>
        <v>7101560.3300000001</v>
      </c>
      <c r="EB251" s="7">
        <f t="shared" si="413"/>
        <v>7337063.96</v>
      </c>
      <c r="EC251" s="7">
        <f t="shared" si="413"/>
        <v>4338254.04</v>
      </c>
      <c r="ED251" s="7">
        <f t="shared" si="413"/>
        <v>23147062.68</v>
      </c>
      <c r="EE251" s="7">
        <f t="shared" si="413"/>
        <v>3588701.8</v>
      </c>
      <c r="EF251" s="7">
        <f t="shared" si="413"/>
        <v>16641732.609999999</v>
      </c>
      <c r="EG251" s="7">
        <f t="shared" si="413"/>
        <v>4050649.17</v>
      </c>
      <c r="EH251" s="7">
        <f t="shared" si="413"/>
        <v>4056579.04</v>
      </c>
      <c r="EI251" s="7">
        <f t="shared" si="413"/>
        <v>164616324.28999999</v>
      </c>
      <c r="EJ251" s="7">
        <f t="shared" si="413"/>
        <v>110834981.64</v>
      </c>
      <c r="EK251" s="7">
        <f t="shared" si="413"/>
        <v>8358286.3700000001</v>
      </c>
      <c r="EL251" s="7">
        <f t="shared" si="413"/>
        <v>5973275.9500000002</v>
      </c>
      <c r="EM251" s="7">
        <f t="shared" si="413"/>
        <v>5540294.6200000001</v>
      </c>
      <c r="EN251" s="7">
        <f t="shared" si="413"/>
        <v>11951057.869999999</v>
      </c>
      <c r="EO251" s="7">
        <f t="shared" si="413"/>
        <v>4720810.3</v>
      </c>
      <c r="EP251" s="7">
        <f t="shared" si="413"/>
        <v>6002523.3200000003</v>
      </c>
      <c r="EQ251" s="7">
        <f t="shared" si="413"/>
        <v>30565460.550000001</v>
      </c>
      <c r="ER251" s="7">
        <f t="shared" si="413"/>
        <v>5084806.1399999997</v>
      </c>
      <c r="ES251" s="7">
        <f t="shared" si="413"/>
        <v>3508977.85</v>
      </c>
      <c r="ET251" s="7">
        <f t="shared" si="413"/>
        <v>4095070.51</v>
      </c>
      <c r="EU251" s="7">
        <f t="shared" si="413"/>
        <v>7751229.6200000001</v>
      </c>
      <c r="EV251" s="7">
        <f t="shared" si="413"/>
        <v>1931507.33</v>
      </c>
      <c r="EW251" s="7">
        <f t="shared" si="413"/>
        <v>13218618.970000001</v>
      </c>
      <c r="EX251" s="7">
        <f t="shared" si="413"/>
        <v>3623072.51</v>
      </c>
      <c r="EY251" s="7">
        <f t="shared" si="413"/>
        <v>8997897.1199999992</v>
      </c>
      <c r="EZ251" s="7">
        <f t="shared" si="413"/>
        <v>2751725.07</v>
      </c>
      <c r="FA251" s="7">
        <f t="shared" si="413"/>
        <v>42115471.619999997</v>
      </c>
      <c r="FB251" s="7">
        <f t="shared" si="413"/>
        <v>4735112.4400000004</v>
      </c>
      <c r="FC251" s="7">
        <f t="shared" si="413"/>
        <v>22083734.780000001</v>
      </c>
      <c r="FD251" s="7">
        <f t="shared" si="413"/>
        <v>5672439.54</v>
      </c>
      <c r="FE251" s="7">
        <f t="shared" si="413"/>
        <v>2003245.54</v>
      </c>
      <c r="FF251" s="7">
        <f t="shared" si="413"/>
        <v>3739006.87</v>
      </c>
      <c r="FG251" s="7">
        <f t="shared" si="413"/>
        <v>2791667.9</v>
      </c>
      <c r="FH251" s="7">
        <f t="shared" si="413"/>
        <v>1687641.15</v>
      </c>
      <c r="FI251" s="7">
        <f t="shared" si="413"/>
        <v>20073193.170000002</v>
      </c>
      <c r="FJ251" s="7">
        <f t="shared" si="413"/>
        <v>22454241.260000002</v>
      </c>
      <c r="FK251" s="7">
        <f t="shared" si="413"/>
        <v>29197638.190000001</v>
      </c>
      <c r="FL251" s="7">
        <f t="shared" si="413"/>
        <v>89506028.040000007</v>
      </c>
      <c r="FM251" s="7">
        <f t="shared" si="413"/>
        <v>42624583.259999998</v>
      </c>
      <c r="FN251" s="7">
        <f t="shared" si="413"/>
        <v>254079029.58000001</v>
      </c>
      <c r="FO251" s="7">
        <f t="shared" si="413"/>
        <v>12923250.27</v>
      </c>
      <c r="FP251" s="7">
        <f t="shared" si="413"/>
        <v>26423778.789999999</v>
      </c>
      <c r="FQ251" s="7">
        <f t="shared" si="413"/>
        <v>11931842.02</v>
      </c>
      <c r="FR251" s="7">
        <f t="shared" si="413"/>
        <v>3384089.51</v>
      </c>
      <c r="FS251" s="7">
        <f t="shared" si="413"/>
        <v>3457705.04</v>
      </c>
      <c r="FT251" s="7">
        <f t="shared" si="413"/>
        <v>1530952.34</v>
      </c>
      <c r="FU251" s="7">
        <f t="shared" si="413"/>
        <v>10796310.34</v>
      </c>
      <c r="FV251" s="7">
        <f t="shared" si="413"/>
        <v>9902514.9100000001</v>
      </c>
      <c r="FW251" s="7">
        <f t="shared" si="413"/>
        <v>3307351.27</v>
      </c>
      <c r="FX251" s="7">
        <f t="shared" si="413"/>
        <v>1506941.06</v>
      </c>
      <c r="FY251" s="7"/>
      <c r="FZ251" s="7">
        <f>SUM(C251:FX251)</f>
        <v>9735767429.5200081</v>
      </c>
      <c r="GA251" s="85">
        <v>9735767429.3500023</v>
      </c>
      <c r="GB251" s="7">
        <f>FZ251-GA251</f>
        <v>0.17000579833984375</v>
      </c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</row>
    <row r="252" spans="1:195" x14ac:dyDescent="0.35">
      <c r="A252" s="7"/>
      <c r="B252" s="7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  <c r="CZ252" s="64"/>
      <c r="DA252" s="64"/>
      <c r="DB252" s="64"/>
      <c r="DC252" s="64"/>
      <c r="DD252" s="64"/>
      <c r="DE252" s="64"/>
      <c r="DF252" s="64"/>
      <c r="DG252" s="64"/>
      <c r="DH252" s="64"/>
      <c r="DI252" s="64"/>
      <c r="DJ252" s="64"/>
      <c r="DK252" s="64"/>
      <c r="DL252" s="64"/>
      <c r="DM252" s="64"/>
      <c r="DN252" s="64"/>
      <c r="DO252" s="64"/>
      <c r="DP252" s="64"/>
      <c r="DQ252" s="64"/>
      <c r="DR252" s="64"/>
      <c r="DS252" s="64"/>
      <c r="DT252" s="64"/>
      <c r="DU252" s="64"/>
      <c r="DV252" s="64"/>
      <c r="DW252" s="64"/>
      <c r="DX252" s="64"/>
      <c r="DY252" s="64"/>
      <c r="DZ252" s="64"/>
      <c r="EA252" s="64"/>
      <c r="EB252" s="64"/>
      <c r="EC252" s="64"/>
      <c r="ED252" s="64"/>
      <c r="EE252" s="64"/>
      <c r="EF252" s="64"/>
      <c r="EG252" s="64"/>
      <c r="EH252" s="64"/>
      <c r="EI252" s="64"/>
      <c r="EJ252" s="64"/>
      <c r="EK252" s="64"/>
      <c r="EL252" s="64"/>
      <c r="EM252" s="64"/>
      <c r="EN252" s="64"/>
      <c r="EO252" s="64"/>
      <c r="EP252" s="64"/>
      <c r="EQ252" s="64"/>
      <c r="ER252" s="64"/>
      <c r="ES252" s="64"/>
      <c r="ET252" s="64"/>
      <c r="EU252" s="64"/>
      <c r="EV252" s="64"/>
      <c r="EW252" s="64"/>
      <c r="EX252" s="64"/>
      <c r="EY252" s="64"/>
      <c r="EZ252" s="64"/>
      <c r="FA252" s="64"/>
      <c r="FB252" s="64"/>
      <c r="FC252" s="64"/>
      <c r="FD252" s="64"/>
      <c r="FE252" s="64"/>
      <c r="FF252" s="64"/>
      <c r="FG252" s="64"/>
      <c r="FH252" s="64"/>
      <c r="FI252" s="64"/>
      <c r="FJ252" s="64"/>
      <c r="FK252" s="64"/>
      <c r="FL252" s="64"/>
      <c r="FM252" s="64"/>
      <c r="FN252" s="64"/>
      <c r="FO252" s="64"/>
      <c r="FP252" s="64"/>
      <c r="FQ252" s="64"/>
      <c r="FR252" s="64"/>
      <c r="FS252" s="64"/>
      <c r="FT252" s="64"/>
      <c r="FU252" s="64"/>
      <c r="FV252" s="64"/>
      <c r="FW252" s="64"/>
      <c r="FX252" s="64"/>
      <c r="FY252" s="7"/>
      <c r="FZ252" s="7"/>
      <c r="GA252" s="42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</row>
    <row r="253" spans="1:195" x14ac:dyDescent="0.35">
      <c r="A253" s="6" t="s">
        <v>593</v>
      </c>
      <c r="B253" s="43" t="s">
        <v>806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7"/>
      <c r="GB253" s="7"/>
      <c r="GC253" s="7"/>
      <c r="GD253" s="7"/>
      <c r="GE253" s="7"/>
      <c r="GF253" s="7"/>
      <c r="GG253" s="7"/>
      <c r="GH253" s="7"/>
      <c r="GI253" s="7"/>
      <c r="GJ253" s="7"/>
      <c r="GK253" s="7"/>
      <c r="GL253" s="7"/>
      <c r="GM253" s="7"/>
    </row>
    <row r="254" spans="1:195" x14ac:dyDescent="0.35">
      <c r="A254" s="6" t="s">
        <v>807</v>
      </c>
      <c r="B254" s="7" t="s">
        <v>808</v>
      </c>
      <c r="C254" s="42">
        <f t="shared" ref="C254:AH254" si="414">C47</f>
        <v>2.7E-2</v>
      </c>
      <c r="D254" s="42">
        <f t="shared" si="414"/>
        <v>2.7E-2</v>
      </c>
      <c r="E254" s="42">
        <f t="shared" si="414"/>
        <v>2.7E-2</v>
      </c>
      <c r="F254" s="42">
        <f t="shared" si="414"/>
        <v>2.7E-2</v>
      </c>
      <c r="G254" s="42">
        <f t="shared" si="414"/>
        <v>2.5264999999999999E-2</v>
      </c>
      <c r="H254" s="42">
        <f t="shared" si="414"/>
        <v>2.7E-2</v>
      </c>
      <c r="I254" s="42">
        <f t="shared" si="414"/>
        <v>2.7E-2</v>
      </c>
      <c r="J254" s="42">
        <f t="shared" si="414"/>
        <v>2.7E-2</v>
      </c>
      <c r="K254" s="42">
        <f t="shared" si="414"/>
        <v>2.7E-2</v>
      </c>
      <c r="L254" s="42">
        <f t="shared" si="414"/>
        <v>2.5895000000000001E-2</v>
      </c>
      <c r="M254" s="42">
        <f t="shared" si="414"/>
        <v>2.4947E-2</v>
      </c>
      <c r="N254" s="42">
        <f t="shared" si="414"/>
        <v>1.8755999999999998E-2</v>
      </c>
      <c r="O254" s="42">
        <f t="shared" si="414"/>
        <v>2.7E-2</v>
      </c>
      <c r="P254" s="42">
        <f t="shared" si="414"/>
        <v>2.7E-2</v>
      </c>
      <c r="Q254" s="42">
        <f t="shared" si="414"/>
        <v>2.7E-2</v>
      </c>
      <c r="R254" s="42">
        <f t="shared" si="414"/>
        <v>2.7E-2</v>
      </c>
      <c r="S254" s="42">
        <f t="shared" si="414"/>
        <v>2.5014000000000002E-2</v>
      </c>
      <c r="T254" s="42">
        <f t="shared" si="414"/>
        <v>2.3301000000000002E-2</v>
      </c>
      <c r="U254" s="42">
        <f t="shared" si="414"/>
        <v>2.2801000000000002E-2</v>
      </c>
      <c r="V254" s="42">
        <f t="shared" si="414"/>
        <v>2.7E-2</v>
      </c>
      <c r="W254" s="42">
        <f t="shared" si="414"/>
        <v>2.7E-2</v>
      </c>
      <c r="X254" s="42">
        <f t="shared" si="414"/>
        <v>1.4756000000000002E-2</v>
      </c>
      <c r="Y254" s="42">
        <f t="shared" si="414"/>
        <v>2.3498000000000002E-2</v>
      </c>
      <c r="Z254" s="42">
        <f t="shared" si="414"/>
        <v>2.2915000000000001E-2</v>
      </c>
      <c r="AA254" s="42">
        <f t="shared" si="414"/>
        <v>2.7E-2</v>
      </c>
      <c r="AB254" s="42">
        <f t="shared" si="414"/>
        <v>2.7E-2</v>
      </c>
      <c r="AC254" s="42">
        <f t="shared" si="414"/>
        <v>1.9982E-2</v>
      </c>
      <c r="AD254" s="42">
        <f t="shared" si="414"/>
        <v>1.8693000000000001E-2</v>
      </c>
      <c r="AE254" s="42">
        <f t="shared" si="414"/>
        <v>1.1814000000000002E-2</v>
      </c>
      <c r="AF254" s="42">
        <f t="shared" si="414"/>
        <v>1.0673999999999999E-2</v>
      </c>
      <c r="AG254" s="42">
        <f t="shared" si="414"/>
        <v>1.2485E-2</v>
      </c>
      <c r="AH254" s="42">
        <f t="shared" si="414"/>
        <v>2.1122999999999999E-2</v>
      </c>
      <c r="AI254" s="42">
        <f t="shared" ref="AI254:BN254" si="415">AI47</f>
        <v>2.7E-2</v>
      </c>
      <c r="AJ254" s="42">
        <f t="shared" si="415"/>
        <v>2.2787999999999999E-2</v>
      </c>
      <c r="AK254" s="42">
        <f t="shared" si="415"/>
        <v>2.0279999999999999E-2</v>
      </c>
      <c r="AL254" s="42">
        <f t="shared" si="415"/>
        <v>2.7E-2</v>
      </c>
      <c r="AM254" s="42">
        <f t="shared" si="415"/>
        <v>2.0449000000000002E-2</v>
      </c>
      <c r="AN254" s="42">
        <f t="shared" si="415"/>
        <v>2.6903E-2</v>
      </c>
      <c r="AO254" s="42">
        <f t="shared" si="415"/>
        <v>2.6656000000000003E-2</v>
      </c>
      <c r="AP254" s="42">
        <f t="shared" si="415"/>
        <v>2.7E-2</v>
      </c>
      <c r="AQ254" s="42">
        <f t="shared" si="415"/>
        <v>1.8685E-2</v>
      </c>
      <c r="AR254" s="42">
        <f t="shared" si="415"/>
        <v>2.7E-2</v>
      </c>
      <c r="AS254" s="42">
        <f t="shared" si="415"/>
        <v>1.2137999999999999E-2</v>
      </c>
      <c r="AT254" s="42">
        <f t="shared" si="415"/>
        <v>2.7E-2</v>
      </c>
      <c r="AU254" s="42">
        <f t="shared" si="415"/>
        <v>2.3188E-2</v>
      </c>
      <c r="AV254" s="42">
        <f t="shared" si="415"/>
        <v>2.7E-2</v>
      </c>
      <c r="AW254" s="42">
        <f t="shared" si="415"/>
        <v>2.4430999999999998E-2</v>
      </c>
      <c r="AX254" s="42">
        <f t="shared" si="415"/>
        <v>2.0798000000000001E-2</v>
      </c>
      <c r="AY254" s="42">
        <f t="shared" si="415"/>
        <v>2.7E-2</v>
      </c>
      <c r="AZ254" s="42">
        <f t="shared" si="415"/>
        <v>1.5720000000000001E-2</v>
      </c>
      <c r="BA254" s="42">
        <f t="shared" si="415"/>
        <v>2.5894E-2</v>
      </c>
      <c r="BB254" s="42">
        <f t="shared" si="415"/>
        <v>2.3684E-2</v>
      </c>
      <c r="BC254" s="42">
        <f t="shared" si="415"/>
        <v>2.0715000000000001E-2</v>
      </c>
      <c r="BD254" s="42">
        <f t="shared" si="415"/>
        <v>2.7E-2</v>
      </c>
      <c r="BE254" s="42">
        <f t="shared" si="415"/>
        <v>2.6816E-2</v>
      </c>
      <c r="BF254" s="42">
        <f t="shared" si="415"/>
        <v>2.7E-2</v>
      </c>
      <c r="BG254" s="42">
        <f t="shared" si="415"/>
        <v>2.7E-2</v>
      </c>
      <c r="BH254" s="42">
        <f t="shared" si="415"/>
        <v>2.5419000000000001E-2</v>
      </c>
      <c r="BI254" s="42">
        <f t="shared" si="415"/>
        <v>1.2433E-2</v>
      </c>
      <c r="BJ254" s="42">
        <f t="shared" si="415"/>
        <v>2.7E-2</v>
      </c>
      <c r="BK254" s="42">
        <f t="shared" si="415"/>
        <v>2.7E-2</v>
      </c>
      <c r="BL254" s="42">
        <f t="shared" si="415"/>
        <v>2.7E-2</v>
      </c>
      <c r="BM254" s="42">
        <f t="shared" si="415"/>
        <v>2.4834000000000002E-2</v>
      </c>
      <c r="BN254" s="42">
        <f t="shared" si="415"/>
        <v>2.7E-2</v>
      </c>
      <c r="BO254" s="42">
        <f t="shared" ref="BO254:CT254" si="416">BO47</f>
        <v>1.9203000000000001E-2</v>
      </c>
      <c r="BP254" s="42">
        <f t="shared" si="416"/>
        <v>2.5702000000000003E-2</v>
      </c>
      <c r="BQ254" s="42">
        <f t="shared" si="416"/>
        <v>2.5759000000000001E-2</v>
      </c>
      <c r="BR254" s="42">
        <f t="shared" si="416"/>
        <v>8.6999999999999994E-3</v>
      </c>
      <c r="BS254" s="42">
        <f t="shared" si="416"/>
        <v>4.3949999999999996E-3</v>
      </c>
      <c r="BT254" s="42">
        <f t="shared" si="416"/>
        <v>6.6509999999999998E-3</v>
      </c>
      <c r="BU254" s="42">
        <f t="shared" si="416"/>
        <v>1.3811E-2</v>
      </c>
      <c r="BV254" s="42">
        <f t="shared" si="416"/>
        <v>1.2777E-2</v>
      </c>
      <c r="BW254" s="42">
        <f t="shared" si="416"/>
        <v>1.5736E-2</v>
      </c>
      <c r="BX254" s="42">
        <f t="shared" si="416"/>
        <v>1.9067000000000001E-2</v>
      </c>
      <c r="BY254" s="42">
        <f t="shared" si="416"/>
        <v>2.7E-2</v>
      </c>
      <c r="BZ254" s="42">
        <f t="shared" si="416"/>
        <v>2.7E-2</v>
      </c>
      <c r="CA254" s="42">
        <f t="shared" si="416"/>
        <v>2.3040999999999999E-2</v>
      </c>
      <c r="CB254" s="42">
        <f t="shared" si="416"/>
        <v>2.7E-2</v>
      </c>
      <c r="CC254" s="42">
        <f t="shared" si="416"/>
        <v>2.6199E-2</v>
      </c>
      <c r="CD254" s="42">
        <f t="shared" si="416"/>
        <v>2.3519999999999999E-2</v>
      </c>
      <c r="CE254" s="42">
        <f t="shared" si="416"/>
        <v>2.7E-2</v>
      </c>
      <c r="CF254" s="42">
        <f t="shared" si="416"/>
        <v>2.4334000000000001E-2</v>
      </c>
      <c r="CG254" s="42">
        <f t="shared" si="416"/>
        <v>2.7E-2</v>
      </c>
      <c r="CH254" s="42">
        <f t="shared" si="416"/>
        <v>2.6187999999999999E-2</v>
      </c>
      <c r="CI254" s="42">
        <f t="shared" si="416"/>
        <v>2.7E-2</v>
      </c>
      <c r="CJ254" s="42">
        <f t="shared" si="416"/>
        <v>2.6513999999999999E-2</v>
      </c>
      <c r="CK254" s="42">
        <f t="shared" si="416"/>
        <v>1.0600999999999999E-2</v>
      </c>
      <c r="CL254" s="42">
        <f t="shared" si="416"/>
        <v>1.2229E-2</v>
      </c>
      <c r="CM254" s="42">
        <f t="shared" si="416"/>
        <v>6.2740000000000001E-3</v>
      </c>
      <c r="CN254" s="42">
        <f t="shared" si="416"/>
        <v>2.7E-2</v>
      </c>
      <c r="CO254" s="42">
        <f t="shared" si="416"/>
        <v>2.6360000000000001E-2</v>
      </c>
      <c r="CP254" s="42">
        <f t="shared" si="416"/>
        <v>2.0548999999999998E-2</v>
      </c>
      <c r="CQ254" s="42">
        <f t="shared" si="416"/>
        <v>1.6427000000000001E-2</v>
      </c>
      <c r="CR254" s="42">
        <f t="shared" si="416"/>
        <v>4.169E-3</v>
      </c>
      <c r="CS254" s="42">
        <f t="shared" si="416"/>
        <v>2.6658000000000001E-2</v>
      </c>
      <c r="CT254" s="42">
        <f t="shared" si="416"/>
        <v>1.252E-2</v>
      </c>
      <c r="CU254" s="42">
        <f t="shared" ref="CU254:DM254" si="417">CU47</f>
        <v>2.3616000000000002E-2</v>
      </c>
      <c r="CV254" s="42">
        <f t="shared" si="417"/>
        <v>1.4978999999999999E-2</v>
      </c>
      <c r="CW254" s="42">
        <f t="shared" si="417"/>
        <v>1.7378999999999999E-2</v>
      </c>
      <c r="CX254" s="42">
        <f t="shared" si="417"/>
        <v>2.5824E-2</v>
      </c>
      <c r="CY254" s="42">
        <f t="shared" si="417"/>
        <v>2.7E-2</v>
      </c>
      <c r="CZ254" s="42">
        <f t="shared" si="417"/>
        <v>2.7E-2</v>
      </c>
      <c r="DA254" s="42">
        <f t="shared" si="417"/>
        <v>2.7E-2</v>
      </c>
      <c r="DB254" s="42">
        <f t="shared" si="417"/>
        <v>2.7E-2</v>
      </c>
      <c r="DC254" s="42">
        <f t="shared" si="417"/>
        <v>2.1418E-2</v>
      </c>
      <c r="DD254" s="42">
        <f t="shared" si="417"/>
        <v>3.4299999999999999E-3</v>
      </c>
      <c r="DE254" s="42">
        <f t="shared" si="417"/>
        <v>1.1894999999999999E-2</v>
      </c>
      <c r="DF254" s="42">
        <f t="shared" si="417"/>
        <v>2.7E-2</v>
      </c>
      <c r="DG254" s="42">
        <f t="shared" si="417"/>
        <v>2.4453000000000003E-2</v>
      </c>
      <c r="DH254" s="42">
        <f t="shared" si="417"/>
        <v>2.4516E-2</v>
      </c>
      <c r="DI254" s="42">
        <f t="shared" si="417"/>
        <v>2.2845000000000001E-2</v>
      </c>
      <c r="DJ254" s="42">
        <f t="shared" si="417"/>
        <v>2.4883000000000002E-2</v>
      </c>
      <c r="DK254" s="42">
        <f t="shared" si="417"/>
        <v>1.9658000000000002E-2</v>
      </c>
      <c r="DL254" s="42">
        <f t="shared" si="417"/>
        <v>2.5967E-2</v>
      </c>
      <c r="DM254" s="42">
        <f t="shared" si="417"/>
        <v>2.3899E-2</v>
      </c>
      <c r="DN254" s="42">
        <v>2.7E-2</v>
      </c>
      <c r="DO254" s="42">
        <f>DO47</f>
        <v>2.7E-2</v>
      </c>
      <c r="DP254" s="42">
        <f>DP47</f>
        <v>2.7E-2</v>
      </c>
      <c r="DQ254" s="42">
        <v>2.4545000000000001E-2</v>
      </c>
      <c r="DR254" s="42">
        <f t="shared" ref="DR254:FH254" si="418">DR47</f>
        <v>2.7E-2</v>
      </c>
      <c r="DS254" s="42">
        <f t="shared" si="418"/>
        <v>2.7E-2</v>
      </c>
      <c r="DT254" s="42">
        <f t="shared" si="418"/>
        <v>2.5729000000000002E-2</v>
      </c>
      <c r="DU254" s="42">
        <f t="shared" si="418"/>
        <v>2.7E-2</v>
      </c>
      <c r="DV254" s="42">
        <f t="shared" si="418"/>
        <v>2.7E-2</v>
      </c>
      <c r="DW254" s="42">
        <f t="shared" si="418"/>
        <v>2.5996999999999999E-2</v>
      </c>
      <c r="DX254" s="42">
        <f t="shared" si="418"/>
        <v>2.2931E-2</v>
      </c>
      <c r="DY254" s="42">
        <f t="shared" si="418"/>
        <v>1.6928000000000002E-2</v>
      </c>
      <c r="DZ254" s="42">
        <f t="shared" si="418"/>
        <v>2.1662000000000001E-2</v>
      </c>
      <c r="EA254" s="42">
        <f t="shared" si="418"/>
        <v>1.2173E-2</v>
      </c>
      <c r="EB254" s="42">
        <f t="shared" si="418"/>
        <v>2.7E-2</v>
      </c>
      <c r="EC254" s="42">
        <f t="shared" si="418"/>
        <v>2.7E-2</v>
      </c>
      <c r="ED254" s="42">
        <f t="shared" si="418"/>
        <v>4.4120000000000001E-3</v>
      </c>
      <c r="EE254" s="42">
        <f t="shared" si="418"/>
        <v>2.7E-2</v>
      </c>
      <c r="EF254" s="42">
        <f t="shared" si="418"/>
        <v>2.3595000000000001E-2</v>
      </c>
      <c r="EG254" s="42">
        <f t="shared" si="418"/>
        <v>2.7E-2</v>
      </c>
      <c r="EH254" s="42">
        <f t="shared" si="418"/>
        <v>2.7E-2</v>
      </c>
      <c r="EI254" s="42">
        <f t="shared" si="418"/>
        <v>2.7E-2</v>
      </c>
      <c r="EJ254" s="42">
        <f t="shared" si="418"/>
        <v>2.7E-2</v>
      </c>
      <c r="EK254" s="42">
        <f t="shared" si="418"/>
        <v>5.7670000000000004E-3</v>
      </c>
      <c r="EL254" s="42">
        <f t="shared" si="418"/>
        <v>6.1159999999999999E-3</v>
      </c>
      <c r="EM254" s="42">
        <f t="shared" si="418"/>
        <v>2.0308E-2</v>
      </c>
      <c r="EN254" s="42">
        <f t="shared" si="418"/>
        <v>2.7E-2</v>
      </c>
      <c r="EO254" s="42">
        <f t="shared" si="418"/>
        <v>2.7E-2</v>
      </c>
      <c r="EP254" s="42">
        <f t="shared" si="418"/>
        <v>2.4586E-2</v>
      </c>
      <c r="EQ254" s="42">
        <f t="shared" si="418"/>
        <v>5.8780000000000004E-3</v>
      </c>
      <c r="ER254" s="42">
        <f t="shared" si="418"/>
        <v>2.1283E-2</v>
      </c>
      <c r="ES254" s="42">
        <f t="shared" si="418"/>
        <v>2.7E-2</v>
      </c>
      <c r="ET254" s="42">
        <f t="shared" si="418"/>
        <v>2.7E-2</v>
      </c>
      <c r="EU254" s="42">
        <f t="shared" si="418"/>
        <v>2.7E-2</v>
      </c>
      <c r="EV254" s="42">
        <f t="shared" si="418"/>
        <v>1.4964999999999999E-2</v>
      </c>
      <c r="EW254" s="42">
        <f t="shared" si="418"/>
        <v>7.2810000000000001E-3</v>
      </c>
      <c r="EX254" s="42">
        <f t="shared" si="418"/>
        <v>7.9100000000000004E-3</v>
      </c>
      <c r="EY254" s="42">
        <f t="shared" si="418"/>
        <v>2.7E-2</v>
      </c>
      <c r="EZ254" s="42">
        <f t="shared" si="418"/>
        <v>2.6942000000000001E-2</v>
      </c>
      <c r="FA254" s="42">
        <f t="shared" si="418"/>
        <v>1.0666E-2</v>
      </c>
      <c r="FB254" s="42">
        <f t="shared" si="418"/>
        <v>9.6240000000000006E-3</v>
      </c>
      <c r="FC254" s="42">
        <f t="shared" si="418"/>
        <v>2.6550000000000001E-2</v>
      </c>
      <c r="FD254" s="42">
        <f t="shared" si="418"/>
        <v>2.7E-2</v>
      </c>
      <c r="FE254" s="42">
        <f t="shared" si="418"/>
        <v>1.8180999999999999E-2</v>
      </c>
      <c r="FF254" s="42">
        <f t="shared" si="418"/>
        <v>2.7E-2</v>
      </c>
      <c r="FG254" s="42">
        <f t="shared" si="418"/>
        <v>2.7E-2</v>
      </c>
      <c r="FH254" s="42">
        <f t="shared" si="418"/>
        <v>2.3772000000000001E-2</v>
      </c>
      <c r="FI254" s="42">
        <v>9.639E-3</v>
      </c>
      <c r="FJ254" s="42">
        <v>2.2207999999999999E-2</v>
      </c>
      <c r="FK254" s="42">
        <f t="shared" ref="FK254:FX254" si="419">FK47</f>
        <v>1.0845E-2</v>
      </c>
      <c r="FL254" s="42">
        <f t="shared" si="419"/>
        <v>2.7E-2</v>
      </c>
      <c r="FM254" s="42">
        <f t="shared" si="419"/>
        <v>2.2414E-2</v>
      </c>
      <c r="FN254" s="42">
        <f t="shared" si="419"/>
        <v>2.7E-2</v>
      </c>
      <c r="FO254" s="42">
        <f t="shared" si="419"/>
        <v>5.6239999999999997E-3</v>
      </c>
      <c r="FP254" s="42">
        <f t="shared" si="419"/>
        <v>1.2142999999999999E-2</v>
      </c>
      <c r="FQ254" s="42">
        <f t="shared" si="419"/>
        <v>2.0879999999999999E-2</v>
      </c>
      <c r="FR254" s="42">
        <f t="shared" si="419"/>
        <v>1.2376E-2</v>
      </c>
      <c r="FS254" s="42">
        <f t="shared" si="419"/>
        <v>5.0679999999999996E-3</v>
      </c>
      <c r="FT254" s="42">
        <f t="shared" si="419"/>
        <v>4.2929999999999999E-3</v>
      </c>
      <c r="FU254" s="42">
        <f t="shared" si="419"/>
        <v>2.2345E-2</v>
      </c>
      <c r="FV254" s="42">
        <f t="shared" si="419"/>
        <v>1.9032E-2</v>
      </c>
      <c r="FW254" s="42">
        <f t="shared" si="419"/>
        <v>2.5498E-2</v>
      </c>
      <c r="FX254" s="42">
        <f t="shared" si="419"/>
        <v>2.3675000000000002E-2</v>
      </c>
      <c r="FY254" s="64"/>
      <c r="FZ254" s="7"/>
      <c r="GA254" s="42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</row>
    <row r="255" spans="1:195" x14ac:dyDescent="0.35">
      <c r="A255" s="7"/>
      <c r="B255" s="7" t="s">
        <v>809</v>
      </c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7"/>
      <c r="FZ255" s="7"/>
      <c r="GA255" s="42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</row>
    <row r="256" spans="1:195" x14ac:dyDescent="0.35">
      <c r="A256" s="6" t="s">
        <v>810</v>
      </c>
      <c r="B256" s="7" t="s">
        <v>811</v>
      </c>
      <c r="C256" s="42">
        <f t="shared" ref="C256:AH256" si="420">ROUND((C251-(C99*C42)-C45)/C46,6)</f>
        <v>5.8749999999999997E-2</v>
      </c>
      <c r="D256" s="42">
        <f t="shared" si="420"/>
        <v>9.1727000000000003E-2</v>
      </c>
      <c r="E256" s="42">
        <f t="shared" si="420"/>
        <v>5.3610999999999999E-2</v>
      </c>
      <c r="F256" s="42">
        <f t="shared" si="420"/>
        <v>7.6716999999999994E-2</v>
      </c>
      <c r="G256" s="42">
        <f t="shared" si="420"/>
        <v>3.2124E-2</v>
      </c>
      <c r="H256" s="42">
        <f t="shared" si="420"/>
        <v>8.8196999999999998E-2</v>
      </c>
      <c r="I256" s="42">
        <f t="shared" si="420"/>
        <v>7.8224000000000002E-2</v>
      </c>
      <c r="J256" s="42">
        <f t="shared" si="420"/>
        <v>0.120348</v>
      </c>
      <c r="K256" s="42">
        <f t="shared" si="420"/>
        <v>8.3179000000000003E-2</v>
      </c>
      <c r="L256" s="42">
        <f t="shared" si="420"/>
        <v>2.7139E-2</v>
      </c>
      <c r="M256" s="42">
        <f t="shared" si="420"/>
        <v>3.6597999999999999E-2</v>
      </c>
      <c r="N256" s="42">
        <f t="shared" si="420"/>
        <v>5.8258999999999998E-2</v>
      </c>
      <c r="O256" s="42">
        <f t="shared" si="420"/>
        <v>5.0484000000000001E-2</v>
      </c>
      <c r="P256" s="42">
        <f t="shared" si="420"/>
        <v>9.3437999999999993E-2</v>
      </c>
      <c r="Q256" s="42">
        <f t="shared" si="420"/>
        <v>7.8245999999999996E-2</v>
      </c>
      <c r="R256" s="42">
        <f t="shared" si="420"/>
        <v>0.89539000000000002</v>
      </c>
      <c r="S256" s="42">
        <f t="shared" si="420"/>
        <v>2.7949000000000002E-2</v>
      </c>
      <c r="T256" s="42">
        <f t="shared" si="420"/>
        <v>0.116157</v>
      </c>
      <c r="U256" s="42">
        <f t="shared" si="420"/>
        <v>3.8991999999999999E-2</v>
      </c>
      <c r="V256" s="42">
        <f t="shared" si="420"/>
        <v>0.105823</v>
      </c>
      <c r="W256" s="42">
        <f t="shared" si="420"/>
        <v>0.52687099999999998</v>
      </c>
      <c r="X256" s="42">
        <f t="shared" si="420"/>
        <v>6.1255999999999998E-2</v>
      </c>
      <c r="Y256" s="42">
        <f t="shared" si="420"/>
        <v>0.140066</v>
      </c>
      <c r="Z256" s="42">
        <f t="shared" si="420"/>
        <v>0.13447500000000001</v>
      </c>
      <c r="AA256" s="42">
        <f t="shared" si="420"/>
        <v>5.0113999999999999E-2</v>
      </c>
      <c r="AB256" s="42">
        <f t="shared" si="420"/>
        <v>2.8274000000000001E-2</v>
      </c>
      <c r="AC256" s="42">
        <f t="shared" si="420"/>
        <v>2.3077E-2</v>
      </c>
      <c r="AD256" s="42">
        <f t="shared" si="420"/>
        <v>2.9607999999999999E-2</v>
      </c>
      <c r="AE256" s="42">
        <f t="shared" si="420"/>
        <v>4.0032999999999999E-2</v>
      </c>
      <c r="AF256" s="42">
        <f t="shared" si="420"/>
        <v>3.4377999999999999E-2</v>
      </c>
      <c r="AG256" s="42">
        <f t="shared" si="420"/>
        <v>2.0899000000000001E-2</v>
      </c>
      <c r="AH256" s="42">
        <f t="shared" si="420"/>
        <v>0.24279800000000001</v>
      </c>
      <c r="AI256" s="42">
        <f t="shared" ref="AI256:BN256" si="421">ROUND((AI251-(AI99*AI42)-AI45)/AI46,6)</f>
        <v>0.44650899999999999</v>
      </c>
      <c r="AJ256" s="42">
        <f t="shared" si="421"/>
        <v>7.8673999999999994E-2</v>
      </c>
      <c r="AK256" s="42">
        <f t="shared" si="421"/>
        <v>4.7028E-2</v>
      </c>
      <c r="AL256" s="42">
        <f t="shared" si="421"/>
        <v>4.5587000000000003E-2</v>
      </c>
      <c r="AM256" s="42">
        <f t="shared" si="421"/>
        <v>7.9228999999999994E-2</v>
      </c>
      <c r="AN256" s="42">
        <f t="shared" si="421"/>
        <v>2.5408E-2</v>
      </c>
      <c r="AO256" s="42">
        <f t="shared" si="421"/>
        <v>7.9938999999999996E-2</v>
      </c>
      <c r="AP256" s="42">
        <f t="shared" si="421"/>
        <v>3.4443000000000001E-2</v>
      </c>
      <c r="AQ256" s="42">
        <f t="shared" si="421"/>
        <v>4.2948E-2</v>
      </c>
      <c r="AR256" s="42">
        <f t="shared" si="421"/>
        <v>5.8054000000000001E-2</v>
      </c>
      <c r="AS256" s="42">
        <f t="shared" si="421"/>
        <v>1.5395000000000001E-2</v>
      </c>
      <c r="AT256" s="42">
        <f t="shared" si="421"/>
        <v>6.7541000000000004E-2</v>
      </c>
      <c r="AU256" s="42">
        <f t="shared" si="421"/>
        <v>6.2885999999999997E-2</v>
      </c>
      <c r="AV256" s="42">
        <f t="shared" si="421"/>
        <v>0.100532</v>
      </c>
      <c r="AW256" s="42">
        <f t="shared" si="421"/>
        <v>0.103974</v>
      </c>
      <c r="AX256" s="42">
        <f t="shared" si="421"/>
        <v>5.1163E-2</v>
      </c>
      <c r="AY256" s="42">
        <f t="shared" si="421"/>
        <v>9.3493999999999994E-2</v>
      </c>
      <c r="AZ256" s="42">
        <f t="shared" si="421"/>
        <v>0.12565299999999999</v>
      </c>
      <c r="BA256" s="42">
        <f t="shared" si="421"/>
        <v>9.7839999999999996E-2</v>
      </c>
      <c r="BB256" s="42">
        <f t="shared" si="421"/>
        <v>0.29096100000000003</v>
      </c>
      <c r="BC256" s="42">
        <f t="shared" si="421"/>
        <v>6.0106E-2</v>
      </c>
      <c r="BD256" s="42">
        <f t="shared" si="421"/>
        <v>6.2176000000000002E-2</v>
      </c>
      <c r="BE256" s="42">
        <f t="shared" si="421"/>
        <v>6.7635000000000001E-2</v>
      </c>
      <c r="BF256" s="42">
        <f t="shared" si="421"/>
        <v>8.6500999999999995E-2</v>
      </c>
      <c r="BG256" s="42">
        <f t="shared" si="421"/>
        <v>0.16714100000000001</v>
      </c>
      <c r="BH256" s="42">
        <f t="shared" si="421"/>
        <v>8.7885000000000005E-2</v>
      </c>
      <c r="BI256" s="42">
        <f t="shared" si="421"/>
        <v>7.7759999999999996E-2</v>
      </c>
      <c r="BJ256" s="42">
        <f t="shared" si="421"/>
        <v>6.3682000000000002E-2</v>
      </c>
      <c r="BK256" s="42">
        <f t="shared" si="421"/>
        <v>0.16577800000000001</v>
      </c>
      <c r="BL256" s="42">
        <f t="shared" si="421"/>
        <v>0.265741</v>
      </c>
      <c r="BM256" s="42">
        <f t="shared" si="421"/>
        <v>0.128885</v>
      </c>
      <c r="BN256" s="42">
        <f t="shared" si="421"/>
        <v>8.7424000000000002E-2</v>
      </c>
      <c r="BO256" s="42">
        <f t="shared" ref="BO256:CT256" si="422">ROUND((BO251-(BO99*BO42)-BO45)/BO46,6)</f>
        <v>6.7405999999999994E-2</v>
      </c>
      <c r="BP256" s="42">
        <f t="shared" si="422"/>
        <v>3.0754E-2</v>
      </c>
      <c r="BQ256" s="42">
        <f t="shared" si="422"/>
        <v>3.5399E-2</v>
      </c>
      <c r="BR256" s="42">
        <f t="shared" si="422"/>
        <v>4.1725999999999999E-2</v>
      </c>
      <c r="BS256" s="42">
        <f t="shared" si="422"/>
        <v>1.4933E-2</v>
      </c>
      <c r="BT256" s="42">
        <f t="shared" si="422"/>
        <v>1.1405E-2</v>
      </c>
      <c r="BU256" s="42">
        <f t="shared" si="422"/>
        <v>3.3590000000000002E-2</v>
      </c>
      <c r="BV256" s="42">
        <f t="shared" si="422"/>
        <v>9.2910000000000006E-3</v>
      </c>
      <c r="BW256" s="42">
        <f t="shared" si="422"/>
        <v>1.8727000000000001E-2</v>
      </c>
      <c r="BX256" s="42">
        <f t="shared" si="422"/>
        <v>2.6098E-2</v>
      </c>
      <c r="BY256" s="42">
        <f t="shared" si="422"/>
        <v>4.0244000000000002E-2</v>
      </c>
      <c r="BZ256" s="42">
        <f t="shared" si="422"/>
        <v>0.08</v>
      </c>
      <c r="CA256" s="42">
        <f t="shared" si="422"/>
        <v>2.6374999999999999E-2</v>
      </c>
      <c r="CB256" s="42">
        <f t="shared" si="422"/>
        <v>5.3129999999999997E-2</v>
      </c>
      <c r="CC256" s="42">
        <f t="shared" si="422"/>
        <v>0.156192</v>
      </c>
      <c r="CD256" s="42">
        <f t="shared" si="422"/>
        <v>0.17191400000000001</v>
      </c>
      <c r="CE256" s="42">
        <f t="shared" si="422"/>
        <v>6.4672999999999994E-2</v>
      </c>
      <c r="CF256" s="42">
        <f t="shared" si="422"/>
        <v>7.0035E-2</v>
      </c>
      <c r="CG256" s="42">
        <f t="shared" si="422"/>
        <v>0.13588800000000001</v>
      </c>
      <c r="CH256" s="42">
        <f t="shared" si="422"/>
        <v>0.11927599999999999</v>
      </c>
      <c r="CI256" s="42">
        <f t="shared" si="422"/>
        <v>6.4685999999999994E-2</v>
      </c>
      <c r="CJ256" s="42">
        <f t="shared" si="422"/>
        <v>2.6742999999999999E-2</v>
      </c>
      <c r="CK256" s="42">
        <f t="shared" si="422"/>
        <v>3.6526000000000003E-2</v>
      </c>
      <c r="CL256" s="42">
        <f t="shared" si="422"/>
        <v>5.6327000000000002E-2</v>
      </c>
      <c r="CM256" s="42">
        <f t="shared" si="422"/>
        <v>3.3265999999999997E-2</v>
      </c>
      <c r="CN256" s="42">
        <f t="shared" si="422"/>
        <v>6.2347E-2</v>
      </c>
      <c r="CO256" s="42">
        <f t="shared" si="422"/>
        <v>4.1598999999999997E-2</v>
      </c>
      <c r="CP256" s="42">
        <f t="shared" si="422"/>
        <v>1.668E-2</v>
      </c>
      <c r="CQ256" s="42">
        <f t="shared" si="422"/>
        <v>5.3990000000000003E-2</v>
      </c>
      <c r="CR256" s="42">
        <f t="shared" si="422"/>
        <v>2.383E-2</v>
      </c>
      <c r="CS256" s="42">
        <f t="shared" si="422"/>
        <v>7.2277999999999995E-2</v>
      </c>
      <c r="CT256" s="42">
        <f t="shared" si="422"/>
        <v>3.3918999999999998E-2</v>
      </c>
      <c r="CU256" s="42">
        <f t="shared" ref="CU256:DZ256" si="423">ROUND((CU251-(CU99*CU42)-CU45)/CU46,6)</f>
        <v>0.22728400000000001</v>
      </c>
      <c r="CV256" s="42">
        <f t="shared" si="423"/>
        <v>4.2501999999999998E-2</v>
      </c>
      <c r="CW256" s="42">
        <f t="shared" si="423"/>
        <v>4.7671999999999999E-2</v>
      </c>
      <c r="CX256" s="42">
        <f t="shared" si="423"/>
        <v>6.2906000000000004E-2</v>
      </c>
      <c r="CY256" s="42">
        <f t="shared" si="423"/>
        <v>0.179397</v>
      </c>
      <c r="CZ256" s="42">
        <f t="shared" si="423"/>
        <v>7.6439999999999994E-2</v>
      </c>
      <c r="DA256" s="42">
        <f t="shared" si="423"/>
        <v>6.9169999999999995E-2</v>
      </c>
      <c r="DB256" s="42">
        <f t="shared" si="423"/>
        <v>0.105548</v>
      </c>
      <c r="DC256" s="42">
        <f t="shared" si="423"/>
        <v>5.2981E-2</v>
      </c>
      <c r="DD256" s="42">
        <f t="shared" si="423"/>
        <v>1.0599000000000001E-2</v>
      </c>
      <c r="DE256" s="42">
        <f t="shared" si="423"/>
        <v>2.4500999999999998E-2</v>
      </c>
      <c r="DF256" s="42">
        <f t="shared" si="423"/>
        <v>7.6730000000000007E-2</v>
      </c>
      <c r="DG256" s="42">
        <f t="shared" si="423"/>
        <v>3.5854999999999998E-2</v>
      </c>
      <c r="DH256" s="42">
        <f t="shared" si="423"/>
        <v>4.5839999999999999E-2</v>
      </c>
      <c r="DI256" s="42">
        <f t="shared" si="423"/>
        <v>4.3115000000000001E-2</v>
      </c>
      <c r="DJ256" s="42">
        <f t="shared" si="423"/>
        <v>0.112818</v>
      </c>
      <c r="DK256" s="42">
        <f t="shared" si="423"/>
        <v>9.7438999999999998E-2</v>
      </c>
      <c r="DL256" s="42">
        <f t="shared" si="423"/>
        <v>6.9087999999999997E-2</v>
      </c>
      <c r="DM256" s="42">
        <f t="shared" si="423"/>
        <v>0.14971300000000001</v>
      </c>
      <c r="DN256" s="42">
        <f t="shared" si="423"/>
        <v>5.3572000000000002E-2</v>
      </c>
      <c r="DO256" s="42">
        <f t="shared" si="423"/>
        <v>9.5217999999999997E-2</v>
      </c>
      <c r="DP256" s="42">
        <f t="shared" si="423"/>
        <v>0.108846</v>
      </c>
      <c r="DQ256" s="42">
        <f t="shared" si="423"/>
        <v>2.1427000000000002E-2</v>
      </c>
      <c r="DR256" s="42">
        <f t="shared" si="423"/>
        <v>0.15856999999999999</v>
      </c>
      <c r="DS256" s="42">
        <f t="shared" si="423"/>
        <v>0.17959800000000001</v>
      </c>
      <c r="DT256" s="42">
        <f t="shared" si="423"/>
        <v>0.28501599999999999</v>
      </c>
      <c r="DU256" s="42">
        <f t="shared" si="423"/>
        <v>0.15665899999999999</v>
      </c>
      <c r="DV256" s="42">
        <f t="shared" si="423"/>
        <v>0.38771499999999998</v>
      </c>
      <c r="DW256" s="42">
        <f t="shared" si="423"/>
        <v>0.19058800000000001</v>
      </c>
      <c r="DX256" s="42">
        <f t="shared" si="423"/>
        <v>3.0979E-2</v>
      </c>
      <c r="DY256" s="42">
        <f t="shared" si="423"/>
        <v>2.2821000000000001E-2</v>
      </c>
      <c r="DZ256" s="42">
        <f t="shared" si="423"/>
        <v>3.3498E-2</v>
      </c>
      <c r="EA256" s="42">
        <f t="shared" ref="EA256:FF256" si="424">ROUND((EA251-(EA99*EA42)-EA45)/EA46,6)</f>
        <v>9.5779999999999997E-3</v>
      </c>
      <c r="EB256" s="42">
        <f t="shared" si="424"/>
        <v>7.7387999999999998E-2</v>
      </c>
      <c r="EC256" s="42">
        <f t="shared" si="424"/>
        <v>0.108734</v>
      </c>
      <c r="ED256" s="42">
        <f t="shared" si="424"/>
        <v>3.9259999999999998E-3</v>
      </c>
      <c r="EE256" s="42">
        <f t="shared" si="424"/>
        <v>0.18851899999999999</v>
      </c>
      <c r="EF256" s="42">
        <f t="shared" si="424"/>
        <v>0.14978900000000001</v>
      </c>
      <c r="EG256" s="42">
        <f t="shared" si="424"/>
        <v>0.122235</v>
      </c>
      <c r="EH256" s="42">
        <f t="shared" si="424"/>
        <v>0.26188499999999998</v>
      </c>
      <c r="EI256" s="42">
        <f t="shared" si="424"/>
        <v>0.108386</v>
      </c>
      <c r="EJ256" s="42">
        <f t="shared" si="424"/>
        <v>9.3658000000000005E-2</v>
      </c>
      <c r="EK256" s="42">
        <f t="shared" si="424"/>
        <v>1.3132E-2</v>
      </c>
      <c r="EL256" s="42">
        <f t="shared" si="424"/>
        <v>1.9616000000000001E-2</v>
      </c>
      <c r="EM256" s="42">
        <f t="shared" si="424"/>
        <v>3.9537999999999997E-2</v>
      </c>
      <c r="EN256" s="42">
        <f t="shared" si="424"/>
        <v>0.133192</v>
      </c>
      <c r="EO256" s="42">
        <f t="shared" si="424"/>
        <v>9.7281999999999993E-2</v>
      </c>
      <c r="EP256" s="42">
        <f t="shared" si="424"/>
        <v>3.6732000000000001E-2</v>
      </c>
      <c r="EQ256" s="42">
        <f t="shared" si="424"/>
        <v>1.5807999999999999E-2</v>
      </c>
      <c r="ER256" s="42">
        <f t="shared" si="424"/>
        <v>3.3314000000000003E-2</v>
      </c>
      <c r="ES256" s="42">
        <f t="shared" si="424"/>
        <v>8.9430999999999997E-2</v>
      </c>
      <c r="ET256" s="42">
        <f t="shared" si="424"/>
        <v>7.6427999999999996E-2</v>
      </c>
      <c r="EU256" s="42">
        <f t="shared" si="424"/>
        <v>0.16308700000000001</v>
      </c>
      <c r="EV256" s="42">
        <f t="shared" si="424"/>
        <v>2.2742999999999999E-2</v>
      </c>
      <c r="EW256" s="42">
        <f t="shared" si="424"/>
        <v>9.9170000000000005E-3</v>
      </c>
      <c r="EX256" s="42">
        <f t="shared" si="424"/>
        <v>6.1543E-2</v>
      </c>
      <c r="EY256" s="42">
        <f t="shared" si="424"/>
        <v>0.25661600000000001</v>
      </c>
      <c r="EZ256" s="42">
        <f t="shared" si="424"/>
        <v>8.8182999999999997E-2</v>
      </c>
      <c r="FA256" s="42">
        <f t="shared" si="424"/>
        <v>1.0619E-2</v>
      </c>
      <c r="FB256" s="42">
        <f t="shared" si="424"/>
        <v>9.1350000000000008E-3</v>
      </c>
      <c r="FC256" s="42">
        <f t="shared" si="424"/>
        <v>4.4075000000000003E-2</v>
      </c>
      <c r="FD256" s="42">
        <f t="shared" si="424"/>
        <v>9.9470000000000003E-2</v>
      </c>
      <c r="FE256" s="42">
        <f t="shared" si="424"/>
        <v>5.7902000000000002E-2</v>
      </c>
      <c r="FF256" s="42">
        <f t="shared" si="424"/>
        <v>0.145921</v>
      </c>
      <c r="FG256" s="42">
        <f t="shared" ref="FG256:FX256" si="425">ROUND((FG251-(FG99*FG42)-FG45)/FG46,6)</f>
        <v>8.6053000000000004E-2</v>
      </c>
      <c r="FH256" s="42">
        <f t="shared" si="425"/>
        <v>4.1819000000000002E-2</v>
      </c>
      <c r="FI256" s="42">
        <f t="shared" si="425"/>
        <v>1.3697000000000001E-2</v>
      </c>
      <c r="FJ256" s="42">
        <f t="shared" si="425"/>
        <v>2.3092000000000001E-2</v>
      </c>
      <c r="FK256" s="42">
        <f t="shared" si="425"/>
        <v>1.3792E-2</v>
      </c>
      <c r="FL256" s="42">
        <f t="shared" si="425"/>
        <v>4.0177999999999998E-2</v>
      </c>
      <c r="FM256" s="42">
        <f t="shared" si="425"/>
        <v>3.7964999999999999E-2</v>
      </c>
      <c r="FN256" s="42">
        <f t="shared" si="425"/>
        <v>8.4483000000000003E-2</v>
      </c>
      <c r="FO256" s="42">
        <f t="shared" si="425"/>
        <v>4.2620000000000002E-3</v>
      </c>
      <c r="FP256" s="42">
        <f t="shared" si="425"/>
        <v>1.7239000000000001E-2</v>
      </c>
      <c r="FQ256" s="42">
        <f t="shared" si="425"/>
        <v>2.1655000000000001E-2</v>
      </c>
      <c r="FR256" s="42">
        <f t="shared" si="425"/>
        <v>6.228E-3</v>
      </c>
      <c r="FS256" s="42">
        <f t="shared" si="425"/>
        <v>8.2679999999999993E-3</v>
      </c>
      <c r="FT256" s="42">
        <f t="shared" si="425"/>
        <v>3.258E-3</v>
      </c>
      <c r="FU256" s="42">
        <f t="shared" si="425"/>
        <v>5.9650000000000002E-2</v>
      </c>
      <c r="FV256" s="42">
        <f t="shared" si="425"/>
        <v>6.6351999999999994E-2</v>
      </c>
      <c r="FW256" s="42">
        <f t="shared" si="425"/>
        <v>0.15707099999999999</v>
      </c>
      <c r="FX256" s="42">
        <f t="shared" si="425"/>
        <v>8.3334000000000005E-2</v>
      </c>
      <c r="FY256" s="42"/>
      <c r="FZ256" s="42">
        <f>SUM(C256:FX256)</f>
        <v>15.210703000000002</v>
      </c>
      <c r="GA256" s="42"/>
      <c r="GB256" s="7"/>
      <c r="GC256" s="7"/>
      <c r="GD256" s="7"/>
      <c r="GE256" s="7"/>
      <c r="GF256" s="7"/>
      <c r="GG256" s="7"/>
      <c r="GH256" s="7"/>
      <c r="GI256" s="7"/>
      <c r="GJ256" s="7"/>
      <c r="GK256" s="7"/>
      <c r="GL256" s="7"/>
      <c r="GM256" s="7"/>
    </row>
    <row r="257" spans="1:195" x14ac:dyDescent="0.35">
      <c r="A257" s="7"/>
      <c r="B257" s="7" t="s">
        <v>812</v>
      </c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42"/>
      <c r="GB257" s="7"/>
      <c r="GC257" s="7"/>
      <c r="GD257" s="7"/>
      <c r="GE257" s="7"/>
      <c r="GF257" s="7"/>
      <c r="GG257" s="7"/>
      <c r="GH257" s="7"/>
      <c r="GI257" s="7"/>
      <c r="GJ257" s="7"/>
      <c r="GK257" s="7"/>
      <c r="GL257" s="7"/>
      <c r="GM257" s="7"/>
    </row>
    <row r="258" spans="1:195" x14ac:dyDescent="0.35">
      <c r="A258" s="7"/>
      <c r="B258" s="7" t="s">
        <v>813</v>
      </c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  <c r="FT258" s="42"/>
      <c r="FU258" s="42"/>
      <c r="FV258" s="42"/>
      <c r="FW258" s="42"/>
      <c r="FX258" s="42"/>
      <c r="FY258" s="42"/>
      <c r="FZ258" s="42"/>
      <c r="GA258" s="97"/>
      <c r="GB258" s="42"/>
      <c r="GC258" s="42"/>
      <c r="GD258" s="42"/>
      <c r="GE258" s="42"/>
      <c r="GF258" s="42"/>
      <c r="GG258" s="7"/>
      <c r="GH258" s="7"/>
      <c r="GI258" s="7"/>
      <c r="GJ258" s="7"/>
      <c r="GK258" s="7"/>
      <c r="GL258" s="7"/>
      <c r="GM258" s="7"/>
    </row>
    <row r="259" spans="1:195" x14ac:dyDescent="0.35">
      <c r="A259" s="6" t="s">
        <v>814</v>
      </c>
      <c r="B259" s="7" t="s">
        <v>815</v>
      </c>
      <c r="C259" s="42">
        <f t="shared" ref="C259:AH259" si="426">ROUND(((C48)*(1+C200+C201))/C46,6)</f>
        <v>0.80960600000000005</v>
      </c>
      <c r="D259" s="42">
        <f t="shared" si="426"/>
        <v>0.216118</v>
      </c>
      <c r="E259" s="42">
        <f t="shared" si="426"/>
        <v>0.77612999999999999</v>
      </c>
      <c r="F259" s="42">
        <f t="shared" si="426"/>
        <v>0.31479000000000001</v>
      </c>
      <c r="G259" s="42">
        <f t="shared" si="426"/>
        <v>1.867089</v>
      </c>
      <c r="H259" s="42">
        <f t="shared" si="426"/>
        <v>7.07301</v>
      </c>
      <c r="I259" s="42">
        <f t="shared" si="426"/>
        <v>0.81034700000000004</v>
      </c>
      <c r="J259" s="42">
        <f t="shared" si="426"/>
        <v>5.2637660000000004</v>
      </c>
      <c r="K259" s="42">
        <f t="shared" si="426"/>
        <v>21.204143999999999</v>
      </c>
      <c r="L259" s="42">
        <f t="shared" si="426"/>
        <v>1.1186590000000001</v>
      </c>
      <c r="M259" s="42">
        <f t="shared" si="426"/>
        <v>2.8000530000000001</v>
      </c>
      <c r="N259" s="42">
        <f t="shared" si="426"/>
        <v>0.105853</v>
      </c>
      <c r="O259" s="42">
        <f t="shared" si="426"/>
        <v>0.374361</v>
      </c>
      <c r="P259" s="42">
        <f t="shared" si="426"/>
        <v>19.123881000000001</v>
      </c>
      <c r="Q259" s="42">
        <f t="shared" si="426"/>
        <v>0.178984</v>
      </c>
      <c r="R259" s="42">
        <f t="shared" si="426"/>
        <v>13.899404000000001</v>
      </c>
      <c r="S259" s="42">
        <f t="shared" si="426"/>
        <v>1.60856</v>
      </c>
      <c r="T259" s="42">
        <f t="shared" si="426"/>
        <v>37.705727000000003</v>
      </c>
      <c r="U259" s="42">
        <f t="shared" si="426"/>
        <v>32.190358000000003</v>
      </c>
      <c r="V259" s="42">
        <f t="shared" si="426"/>
        <v>26.527695000000001</v>
      </c>
      <c r="W259" s="42">
        <f t="shared" si="426"/>
        <v>150.04248699999999</v>
      </c>
      <c r="X259" s="42">
        <f t="shared" si="426"/>
        <v>53.867221999999998</v>
      </c>
      <c r="Y259" s="42">
        <f t="shared" si="426"/>
        <v>12.900022999999999</v>
      </c>
      <c r="Z259" s="42">
        <f t="shared" si="426"/>
        <v>37.592573999999999</v>
      </c>
      <c r="AA259" s="42">
        <f t="shared" si="426"/>
        <v>0.155829</v>
      </c>
      <c r="AB259" s="42">
        <f t="shared" si="426"/>
        <v>9.8503999999999994E-2</v>
      </c>
      <c r="AC259" s="42">
        <f t="shared" si="426"/>
        <v>2.2460979999999999</v>
      </c>
      <c r="AD259" s="42">
        <f t="shared" si="426"/>
        <v>2.0467070000000001</v>
      </c>
      <c r="AE259" s="42">
        <f t="shared" si="426"/>
        <v>20.367934999999999</v>
      </c>
      <c r="AF259" s="42">
        <f t="shared" si="426"/>
        <v>10.909091999999999</v>
      </c>
      <c r="AG259" s="42">
        <f t="shared" si="426"/>
        <v>2.817285</v>
      </c>
      <c r="AH259" s="42">
        <f t="shared" si="426"/>
        <v>21.632791999999998</v>
      </c>
      <c r="AI259" s="42">
        <f t="shared" ref="AI259:BN259" si="427">ROUND(((AI48)*(1+AI200+AI201))/AI46,6)</f>
        <v>89.224721000000002</v>
      </c>
      <c r="AJ259" s="42">
        <f t="shared" si="427"/>
        <v>25.396336000000002</v>
      </c>
      <c r="AK259" s="42">
        <f t="shared" si="427"/>
        <v>14.151082000000001</v>
      </c>
      <c r="AL259" s="42">
        <f t="shared" si="427"/>
        <v>11.033873</v>
      </c>
      <c r="AM259" s="42">
        <f t="shared" si="427"/>
        <v>15.345043</v>
      </c>
      <c r="AN259" s="42">
        <f t="shared" si="427"/>
        <v>5.7608259999999998</v>
      </c>
      <c r="AO259" s="42">
        <f t="shared" si="427"/>
        <v>1.7217929999999999</v>
      </c>
      <c r="AP259" s="42">
        <f t="shared" si="427"/>
        <v>3.7793E-2</v>
      </c>
      <c r="AQ259" s="42">
        <f t="shared" si="427"/>
        <v>10.757389</v>
      </c>
      <c r="AR259" s="42">
        <f t="shared" si="427"/>
        <v>9.0101000000000001E-2</v>
      </c>
      <c r="AS259" s="42">
        <f t="shared" si="427"/>
        <v>0.20941399999999999</v>
      </c>
      <c r="AT259" s="42">
        <f t="shared" si="427"/>
        <v>2.7775949999999998</v>
      </c>
      <c r="AU259" s="42">
        <f t="shared" si="427"/>
        <v>14.535081999999999</v>
      </c>
      <c r="AV259" s="42">
        <f t="shared" si="427"/>
        <v>21.526053999999998</v>
      </c>
      <c r="AW259" s="42">
        <f t="shared" si="427"/>
        <v>25.317644000000001</v>
      </c>
      <c r="AX259" s="42">
        <f t="shared" si="427"/>
        <v>32.405158999999998</v>
      </c>
      <c r="AY259" s="42">
        <f t="shared" si="427"/>
        <v>16.516045999999999</v>
      </c>
      <c r="AZ259" s="42">
        <f t="shared" si="427"/>
        <v>9.9839999999999998E-3</v>
      </c>
      <c r="BA259" s="42">
        <f t="shared" si="427"/>
        <v>1.0515460000000001</v>
      </c>
      <c r="BB259" s="42">
        <f t="shared" si="427"/>
        <v>3.6401029999999999</v>
      </c>
      <c r="BC259" s="42">
        <f t="shared" si="427"/>
        <v>0.21845800000000001</v>
      </c>
      <c r="BD259" s="42">
        <f t="shared" si="427"/>
        <v>1.734224</v>
      </c>
      <c r="BE259" s="42">
        <f t="shared" si="427"/>
        <v>4.8514780000000002</v>
      </c>
      <c r="BF259" s="42">
        <f t="shared" si="427"/>
        <v>0.33833200000000002</v>
      </c>
      <c r="BG259" s="42">
        <f t="shared" si="427"/>
        <v>14.868504</v>
      </c>
      <c r="BH259" s="42">
        <f t="shared" si="427"/>
        <v>12.224057</v>
      </c>
      <c r="BI259" s="42">
        <f t="shared" si="427"/>
        <v>17.947485</v>
      </c>
      <c r="BJ259" s="42">
        <f t="shared" si="427"/>
        <v>1.0109079999999999</v>
      </c>
      <c r="BK259" s="42">
        <f t="shared" si="427"/>
        <v>0.52815699999999999</v>
      </c>
      <c r="BL259" s="42">
        <f t="shared" si="427"/>
        <v>102.75158</v>
      </c>
      <c r="BM259" s="42">
        <f t="shared" si="427"/>
        <v>26.548874000000001</v>
      </c>
      <c r="BN259" s="42">
        <f t="shared" si="427"/>
        <v>2.6070660000000001</v>
      </c>
      <c r="BO259" s="42">
        <f t="shared" ref="BO259:CT259" si="428">ROUND(((BO48)*(1+BO200+BO201))/BO46,6)</f>
        <v>4.8966370000000001</v>
      </c>
      <c r="BP259" s="42">
        <f t="shared" si="428"/>
        <v>9.5005290000000002</v>
      </c>
      <c r="BQ259" s="42">
        <f t="shared" si="428"/>
        <v>0.52733300000000005</v>
      </c>
      <c r="BR259" s="42">
        <f t="shared" si="428"/>
        <v>0.88654599999999995</v>
      </c>
      <c r="BS259" s="42">
        <f t="shared" si="428"/>
        <v>1.112778</v>
      </c>
      <c r="BT259" s="42">
        <f t="shared" si="428"/>
        <v>2.0454210000000002</v>
      </c>
      <c r="BU259" s="42">
        <f t="shared" si="428"/>
        <v>6.041563</v>
      </c>
      <c r="BV259" s="42">
        <f t="shared" si="428"/>
        <v>0.71236500000000003</v>
      </c>
      <c r="BW259" s="42">
        <f t="shared" si="428"/>
        <v>0.884127</v>
      </c>
      <c r="BX259" s="42">
        <f t="shared" si="428"/>
        <v>16.048214999999999</v>
      </c>
      <c r="BY259" s="42">
        <f t="shared" si="428"/>
        <v>7.2502599999999999</v>
      </c>
      <c r="BZ259" s="42">
        <f t="shared" si="428"/>
        <v>23.301893</v>
      </c>
      <c r="CA259" s="42">
        <f t="shared" si="428"/>
        <v>9.8409999999999993</v>
      </c>
      <c r="CB259" s="42">
        <f t="shared" si="428"/>
        <v>6.8035999999999999E-2</v>
      </c>
      <c r="CC259" s="42">
        <f t="shared" si="428"/>
        <v>47.169089999999997</v>
      </c>
      <c r="CD259" s="42">
        <f t="shared" si="428"/>
        <v>52.186928999999999</v>
      </c>
      <c r="CE259" s="42">
        <f t="shared" si="428"/>
        <v>22.931844000000002</v>
      </c>
      <c r="CF259" s="42">
        <f t="shared" si="428"/>
        <v>29.750032000000001</v>
      </c>
      <c r="CG259" s="42">
        <f t="shared" si="428"/>
        <v>39.292721</v>
      </c>
      <c r="CH259" s="42">
        <f t="shared" si="428"/>
        <v>53.508071999999999</v>
      </c>
      <c r="CI259" s="42">
        <f t="shared" si="428"/>
        <v>8.151624</v>
      </c>
      <c r="CJ259" s="42">
        <f t="shared" si="428"/>
        <v>2.452153</v>
      </c>
      <c r="CK259" s="42">
        <f t="shared" si="428"/>
        <v>0.60534100000000002</v>
      </c>
      <c r="CL259" s="42">
        <f t="shared" si="428"/>
        <v>3.8131149999999998</v>
      </c>
      <c r="CM259" s="42">
        <f t="shared" si="428"/>
        <v>3.588454</v>
      </c>
      <c r="CN259" s="42">
        <f t="shared" si="428"/>
        <v>0.19047</v>
      </c>
      <c r="CO259" s="42">
        <f t="shared" si="428"/>
        <v>0.28367500000000001</v>
      </c>
      <c r="CP259" s="42">
        <f t="shared" si="428"/>
        <v>1.45967</v>
      </c>
      <c r="CQ259" s="42">
        <f t="shared" si="428"/>
        <v>5.5089180000000004</v>
      </c>
      <c r="CR259" s="42">
        <f t="shared" si="428"/>
        <v>6.272837</v>
      </c>
      <c r="CS259" s="42">
        <f t="shared" si="428"/>
        <v>16.541442</v>
      </c>
      <c r="CT259" s="42">
        <f t="shared" si="428"/>
        <v>15.728426000000001</v>
      </c>
      <c r="CU259" s="42">
        <f t="shared" ref="CU259:DZ259" si="429">ROUND(((CU48)*(1+CU200+CU201))/CU46,6)</f>
        <v>51.672241</v>
      </c>
      <c r="CV259" s="42">
        <f t="shared" si="429"/>
        <v>40.580920999999996</v>
      </c>
      <c r="CW259" s="42">
        <f t="shared" si="429"/>
        <v>13.777124000000001</v>
      </c>
      <c r="CX259" s="42">
        <f t="shared" si="429"/>
        <v>11.226604</v>
      </c>
      <c r="CY259" s="42">
        <f t="shared" si="429"/>
        <v>154.532657</v>
      </c>
      <c r="CZ259" s="42">
        <f t="shared" si="429"/>
        <v>3.8041100000000001</v>
      </c>
      <c r="DA259" s="42">
        <f t="shared" si="429"/>
        <v>20.562142999999999</v>
      </c>
      <c r="DB259" s="42">
        <f t="shared" si="429"/>
        <v>23.280581000000002</v>
      </c>
      <c r="DC259" s="42">
        <f t="shared" si="429"/>
        <v>16.704179</v>
      </c>
      <c r="DD259" s="42">
        <f t="shared" si="429"/>
        <v>3.4885060000000001</v>
      </c>
      <c r="DE259" s="42">
        <f t="shared" si="429"/>
        <v>5.6043450000000004</v>
      </c>
      <c r="DF259" s="42">
        <f t="shared" si="429"/>
        <v>0.360707</v>
      </c>
      <c r="DG259" s="42">
        <f t="shared" si="429"/>
        <v>17.807448000000001</v>
      </c>
      <c r="DH259" s="42">
        <f t="shared" si="429"/>
        <v>2.3662040000000002</v>
      </c>
      <c r="DI259" s="42">
        <f t="shared" si="429"/>
        <v>1.673168</v>
      </c>
      <c r="DJ259" s="42">
        <f t="shared" si="429"/>
        <v>14.85263</v>
      </c>
      <c r="DK259" s="42">
        <f t="shared" si="429"/>
        <v>16.351818999999999</v>
      </c>
      <c r="DL259" s="42">
        <f t="shared" si="429"/>
        <v>1.139052</v>
      </c>
      <c r="DM259" s="42">
        <f t="shared" si="429"/>
        <v>36.750767000000003</v>
      </c>
      <c r="DN259" s="42">
        <f t="shared" si="429"/>
        <v>3.6941440000000001</v>
      </c>
      <c r="DO259" s="42">
        <f t="shared" si="429"/>
        <v>2.7170519999999998</v>
      </c>
      <c r="DP259" s="42">
        <f t="shared" si="429"/>
        <v>30.159383999999999</v>
      </c>
      <c r="DQ259" s="42">
        <f t="shared" si="429"/>
        <v>2.3208280000000001</v>
      </c>
      <c r="DR259" s="42">
        <f t="shared" si="429"/>
        <v>10.376306</v>
      </c>
      <c r="DS259" s="42">
        <f t="shared" si="429"/>
        <v>21.72382</v>
      </c>
      <c r="DT259" s="42">
        <f t="shared" si="429"/>
        <v>81.927436</v>
      </c>
      <c r="DU259" s="42">
        <f t="shared" si="429"/>
        <v>32.258150000000001</v>
      </c>
      <c r="DV259" s="42">
        <f t="shared" si="429"/>
        <v>106.561864</v>
      </c>
      <c r="DW259" s="42">
        <f t="shared" si="429"/>
        <v>42.576732</v>
      </c>
      <c r="DX259" s="42">
        <f t="shared" si="429"/>
        <v>9.1452410000000004</v>
      </c>
      <c r="DY259" s="42">
        <f t="shared" si="429"/>
        <v>4.8093640000000004</v>
      </c>
      <c r="DZ259" s="42">
        <f t="shared" si="429"/>
        <v>3.835242</v>
      </c>
      <c r="EA259" s="42">
        <f t="shared" ref="EA259:FF259" si="430">ROUND(((EA48)*(1+EA200+EA201))/EA46,6)</f>
        <v>1.4924679999999999</v>
      </c>
      <c r="EB259" s="42">
        <f t="shared" si="430"/>
        <v>11.46419</v>
      </c>
      <c r="EC259" s="42">
        <f t="shared" si="430"/>
        <v>26.611968000000001</v>
      </c>
      <c r="ED259" s="42">
        <f t="shared" si="430"/>
        <v>0.18042</v>
      </c>
      <c r="EE259" s="42">
        <f t="shared" si="430"/>
        <v>55.404479000000002</v>
      </c>
      <c r="EF259" s="42">
        <f t="shared" si="430"/>
        <v>9.4624880000000005</v>
      </c>
      <c r="EG259" s="42">
        <f t="shared" si="430"/>
        <v>31.880448999999999</v>
      </c>
      <c r="EH259" s="42">
        <f t="shared" si="430"/>
        <v>67.973580999999996</v>
      </c>
      <c r="EI259" s="42">
        <f t="shared" si="430"/>
        <v>0.69192900000000002</v>
      </c>
      <c r="EJ259" s="42">
        <f t="shared" si="430"/>
        <v>0.90148700000000004</v>
      </c>
      <c r="EK259" s="42">
        <f t="shared" si="430"/>
        <v>1.672023</v>
      </c>
      <c r="EL259" s="42">
        <f t="shared" si="430"/>
        <v>3.5249830000000002</v>
      </c>
      <c r="EM259" s="42">
        <f t="shared" si="430"/>
        <v>7.6406770000000002</v>
      </c>
      <c r="EN259" s="42">
        <f t="shared" si="430"/>
        <v>11.753693</v>
      </c>
      <c r="EO259" s="42">
        <f t="shared" si="430"/>
        <v>21.482379999999999</v>
      </c>
      <c r="EP259" s="42">
        <f t="shared" si="430"/>
        <v>6.6590999999999996</v>
      </c>
      <c r="EQ259" s="42">
        <f t="shared" si="430"/>
        <v>5.5009999999999998E-3</v>
      </c>
      <c r="ER259" s="42">
        <f t="shared" si="430"/>
        <v>7.2337809999999996</v>
      </c>
      <c r="ES259" s="42">
        <f t="shared" si="430"/>
        <v>28.525085000000001</v>
      </c>
      <c r="ET259" s="42">
        <f t="shared" si="430"/>
        <v>19.767123999999999</v>
      </c>
      <c r="EU259" s="42">
        <f t="shared" si="430"/>
        <v>22.564309000000002</v>
      </c>
      <c r="EV259" s="42">
        <f t="shared" si="430"/>
        <v>13.026195</v>
      </c>
      <c r="EW259" s="42">
        <f t="shared" si="430"/>
        <v>0.78763700000000003</v>
      </c>
      <c r="EX259" s="42">
        <f t="shared" si="430"/>
        <v>17.894969</v>
      </c>
      <c r="EY259" s="42">
        <f t="shared" si="430"/>
        <v>29.983947000000001</v>
      </c>
      <c r="EZ259" s="42">
        <f t="shared" si="430"/>
        <v>34.214286000000001</v>
      </c>
      <c r="FA259" s="42">
        <f t="shared" si="430"/>
        <v>0.274038</v>
      </c>
      <c r="FB259" s="42">
        <f t="shared" si="430"/>
        <v>2.1551749999999998</v>
      </c>
      <c r="FC259" s="42">
        <f t="shared" si="430"/>
        <v>2.0483250000000002</v>
      </c>
      <c r="FD259" s="42">
        <f t="shared" si="430"/>
        <v>18.883562999999999</v>
      </c>
      <c r="FE259" s="42">
        <f t="shared" si="430"/>
        <v>30.423500000000001</v>
      </c>
      <c r="FF259" s="42">
        <f t="shared" si="430"/>
        <v>41.499983</v>
      </c>
      <c r="FG259" s="42">
        <f t="shared" ref="FG259:FX259" si="431">ROUND(((FG48)*(1+FG200+FG201))/FG46,6)</f>
        <v>32.957346999999999</v>
      </c>
      <c r="FH259" s="42">
        <f t="shared" si="431"/>
        <v>27.382148999999998</v>
      </c>
      <c r="FI259" s="42">
        <f t="shared" si="431"/>
        <v>0.72436400000000001</v>
      </c>
      <c r="FJ259" s="42">
        <f t="shared" si="431"/>
        <v>1.1321920000000001</v>
      </c>
      <c r="FK259" s="42">
        <f t="shared" si="431"/>
        <v>0.51258300000000001</v>
      </c>
      <c r="FL259" s="42">
        <f t="shared" si="431"/>
        <v>0.488064</v>
      </c>
      <c r="FM259" s="42">
        <f t="shared" si="431"/>
        <v>0.96301400000000004</v>
      </c>
      <c r="FN259" s="42">
        <f t="shared" si="431"/>
        <v>0.35717599999999999</v>
      </c>
      <c r="FO259" s="42">
        <f t="shared" si="431"/>
        <v>0.36287199999999997</v>
      </c>
      <c r="FP259" s="42">
        <f t="shared" si="431"/>
        <v>0.70199100000000003</v>
      </c>
      <c r="FQ259" s="42">
        <f t="shared" si="431"/>
        <v>1.9708349999999999</v>
      </c>
      <c r="FR259" s="42">
        <f t="shared" si="431"/>
        <v>2.0237989999999999</v>
      </c>
      <c r="FS259" s="42">
        <f t="shared" si="431"/>
        <v>2.445478</v>
      </c>
      <c r="FT259" s="42">
        <f t="shared" si="431"/>
        <v>2.3487399999999998</v>
      </c>
      <c r="FU259" s="42">
        <f t="shared" si="431"/>
        <v>5.8823809999999996</v>
      </c>
      <c r="FV259" s="42">
        <f t="shared" si="431"/>
        <v>8.0211199999999998</v>
      </c>
      <c r="FW259" s="42">
        <f t="shared" si="431"/>
        <v>48.268039000000002</v>
      </c>
      <c r="FX259" s="42">
        <f t="shared" si="431"/>
        <v>59.384197999999998</v>
      </c>
      <c r="FY259" s="42"/>
      <c r="FZ259" s="42"/>
      <c r="GA259" s="42"/>
      <c r="GB259" s="42"/>
      <c r="GC259" s="42"/>
      <c r="GD259" s="42"/>
      <c r="GE259" s="42"/>
      <c r="GF259" s="42"/>
      <c r="GG259" s="7"/>
      <c r="GH259" s="7"/>
      <c r="GI259" s="7"/>
      <c r="GJ259" s="7"/>
      <c r="GK259" s="7"/>
      <c r="GL259" s="7"/>
      <c r="GM259" s="7"/>
    </row>
    <row r="260" spans="1:195" x14ac:dyDescent="0.35">
      <c r="A260" s="7"/>
      <c r="B260" s="7" t="s">
        <v>816</v>
      </c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  <c r="FT260" s="42"/>
      <c r="FU260" s="42"/>
      <c r="FV260" s="42"/>
      <c r="FW260" s="42"/>
      <c r="FX260" s="42"/>
      <c r="FY260" s="42"/>
      <c r="FZ260" s="42"/>
      <c r="GA260" s="7"/>
      <c r="GB260" s="42"/>
      <c r="GC260" s="42"/>
      <c r="GD260" s="42"/>
      <c r="GE260" s="42"/>
      <c r="GF260" s="42"/>
      <c r="GG260" s="7"/>
      <c r="GH260" s="7"/>
      <c r="GI260" s="7"/>
      <c r="GJ260" s="7"/>
      <c r="GK260" s="7"/>
      <c r="GL260" s="7"/>
      <c r="GM260" s="7"/>
    </row>
    <row r="261" spans="1:195" x14ac:dyDescent="0.35">
      <c r="A261" s="7"/>
      <c r="B261" s="7" t="s">
        <v>817</v>
      </c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  <c r="FT261" s="42"/>
      <c r="FU261" s="42"/>
      <c r="FV261" s="42"/>
      <c r="FW261" s="42"/>
      <c r="FX261" s="42"/>
      <c r="FY261" s="42"/>
      <c r="FZ261" s="42"/>
      <c r="GA261" s="7"/>
      <c r="GB261" s="42"/>
      <c r="GC261" s="42"/>
      <c r="GD261" s="42"/>
      <c r="GE261" s="42"/>
      <c r="GF261" s="42"/>
      <c r="GG261" s="7"/>
      <c r="GH261" s="7"/>
      <c r="GI261" s="7"/>
      <c r="GJ261" s="7"/>
      <c r="GK261" s="7"/>
      <c r="GL261" s="7"/>
      <c r="GM261" s="7"/>
    </row>
    <row r="262" spans="1:195" x14ac:dyDescent="0.35">
      <c r="A262" s="6" t="s">
        <v>818</v>
      </c>
      <c r="B262" s="7" t="s">
        <v>819</v>
      </c>
      <c r="C262" s="42">
        <f t="shared" ref="C262:AY262" si="432">MIN(C254,C256)</f>
        <v>2.7E-2</v>
      </c>
      <c r="D262" s="42">
        <f t="shared" si="432"/>
        <v>2.7E-2</v>
      </c>
      <c r="E262" s="42">
        <f t="shared" si="432"/>
        <v>2.7E-2</v>
      </c>
      <c r="F262" s="42">
        <f t="shared" si="432"/>
        <v>2.7E-2</v>
      </c>
      <c r="G262" s="42">
        <f t="shared" si="432"/>
        <v>2.5264999999999999E-2</v>
      </c>
      <c r="H262" s="42">
        <f t="shared" si="432"/>
        <v>2.7E-2</v>
      </c>
      <c r="I262" s="42">
        <f t="shared" si="432"/>
        <v>2.7E-2</v>
      </c>
      <c r="J262" s="42">
        <f t="shared" si="432"/>
        <v>2.7E-2</v>
      </c>
      <c r="K262" s="42">
        <f t="shared" si="432"/>
        <v>2.7E-2</v>
      </c>
      <c r="L262" s="42">
        <f t="shared" si="432"/>
        <v>2.5895000000000001E-2</v>
      </c>
      <c r="M262" s="42">
        <f t="shared" si="432"/>
        <v>2.4947E-2</v>
      </c>
      <c r="N262" s="42">
        <f t="shared" si="432"/>
        <v>1.8755999999999998E-2</v>
      </c>
      <c r="O262" s="42">
        <f t="shared" si="432"/>
        <v>2.7E-2</v>
      </c>
      <c r="P262" s="42">
        <f t="shared" si="432"/>
        <v>2.7E-2</v>
      </c>
      <c r="Q262" s="42">
        <f t="shared" si="432"/>
        <v>2.7E-2</v>
      </c>
      <c r="R262" s="42">
        <f t="shared" si="432"/>
        <v>2.7E-2</v>
      </c>
      <c r="S262" s="42">
        <f t="shared" si="432"/>
        <v>2.5014000000000002E-2</v>
      </c>
      <c r="T262" s="42">
        <f t="shared" si="432"/>
        <v>2.3301000000000002E-2</v>
      </c>
      <c r="U262" s="42">
        <f t="shared" si="432"/>
        <v>2.2801000000000002E-2</v>
      </c>
      <c r="V262" s="42">
        <f t="shared" si="432"/>
        <v>2.7E-2</v>
      </c>
      <c r="W262" s="42">
        <f t="shared" si="432"/>
        <v>2.7E-2</v>
      </c>
      <c r="X262" s="42">
        <f t="shared" si="432"/>
        <v>1.4756000000000002E-2</v>
      </c>
      <c r="Y262" s="42">
        <f t="shared" si="432"/>
        <v>2.3498000000000002E-2</v>
      </c>
      <c r="Z262" s="42">
        <f t="shared" si="432"/>
        <v>2.2915000000000001E-2</v>
      </c>
      <c r="AA262" s="42">
        <f t="shared" si="432"/>
        <v>2.7E-2</v>
      </c>
      <c r="AB262" s="42">
        <f t="shared" si="432"/>
        <v>2.7E-2</v>
      </c>
      <c r="AC262" s="42">
        <f t="shared" si="432"/>
        <v>1.9982E-2</v>
      </c>
      <c r="AD262" s="42">
        <f t="shared" si="432"/>
        <v>1.8693000000000001E-2</v>
      </c>
      <c r="AE262" s="42">
        <f t="shared" si="432"/>
        <v>1.1814000000000002E-2</v>
      </c>
      <c r="AF262" s="42">
        <f t="shared" si="432"/>
        <v>1.0673999999999999E-2</v>
      </c>
      <c r="AG262" s="42">
        <f t="shared" si="432"/>
        <v>1.2485E-2</v>
      </c>
      <c r="AH262" s="42">
        <f t="shared" si="432"/>
        <v>2.1122999999999999E-2</v>
      </c>
      <c r="AI262" s="42">
        <f t="shared" si="432"/>
        <v>2.7E-2</v>
      </c>
      <c r="AJ262" s="42">
        <f t="shared" si="432"/>
        <v>2.2787999999999999E-2</v>
      </c>
      <c r="AK262" s="42">
        <f t="shared" si="432"/>
        <v>2.0279999999999999E-2</v>
      </c>
      <c r="AL262" s="42">
        <f t="shared" si="432"/>
        <v>2.7E-2</v>
      </c>
      <c r="AM262" s="42">
        <f t="shared" si="432"/>
        <v>2.0449000000000002E-2</v>
      </c>
      <c r="AN262" s="42">
        <f t="shared" si="432"/>
        <v>2.5408E-2</v>
      </c>
      <c r="AO262" s="42">
        <f t="shared" si="432"/>
        <v>2.6656000000000003E-2</v>
      </c>
      <c r="AP262" s="42">
        <f t="shared" si="432"/>
        <v>2.7E-2</v>
      </c>
      <c r="AQ262" s="42">
        <f t="shared" si="432"/>
        <v>1.8685E-2</v>
      </c>
      <c r="AR262" s="42">
        <f t="shared" si="432"/>
        <v>2.7E-2</v>
      </c>
      <c r="AS262" s="42">
        <f t="shared" si="432"/>
        <v>1.2137999999999999E-2</v>
      </c>
      <c r="AT262" s="42">
        <f t="shared" si="432"/>
        <v>2.7E-2</v>
      </c>
      <c r="AU262" s="42">
        <f t="shared" si="432"/>
        <v>2.3188E-2</v>
      </c>
      <c r="AV262" s="42">
        <f t="shared" si="432"/>
        <v>2.7E-2</v>
      </c>
      <c r="AW262" s="42">
        <f t="shared" si="432"/>
        <v>2.4430999999999998E-2</v>
      </c>
      <c r="AX262" s="42">
        <f t="shared" si="432"/>
        <v>2.0798000000000001E-2</v>
      </c>
      <c r="AY262" s="42">
        <f t="shared" si="432"/>
        <v>2.7E-2</v>
      </c>
      <c r="AZ262" s="42">
        <f>MIN(AZ254,AZ256)</f>
        <v>1.5720000000000001E-2</v>
      </c>
      <c r="BA262" s="42">
        <f t="shared" ref="BA262:DL262" si="433">MIN(BA254,BA256)</f>
        <v>2.5894E-2</v>
      </c>
      <c r="BB262" s="42">
        <f t="shared" si="433"/>
        <v>2.3684E-2</v>
      </c>
      <c r="BC262" s="42">
        <f t="shared" si="433"/>
        <v>2.0715000000000001E-2</v>
      </c>
      <c r="BD262" s="42">
        <f t="shared" si="433"/>
        <v>2.7E-2</v>
      </c>
      <c r="BE262" s="42">
        <f t="shared" si="433"/>
        <v>2.6816E-2</v>
      </c>
      <c r="BF262" s="42">
        <f t="shared" si="433"/>
        <v>2.7E-2</v>
      </c>
      <c r="BG262" s="42">
        <f t="shared" si="433"/>
        <v>2.7E-2</v>
      </c>
      <c r="BH262" s="42">
        <f t="shared" si="433"/>
        <v>2.5419000000000001E-2</v>
      </c>
      <c r="BI262" s="42">
        <f t="shared" si="433"/>
        <v>1.2433E-2</v>
      </c>
      <c r="BJ262" s="42">
        <f t="shared" si="433"/>
        <v>2.7E-2</v>
      </c>
      <c r="BK262" s="42">
        <f t="shared" si="433"/>
        <v>2.7E-2</v>
      </c>
      <c r="BL262" s="42">
        <f t="shared" si="433"/>
        <v>2.7E-2</v>
      </c>
      <c r="BM262" s="42">
        <f t="shared" si="433"/>
        <v>2.4834000000000002E-2</v>
      </c>
      <c r="BN262" s="42">
        <f t="shared" si="433"/>
        <v>2.7E-2</v>
      </c>
      <c r="BO262" s="42">
        <f t="shared" si="433"/>
        <v>1.9203000000000001E-2</v>
      </c>
      <c r="BP262" s="42">
        <f t="shared" si="433"/>
        <v>2.5702000000000003E-2</v>
      </c>
      <c r="BQ262" s="42">
        <f t="shared" si="433"/>
        <v>2.5759000000000001E-2</v>
      </c>
      <c r="BR262" s="42">
        <f t="shared" si="433"/>
        <v>8.6999999999999994E-3</v>
      </c>
      <c r="BS262" s="42">
        <f t="shared" si="433"/>
        <v>4.3949999999999996E-3</v>
      </c>
      <c r="BT262" s="42">
        <f t="shared" si="433"/>
        <v>6.6509999999999998E-3</v>
      </c>
      <c r="BU262" s="42">
        <f t="shared" si="433"/>
        <v>1.3811E-2</v>
      </c>
      <c r="BV262" s="42">
        <f t="shared" si="433"/>
        <v>9.2910000000000006E-3</v>
      </c>
      <c r="BW262" s="42">
        <f t="shared" si="433"/>
        <v>1.5736E-2</v>
      </c>
      <c r="BX262" s="42">
        <f t="shared" si="433"/>
        <v>1.9067000000000001E-2</v>
      </c>
      <c r="BY262" s="42">
        <f t="shared" si="433"/>
        <v>2.7E-2</v>
      </c>
      <c r="BZ262" s="42">
        <f t="shared" si="433"/>
        <v>2.7E-2</v>
      </c>
      <c r="CA262" s="42">
        <f t="shared" si="433"/>
        <v>2.3040999999999999E-2</v>
      </c>
      <c r="CB262" s="42">
        <f t="shared" si="433"/>
        <v>2.7E-2</v>
      </c>
      <c r="CC262" s="42">
        <f t="shared" si="433"/>
        <v>2.6199E-2</v>
      </c>
      <c r="CD262" s="42">
        <f t="shared" si="433"/>
        <v>2.3519999999999999E-2</v>
      </c>
      <c r="CE262" s="42">
        <f t="shared" si="433"/>
        <v>2.7E-2</v>
      </c>
      <c r="CF262" s="42">
        <f t="shared" si="433"/>
        <v>2.4334000000000001E-2</v>
      </c>
      <c r="CG262" s="42">
        <f t="shared" si="433"/>
        <v>2.7E-2</v>
      </c>
      <c r="CH262" s="42">
        <f t="shared" si="433"/>
        <v>2.6187999999999999E-2</v>
      </c>
      <c r="CI262" s="42">
        <f t="shared" si="433"/>
        <v>2.7E-2</v>
      </c>
      <c r="CJ262" s="42">
        <f t="shared" si="433"/>
        <v>2.6513999999999999E-2</v>
      </c>
      <c r="CK262" s="42">
        <f t="shared" si="433"/>
        <v>1.0600999999999999E-2</v>
      </c>
      <c r="CL262" s="42">
        <f t="shared" si="433"/>
        <v>1.2229E-2</v>
      </c>
      <c r="CM262" s="42">
        <f t="shared" si="433"/>
        <v>6.2740000000000001E-3</v>
      </c>
      <c r="CN262" s="42">
        <f t="shared" si="433"/>
        <v>2.7E-2</v>
      </c>
      <c r="CO262" s="42">
        <f t="shared" si="433"/>
        <v>2.6360000000000001E-2</v>
      </c>
      <c r="CP262" s="42">
        <f t="shared" si="433"/>
        <v>1.668E-2</v>
      </c>
      <c r="CQ262" s="42">
        <f t="shared" si="433"/>
        <v>1.6427000000000001E-2</v>
      </c>
      <c r="CR262" s="42">
        <f t="shared" si="433"/>
        <v>4.169E-3</v>
      </c>
      <c r="CS262" s="42">
        <f t="shared" si="433"/>
        <v>2.6658000000000001E-2</v>
      </c>
      <c r="CT262" s="42">
        <f t="shared" si="433"/>
        <v>1.252E-2</v>
      </c>
      <c r="CU262" s="42">
        <f t="shared" si="433"/>
        <v>2.3616000000000002E-2</v>
      </c>
      <c r="CV262" s="42">
        <f t="shared" si="433"/>
        <v>1.4978999999999999E-2</v>
      </c>
      <c r="CW262" s="42">
        <f t="shared" si="433"/>
        <v>1.7378999999999999E-2</v>
      </c>
      <c r="CX262" s="42">
        <f t="shared" si="433"/>
        <v>2.5824E-2</v>
      </c>
      <c r="CY262" s="42">
        <f t="shared" si="433"/>
        <v>2.7E-2</v>
      </c>
      <c r="CZ262" s="42">
        <f t="shared" si="433"/>
        <v>2.7E-2</v>
      </c>
      <c r="DA262" s="42">
        <f t="shared" si="433"/>
        <v>2.7E-2</v>
      </c>
      <c r="DB262" s="42">
        <f t="shared" si="433"/>
        <v>2.7E-2</v>
      </c>
      <c r="DC262" s="42">
        <f t="shared" si="433"/>
        <v>2.1418E-2</v>
      </c>
      <c r="DD262" s="42">
        <f t="shared" si="433"/>
        <v>3.4299999999999999E-3</v>
      </c>
      <c r="DE262" s="42">
        <f t="shared" si="433"/>
        <v>1.1894999999999999E-2</v>
      </c>
      <c r="DF262" s="42">
        <f t="shared" si="433"/>
        <v>2.7E-2</v>
      </c>
      <c r="DG262" s="42">
        <f t="shared" si="433"/>
        <v>2.4453000000000003E-2</v>
      </c>
      <c r="DH262" s="42">
        <f t="shared" si="433"/>
        <v>2.4516E-2</v>
      </c>
      <c r="DI262" s="42">
        <f t="shared" si="433"/>
        <v>2.2845000000000001E-2</v>
      </c>
      <c r="DJ262" s="42">
        <f t="shared" si="433"/>
        <v>2.4883000000000002E-2</v>
      </c>
      <c r="DK262" s="42">
        <f t="shared" si="433"/>
        <v>1.9658000000000002E-2</v>
      </c>
      <c r="DL262" s="42">
        <f t="shared" si="433"/>
        <v>2.5967E-2</v>
      </c>
      <c r="DM262" s="42">
        <f t="shared" ref="DM262:FX262" si="434">MIN(DM254,DM256)</f>
        <v>2.3899E-2</v>
      </c>
      <c r="DN262" s="42">
        <f t="shared" si="434"/>
        <v>2.7E-2</v>
      </c>
      <c r="DO262" s="42">
        <f t="shared" si="434"/>
        <v>2.7E-2</v>
      </c>
      <c r="DP262" s="42">
        <f t="shared" si="434"/>
        <v>2.7E-2</v>
      </c>
      <c r="DQ262" s="42">
        <f t="shared" si="434"/>
        <v>2.1427000000000002E-2</v>
      </c>
      <c r="DR262" s="42">
        <f t="shared" si="434"/>
        <v>2.7E-2</v>
      </c>
      <c r="DS262" s="42">
        <f t="shared" si="434"/>
        <v>2.7E-2</v>
      </c>
      <c r="DT262" s="42">
        <f t="shared" si="434"/>
        <v>2.5729000000000002E-2</v>
      </c>
      <c r="DU262" s="42">
        <f t="shared" si="434"/>
        <v>2.7E-2</v>
      </c>
      <c r="DV262" s="42">
        <f t="shared" si="434"/>
        <v>2.7E-2</v>
      </c>
      <c r="DW262" s="42">
        <f t="shared" si="434"/>
        <v>2.5996999999999999E-2</v>
      </c>
      <c r="DX262" s="42">
        <f t="shared" si="434"/>
        <v>2.2931E-2</v>
      </c>
      <c r="DY262" s="42">
        <f t="shared" si="434"/>
        <v>1.6928000000000002E-2</v>
      </c>
      <c r="DZ262" s="42">
        <f t="shared" si="434"/>
        <v>2.1662000000000001E-2</v>
      </c>
      <c r="EA262" s="42">
        <f t="shared" si="434"/>
        <v>9.5779999999999997E-3</v>
      </c>
      <c r="EB262" s="42">
        <f t="shared" si="434"/>
        <v>2.7E-2</v>
      </c>
      <c r="EC262" s="42">
        <f t="shared" si="434"/>
        <v>2.7E-2</v>
      </c>
      <c r="ED262" s="42">
        <f t="shared" si="434"/>
        <v>3.9259999999999998E-3</v>
      </c>
      <c r="EE262" s="42">
        <f t="shared" si="434"/>
        <v>2.7E-2</v>
      </c>
      <c r="EF262" s="42">
        <f t="shared" si="434"/>
        <v>2.3595000000000001E-2</v>
      </c>
      <c r="EG262" s="42">
        <f t="shared" si="434"/>
        <v>2.7E-2</v>
      </c>
      <c r="EH262" s="42">
        <f t="shared" si="434"/>
        <v>2.7E-2</v>
      </c>
      <c r="EI262" s="42">
        <f t="shared" si="434"/>
        <v>2.7E-2</v>
      </c>
      <c r="EJ262" s="42">
        <f t="shared" si="434"/>
        <v>2.7E-2</v>
      </c>
      <c r="EK262" s="42">
        <f t="shared" si="434"/>
        <v>5.7670000000000004E-3</v>
      </c>
      <c r="EL262" s="42">
        <f t="shared" si="434"/>
        <v>6.1159999999999999E-3</v>
      </c>
      <c r="EM262" s="42">
        <f t="shared" si="434"/>
        <v>2.0308E-2</v>
      </c>
      <c r="EN262" s="42">
        <f t="shared" si="434"/>
        <v>2.7E-2</v>
      </c>
      <c r="EO262" s="42">
        <f t="shared" si="434"/>
        <v>2.7E-2</v>
      </c>
      <c r="EP262" s="42">
        <f t="shared" si="434"/>
        <v>2.4586E-2</v>
      </c>
      <c r="EQ262" s="42">
        <f>MIN(EQ254,EQ256,EQ259)</f>
        <v>5.5009999999999998E-3</v>
      </c>
      <c r="ER262" s="42">
        <f t="shared" si="434"/>
        <v>2.1283E-2</v>
      </c>
      <c r="ES262" s="42">
        <f t="shared" si="434"/>
        <v>2.7E-2</v>
      </c>
      <c r="ET262" s="42">
        <f t="shared" si="434"/>
        <v>2.7E-2</v>
      </c>
      <c r="EU262" s="42">
        <f t="shared" si="434"/>
        <v>2.7E-2</v>
      </c>
      <c r="EV262" s="42">
        <f t="shared" si="434"/>
        <v>1.4964999999999999E-2</v>
      </c>
      <c r="EW262" s="42">
        <f t="shared" si="434"/>
        <v>7.2810000000000001E-3</v>
      </c>
      <c r="EX262" s="42">
        <f t="shared" si="434"/>
        <v>7.9100000000000004E-3</v>
      </c>
      <c r="EY262" s="42">
        <f t="shared" si="434"/>
        <v>2.7E-2</v>
      </c>
      <c r="EZ262" s="42">
        <f t="shared" si="434"/>
        <v>2.6942000000000001E-2</v>
      </c>
      <c r="FA262" s="42">
        <f t="shared" si="434"/>
        <v>1.0619E-2</v>
      </c>
      <c r="FB262" s="42">
        <f t="shared" si="434"/>
        <v>9.1350000000000008E-3</v>
      </c>
      <c r="FC262" s="42">
        <f t="shared" si="434"/>
        <v>2.6550000000000001E-2</v>
      </c>
      <c r="FD262" s="42">
        <f t="shared" si="434"/>
        <v>2.7E-2</v>
      </c>
      <c r="FE262" s="42">
        <f t="shared" si="434"/>
        <v>1.8180999999999999E-2</v>
      </c>
      <c r="FF262" s="42">
        <f t="shared" si="434"/>
        <v>2.7E-2</v>
      </c>
      <c r="FG262" s="42">
        <f t="shared" si="434"/>
        <v>2.7E-2</v>
      </c>
      <c r="FH262" s="42">
        <f t="shared" si="434"/>
        <v>2.3772000000000001E-2</v>
      </c>
      <c r="FI262" s="42">
        <f>MIN(FI254,FI256)</f>
        <v>9.639E-3</v>
      </c>
      <c r="FJ262" s="42">
        <f t="shared" si="434"/>
        <v>2.2207999999999999E-2</v>
      </c>
      <c r="FK262" s="42">
        <f t="shared" si="434"/>
        <v>1.0845E-2</v>
      </c>
      <c r="FL262" s="42">
        <f t="shared" si="434"/>
        <v>2.7E-2</v>
      </c>
      <c r="FM262" s="42">
        <f t="shared" si="434"/>
        <v>2.2414E-2</v>
      </c>
      <c r="FN262" s="42">
        <f t="shared" si="434"/>
        <v>2.7E-2</v>
      </c>
      <c r="FO262" s="42">
        <f t="shared" si="434"/>
        <v>4.2620000000000002E-3</v>
      </c>
      <c r="FP262" s="42">
        <f t="shared" si="434"/>
        <v>1.2142999999999999E-2</v>
      </c>
      <c r="FQ262" s="42">
        <f>MIN(FQ254,FQ256)</f>
        <v>2.0879999999999999E-2</v>
      </c>
      <c r="FR262" s="42">
        <f t="shared" si="434"/>
        <v>6.228E-3</v>
      </c>
      <c r="FS262" s="42">
        <f t="shared" si="434"/>
        <v>5.0679999999999996E-3</v>
      </c>
      <c r="FT262" s="42">
        <f t="shared" si="434"/>
        <v>3.258E-3</v>
      </c>
      <c r="FU262" s="42">
        <f t="shared" si="434"/>
        <v>2.2345E-2</v>
      </c>
      <c r="FV262" s="42">
        <f t="shared" si="434"/>
        <v>1.9032E-2</v>
      </c>
      <c r="FW262" s="42">
        <f t="shared" si="434"/>
        <v>2.5498E-2</v>
      </c>
      <c r="FX262" s="42">
        <f t="shared" si="434"/>
        <v>2.3675000000000002E-2</v>
      </c>
      <c r="FY262" s="42"/>
      <c r="FZ262" s="42"/>
      <c r="GA262" s="7"/>
      <c r="GB262" s="42"/>
      <c r="GC262" s="42"/>
      <c r="GD262" s="42"/>
      <c r="GE262" s="42"/>
      <c r="GF262" s="42"/>
      <c r="GG262" s="7"/>
      <c r="GH262" s="7"/>
      <c r="GI262" s="7"/>
      <c r="GJ262" s="7"/>
      <c r="GK262" s="7"/>
      <c r="GL262" s="7"/>
      <c r="GM262" s="7"/>
    </row>
    <row r="263" spans="1:195" x14ac:dyDescent="0.35">
      <c r="A263" s="7"/>
      <c r="B263" s="7" t="s">
        <v>820</v>
      </c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  <c r="FT263" s="42"/>
      <c r="FU263" s="42"/>
      <c r="FV263" s="42"/>
      <c r="FW263" s="42"/>
      <c r="FX263" s="42"/>
      <c r="FY263" s="42"/>
      <c r="FZ263" s="42"/>
      <c r="GA263" s="7"/>
      <c r="GB263" s="42"/>
      <c r="GC263" s="42"/>
      <c r="GD263" s="42"/>
      <c r="GE263" s="42"/>
      <c r="GF263" s="42"/>
      <c r="GG263" s="7"/>
      <c r="GH263" s="7"/>
      <c r="GI263" s="7"/>
      <c r="GJ263" s="7"/>
      <c r="GK263" s="7"/>
      <c r="GL263" s="7"/>
      <c r="GM263" s="7"/>
    </row>
    <row r="264" spans="1:195" x14ac:dyDescent="0.35">
      <c r="A264" s="6" t="s">
        <v>821</v>
      </c>
      <c r="B264" s="7" t="s">
        <v>822</v>
      </c>
      <c r="C264" s="98">
        <v>0</v>
      </c>
      <c r="D264" s="98">
        <v>0</v>
      </c>
      <c r="E264" s="98">
        <v>0</v>
      </c>
      <c r="F264" s="98">
        <v>0</v>
      </c>
      <c r="G264" s="98">
        <v>0</v>
      </c>
      <c r="H264" s="98">
        <v>0</v>
      </c>
      <c r="I264" s="98">
        <v>0</v>
      </c>
      <c r="J264" s="98">
        <v>0</v>
      </c>
      <c r="K264" s="98">
        <v>0</v>
      </c>
      <c r="L264" s="98">
        <v>0</v>
      </c>
      <c r="M264" s="98">
        <v>0</v>
      </c>
      <c r="N264" s="98">
        <v>0</v>
      </c>
      <c r="O264" s="98">
        <v>0</v>
      </c>
      <c r="P264" s="98">
        <v>0</v>
      </c>
      <c r="Q264" s="98">
        <v>0</v>
      </c>
      <c r="R264" s="98">
        <v>0</v>
      </c>
      <c r="S264" s="98">
        <v>0</v>
      </c>
      <c r="T264" s="98">
        <v>0</v>
      </c>
      <c r="U264" s="98">
        <v>0</v>
      </c>
      <c r="V264" s="98">
        <v>0</v>
      </c>
      <c r="W264" s="98">
        <v>0</v>
      </c>
      <c r="X264" s="98">
        <v>0</v>
      </c>
      <c r="Y264" s="98">
        <v>0</v>
      </c>
      <c r="Z264" s="98">
        <v>0</v>
      </c>
      <c r="AA264" s="98">
        <v>0</v>
      </c>
      <c r="AB264" s="98">
        <v>0</v>
      </c>
      <c r="AC264" s="98">
        <v>0</v>
      </c>
      <c r="AD264" s="98">
        <v>0</v>
      </c>
      <c r="AE264" s="98">
        <v>0</v>
      </c>
      <c r="AF264" s="98">
        <v>0</v>
      </c>
      <c r="AG264" s="98">
        <v>0</v>
      </c>
      <c r="AH264" s="98">
        <v>0</v>
      </c>
      <c r="AI264" s="98">
        <v>0</v>
      </c>
      <c r="AJ264" s="98">
        <v>0</v>
      </c>
      <c r="AK264" s="98">
        <v>0</v>
      </c>
      <c r="AL264" s="98">
        <v>0</v>
      </c>
      <c r="AM264" s="98">
        <v>0</v>
      </c>
      <c r="AN264" s="98">
        <v>0</v>
      </c>
      <c r="AO264" s="98">
        <v>0</v>
      </c>
      <c r="AP264" s="98">
        <v>0</v>
      </c>
      <c r="AQ264" s="98">
        <v>0</v>
      </c>
      <c r="AR264" s="98">
        <v>0</v>
      </c>
      <c r="AS264" s="98">
        <v>0</v>
      </c>
      <c r="AT264" s="98">
        <v>0</v>
      </c>
      <c r="AU264" s="98">
        <v>0</v>
      </c>
      <c r="AV264" s="98">
        <v>0</v>
      </c>
      <c r="AW264" s="98">
        <v>0</v>
      </c>
      <c r="AX264" s="98">
        <v>0</v>
      </c>
      <c r="AY264" s="98">
        <v>0</v>
      </c>
      <c r="AZ264" s="98">
        <v>0</v>
      </c>
      <c r="BA264" s="98">
        <v>0</v>
      </c>
      <c r="BB264" s="98">
        <v>0</v>
      </c>
      <c r="BC264" s="98">
        <v>0</v>
      </c>
      <c r="BD264" s="98">
        <v>0</v>
      </c>
      <c r="BE264" s="98">
        <v>0</v>
      </c>
      <c r="BF264" s="98">
        <v>0</v>
      </c>
      <c r="BG264" s="98">
        <v>0</v>
      </c>
      <c r="BH264" s="98">
        <v>0</v>
      </c>
      <c r="BI264" s="98">
        <v>0</v>
      </c>
      <c r="BJ264" s="98">
        <v>0</v>
      </c>
      <c r="BK264" s="98">
        <v>0</v>
      </c>
      <c r="BL264" s="98">
        <v>0</v>
      </c>
      <c r="BM264" s="98">
        <v>0</v>
      </c>
      <c r="BN264" s="98">
        <v>0</v>
      </c>
      <c r="BO264" s="98">
        <v>0</v>
      </c>
      <c r="BP264" s="98">
        <v>0</v>
      </c>
      <c r="BQ264" s="98">
        <v>0</v>
      </c>
      <c r="BR264" s="98">
        <v>0</v>
      </c>
      <c r="BS264" s="98">
        <v>0</v>
      </c>
      <c r="BT264" s="98">
        <v>0</v>
      </c>
      <c r="BU264" s="98">
        <v>0</v>
      </c>
      <c r="BV264" s="98">
        <v>0</v>
      </c>
      <c r="BW264" s="98">
        <v>0</v>
      </c>
      <c r="BX264" s="98">
        <v>0</v>
      </c>
      <c r="BY264" s="98">
        <v>0</v>
      </c>
      <c r="BZ264" s="98">
        <v>0</v>
      </c>
      <c r="CA264" s="98">
        <v>0</v>
      </c>
      <c r="CB264" s="98">
        <v>0</v>
      </c>
      <c r="CC264" s="98">
        <v>0</v>
      </c>
      <c r="CD264" s="98">
        <v>0</v>
      </c>
      <c r="CE264" s="98">
        <v>0</v>
      </c>
      <c r="CF264" s="98">
        <v>0</v>
      </c>
      <c r="CG264" s="98">
        <v>0</v>
      </c>
      <c r="CH264" s="98">
        <v>0</v>
      </c>
      <c r="CI264" s="98">
        <v>0</v>
      </c>
      <c r="CJ264" s="98">
        <v>0</v>
      </c>
      <c r="CK264" s="98">
        <v>0</v>
      </c>
      <c r="CL264" s="98">
        <v>0</v>
      </c>
      <c r="CM264" s="98">
        <v>0</v>
      </c>
      <c r="CN264" s="98">
        <v>0</v>
      </c>
      <c r="CO264" s="98">
        <v>0</v>
      </c>
      <c r="CP264" s="98">
        <v>0</v>
      </c>
      <c r="CQ264" s="98">
        <v>0</v>
      </c>
      <c r="CR264" s="98">
        <v>0</v>
      </c>
      <c r="CS264" s="98">
        <v>0</v>
      </c>
      <c r="CT264" s="98">
        <v>0</v>
      </c>
      <c r="CU264" s="98">
        <v>0</v>
      </c>
      <c r="CV264" s="98">
        <v>0</v>
      </c>
      <c r="CW264" s="98">
        <v>0</v>
      </c>
      <c r="CX264" s="98">
        <v>0</v>
      </c>
      <c r="CY264" s="98">
        <v>0</v>
      </c>
      <c r="CZ264" s="98">
        <v>0</v>
      </c>
      <c r="DA264" s="98">
        <v>0</v>
      </c>
      <c r="DB264" s="98">
        <v>0</v>
      </c>
      <c r="DC264" s="98">
        <v>0</v>
      </c>
      <c r="DD264" s="98">
        <v>0</v>
      </c>
      <c r="DE264" s="98">
        <v>0</v>
      </c>
      <c r="DF264" s="98">
        <v>0</v>
      </c>
      <c r="DG264" s="98">
        <v>0</v>
      </c>
      <c r="DH264" s="98">
        <v>0</v>
      </c>
      <c r="DI264" s="98">
        <v>0</v>
      </c>
      <c r="DJ264" s="98">
        <v>0</v>
      </c>
      <c r="DK264" s="98">
        <v>0</v>
      </c>
      <c r="DL264" s="98">
        <v>0</v>
      </c>
      <c r="DM264" s="98">
        <v>0</v>
      </c>
      <c r="DN264" s="98">
        <v>0</v>
      </c>
      <c r="DO264" s="98">
        <v>0</v>
      </c>
      <c r="DP264" s="98">
        <v>0</v>
      </c>
      <c r="DQ264" s="98">
        <v>0</v>
      </c>
      <c r="DR264" s="98">
        <v>0</v>
      </c>
      <c r="DS264" s="98">
        <v>0</v>
      </c>
      <c r="DT264" s="98">
        <v>0</v>
      </c>
      <c r="DU264" s="98">
        <v>0</v>
      </c>
      <c r="DV264" s="98">
        <v>0</v>
      </c>
      <c r="DW264" s="98">
        <v>0</v>
      </c>
      <c r="DX264" s="98">
        <v>0</v>
      </c>
      <c r="DY264" s="98">
        <v>0</v>
      </c>
      <c r="DZ264" s="98">
        <v>0</v>
      </c>
      <c r="EA264" s="98">
        <v>0</v>
      </c>
      <c r="EB264" s="98">
        <v>0</v>
      </c>
      <c r="EC264" s="98">
        <v>0</v>
      </c>
      <c r="ED264" s="98">
        <v>0</v>
      </c>
      <c r="EE264" s="98">
        <v>0</v>
      </c>
      <c r="EF264" s="98">
        <v>0</v>
      </c>
      <c r="EG264" s="98">
        <v>0</v>
      </c>
      <c r="EH264" s="98">
        <v>0</v>
      </c>
      <c r="EI264" s="98">
        <v>0</v>
      </c>
      <c r="EJ264" s="98">
        <v>0</v>
      </c>
      <c r="EK264" s="98">
        <v>0</v>
      </c>
      <c r="EL264" s="98">
        <v>0</v>
      </c>
      <c r="EM264" s="98">
        <v>0</v>
      </c>
      <c r="EN264" s="98">
        <v>0</v>
      </c>
      <c r="EO264" s="98">
        <v>0</v>
      </c>
      <c r="EP264" s="98">
        <v>0</v>
      </c>
      <c r="EQ264" s="98">
        <v>0</v>
      </c>
      <c r="ER264" s="98">
        <v>0</v>
      </c>
      <c r="ES264" s="98">
        <v>0</v>
      </c>
      <c r="ET264" s="98">
        <v>0</v>
      </c>
      <c r="EU264" s="98">
        <v>0</v>
      </c>
      <c r="EV264" s="98">
        <v>0</v>
      </c>
      <c r="EW264" s="98">
        <v>0</v>
      </c>
      <c r="EX264" s="98">
        <v>0</v>
      </c>
      <c r="EY264" s="98">
        <v>0</v>
      </c>
      <c r="EZ264" s="98">
        <v>0</v>
      </c>
      <c r="FA264" s="98">
        <v>0</v>
      </c>
      <c r="FB264" s="98">
        <v>0</v>
      </c>
      <c r="FC264" s="98">
        <v>0</v>
      </c>
      <c r="FD264" s="98">
        <v>0</v>
      </c>
      <c r="FE264" s="98">
        <v>0</v>
      </c>
      <c r="FF264" s="98">
        <v>0</v>
      </c>
      <c r="FG264" s="98">
        <v>0</v>
      </c>
      <c r="FH264" s="98">
        <v>0</v>
      </c>
      <c r="FI264" s="98">
        <v>0</v>
      </c>
      <c r="FJ264" s="98">
        <v>0</v>
      </c>
      <c r="FK264" s="98">
        <v>0</v>
      </c>
      <c r="FL264" s="98">
        <v>0</v>
      </c>
      <c r="FM264" s="98">
        <v>0</v>
      </c>
      <c r="FN264" s="98">
        <v>0</v>
      </c>
      <c r="FO264" s="98">
        <v>0</v>
      </c>
      <c r="FP264" s="98">
        <v>0</v>
      </c>
      <c r="FQ264" s="98">
        <v>0</v>
      </c>
      <c r="FR264" s="98">
        <v>0</v>
      </c>
      <c r="FS264" s="98">
        <v>0</v>
      </c>
      <c r="FT264" s="98">
        <v>0</v>
      </c>
      <c r="FU264" s="98">
        <v>0</v>
      </c>
      <c r="FV264" s="98">
        <v>0</v>
      </c>
      <c r="FW264" s="98">
        <v>0</v>
      </c>
      <c r="FX264" s="98">
        <v>0</v>
      </c>
      <c r="FY264" s="42"/>
      <c r="FZ264" s="42"/>
      <c r="GA264" s="42"/>
      <c r="GB264" s="42"/>
      <c r="GC264" s="42"/>
      <c r="GD264" s="42"/>
      <c r="GE264" s="42"/>
      <c r="GF264" s="42"/>
      <c r="GG264" s="7"/>
      <c r="GH264" s="7"/>
      <c r="GI264" s="7"/>
      <c r="GJ264" s="7"/>
      <c r="GK264" s="7"/>
      <c r="GL264" s="7"/>
      <c r="GM264" s="7"/>
    </row>
    <row r="265" spans="1:195" x14ac:dyDescent="0.35">
      <c r="A265" s="6" t="s">
        <v>823</v>
      </c>
      <c r="B265" s="7" t="s">
        <v>824</v>
      </c>
      <c r="C265" s="42">
        <f t="shared" ref="C265:BN265" si="435">IF(C264&gt;0,C264,C262)</f>
        <v>2.7E-2</v>
      </c>
      <c r="D265" s="42">
        <f t="shared" si="435"/>
        <v>2.7E-2</v>
      </c>
      <c r="E265" s="42">
        <f t="shared" si="435"/>
        <v>2.7E-2</v>
      </c>
      <c r="F265" s="42">
        <f t="shared" si="435"/>
        <v>2.7E-2</v>
      </c>
      <c r="G265" s="42">
        <f t="shared" si="435"/>
        <v>2.5264999999999999E-2</v>
      </c>
      <c r="H265" s="42">
        <f t="shared" si="435"/>
        <v>2.7E-2</v>
      </c>
      <c r="I265" s="42">
        <f t="shared" si="435"/>
        <v>2.7E-2</v>
      </c>
      <c r="J265" s="42">
        <f t="shared" si="435"/>
        <v>2.7E-2</v>
      </c>
      <c r="K265" s="42">
        <f t="shared" si="435"/>
        <v>2.7E-2</v>
      </c>
      <c r="L265" s="42">
        <f t="shared" si="435"/>
        <v>2.5895000000000001E-2</v>
      </c>
      <c r="M265" s="42">
        <f t="shared" si="435"/>
        <v>2.4947E-2</v>
      </c>
      <c r="N265" s="42">
        <f t="shared" si="435"/>
        <v>1.8755999999999998E-2</v>
      </c>
      <c r="O265" s="42">
        <f t="shared" si="435"/>
        <v>2.7E-2</v>
      </c>
      <c r="P265" s="42">
        <f t="shared" si="435"/>
        <v>2.7E-2</v>
      </c>
      <c r="Q265" s="42">
        <f t="shared" si="435"/>
        <v>2.7E-2</v>
      </c>
      <c r="R265" s="42">
        <f t="shared" si="435"/>
        <v>2.7E-2</v>
      </c>
      <c r="S265" s="42">
        <f t="shared" si="435"/>
        <v>2.5014000000000002E-2</v>
      </c>
      <c r="T265" s="42">
        <f t="shared" si="435"/>
        <v>2.3301000000000002E-2</v>
      </c>
      <c r="U265" s="42">
        <f t="shared" si="435"/>
        <v>2.2801000000000002E-2</v>
      </c>
      <c r="V265" s="42">
        <f t="shared" si="435"/>
        <v>2.7E-2</v>
      </c>
      <c r="W265" s="42">
        <f t="shared" si="435"/>
        <v>2.7E-2</v>
      </c>
      <c r="X265" s="42">
        <f t="shared" si="435"/>
        <v>1.4756000000000002E-2</v>
      </c>
      <c r="Y265" s="42">
        <f t="shared" si="435"/>
        <v>2.3498000000000002E-2</v>
      </c>
      <c r="Z265" s="42">
        <f t="shared" si="435"/>
        <v>2.2915000000000001E-2</v>
      </c>
      <c r="AA265" s="42">
        <f t="shared" si="435"/>
        <v>2.7E-2</v>
      </c>
      <c r="AB265" s="42">
        <f t="shared" si="435"/>
        <v>2.7E-2</v>
      </c>
      <c r="AC265" s="42">
        <f t="shared" si="435"/>
        <v>1.9982E-2</v>
      </c>
      <c r="AD265" s="42">
        <f t="shared" si="435"/>
        <v>1.8693000000000001E-2</v>
      </c>
      <c r="AE265" s="42">
        <f t="shared" si="435"/>
        <v>1.1814000000000002E-2</v>
      </c>
      <c r="AF265" s="42">
        <f t="shared" si="435"/>
        <v>1.0673999999999999E-2</v>
      </c>
      <c r="AG265" s="42">
        <f t="shared" si="435"/>
        <v>1.2485E-2</v>
      </c>
      <c r="AH265" s="42">
        <f t="shared" si="435"/>
        <v>2.1122999999999999E-2</v>
      </c>
      <c r="AI265" s="42">
        <f t="shared" si="435"/>
        <v>2.7E-2</v>
      </c>
      <c r="AJ265" s="42">
        <f t="shared" si="435"/>
        <v>2.2787999999999999E-2</v>
      </c>
      <c r="AK265" s="42">
        <f t="shared" si="435"/>
        <v>2.0279999999999999E-2</v>
      </c>
      <c r="AL265" s="42">
        <f t="shared" si="435"/>
        <v>2.7E-2</v>
      </c>
      <c r="AM265" s="42">
        <f t="shared" si="435"/>
        <v>2.0449000000000002E-2</v>
      </c>
      <c r="AN265" s="42">
        <f t="shared" si="435"/>
        <v>2.5408E-2</v>
      </c>
      <c r="AO265" s="42">
        <f t="shared" si="435"/>
        <v>2.6656000000000003E-2</v>
      </c>
      <c r="AP265" s="42">
        <f t="shared" si="435"/>
        <v>2.7E-2</v>
      </c>
      <c r="AQ265" s="42">
        <f t="shared" si="435"/>
        <v>1.8685E-2</v>
      </c>
      <c r="AR265" s="42">
        <f t="shared" si="435"/>
        <v>2.7E-2</v>
      </c>
      <c r="AS265" s="42">
        <f t="shared" si="435"/>
        <v>1.2137999999999999E-2</v>
      </c>
      <c r="AT265" s="42">
        <f t="shared" si="435"/>
        <v>2.7E-2</v>
      </c>
      <c r="AU265" s="42">
        <f t="shared" si="435"/>
        <v>2.3188E-2</v>
      </c>
      <c r="AV265" s="42">
        <f t="shared" si="435"/>
        <v>2.7E-2</v>
      </c>
      <c r="AW265" s="42">
        <f t="shared" si="435"/>
        <v>2.4430999999999998E-2</v>
      </c>
      <c r="AX265" s="42">
        <f t="shared" si="435"/>
        <v>2.0798000000000001E-2</v>
      </c>
      <c r="AY265" s="42">
        <f t="shared" si="435"/>
        <v>2.7E-2</v>
      </c>
      <c r="AZ265" s="42">
        <f t="shared" si="435"/>
        <v>1.5720000000000001E-2</v>
      </c>
      <c r="BA265" s="42">
        <f t="shared" si="435"/>
        <v>2.5894E-2</v>
      </c>
      <c r="BB265" s="42">
        <f t="shared" si="435"/>
        <v>2.3684E-2</v>
      </c>
      <c r="BC265" s="42">
        <f t="shared" si="435"/>
        <v>2.0715000000000001E-2</v>
      </c>
      <c r="BD265" s="42">
        <f t="shared" si="435"/>
        <v>2.7E-2</v>
      </c>
      <c r="BE265" s="42">
        <f t="shared" si="435"/>
        <v>2.6816E-2</v>
      </c>
      <c r="BF265" s="42">
        <f t="shared" si="435"/>
        <v>2.7E-2</v>
      </c>
      <c r="BG265" s="42">
        <f t="shared" si="435"/>
        <v>2.7E-2</v>
      </c>
      <c r="BH265" s="42">
        <f t="shared" si="435"/>
        <v>2.5419000000000001E-2</v>
      </c>
      <c r="BI265" s="42">
        <f t="shared" si="435"/>
        <v>1.2433E-2</v>
      </c>
      <c r="BJ265" s="42">
        <f t="shared" si="435"/>
        <v>2.7E-2</v>
      </c>
      <c r="BK265" s="42">
        <f t="shared" si="435"/>
        <v>2.7E-2</v>
      </c>
      <c r="BL265" s="42">
        <f t="shared" si="435"/>
        <v>2.7E-2</v>
      </c>
      <c r="BM265" s="42">
        <f t="shared" si="435"/>
        <v>2.4834000000000002E-2</v>
      </c>
      <c r="BN265" s="42">
        <f t="shared" si="435"/>
        <v>2.7E-2</v>
      </c>
      <c r="BO265" s="42">
        <f t="shared" ref="BO265:DZ265" si="436">IF(BO264&gt;0,BO264,BO262)</f>
        <v>1.9203000000000001E-2</v>
      </c>
      <c r="BP265" s="42">
        <f t="shared" si="436"/>
        <v>2.5702000000000003E-2</v>
      </c>
      <c r="BQ265" s="42">
        <f t="shared" si="436"/>
        <v>2.5759000000000001E-2</v>
      </c>
      <c r="BR265" s="42">
        <f t="shared" si="436"/>
        <v>8.6999999999999994E-3</v>
      </c>
      <c r="BS265" s="42">
        <f t="shared" si="436"/>
        <v>4.3949999999999996E-3</v>
      </c>
      <c r="BT265" s="42">
        <f t="shared" si="436"/>
        <v>6.6509999999999998E-3</v>
      </c>
      <c r="BU265" s="42">
        <f t="shared" si="436"/>
        <v>1.3811E-2</v>
      </c>
      <c r="BV265" s="42">
        <f t="shared" si="436"/>
        <v>9.2910000000000006E-3</v>
      </c>
      <c r="BW265" s="42">
        <f t="shared" si="436"/>
        <v>1.5736E-2</v>
      </c>
      <c r="BX265" s="42">
        <f t="shared" si="436"/>
        <v>1.9067000000000001E-2</v>
      </c>
      <c r="BY265" s="42">
        <f t="shared" si="436"/>
        <v>2.7E-2</v>
      </c>
      <c r="BZ265" s="42">
        <f t="shared" si="436"/>
        <v>2.7E-2</v>
      </c>
      <c r="CA265" s="42">
        <f t="shared" si="436"/>
        <v>2.3040999999999999E-2</v>
      </c>
      <c r="CB265" s="42">
        <f t="shared" si="436"/>
        <v>2.7E-2</v>
      </c>
      <c r="CC265" s="42">
        <f t="shared" si="436"/>
        <v>2.6199E-2</v>
      </c>
      <c r="CD265" s="42">
        <f t="shared" si="436"/>
        <v>2.3519999999999999E-2</v>
      </c>
      <c r="CE265" s="42">
        <f t="shared" si="436"/>
        <v>2.7E-2</v>
      </c>
      <c r="CF265" s="42">
        <f t="shared" si="436"/>
        <v>2.4334000000000001E-2</v>
      </c>
      <c r="CG265" s="42">
        <f t="shared" si="436"/>
        <v>2.7E-2</v>
      </c>
      <c r="CH265" s="42">
        <f t="shared" si="436"/>
        <v>2.6187999999999999E-2</v>
      </c>
      <c r="CI265" s="42">
        <f t="shared" si="436"/>
        <v>2.7E-2</v>
      </c>
      <c r="CJ265" s="42">
        <f t="shared" si="436"/>
        <v>2.6513999999999999E-2</v>
      </c>
      <c r="CK265" s="42">
        <f t="shared" si="436"/>
        <v>1.0600999999999999E-2</v>
      </c>
      <c r="CL265" s="42">
        <f t="shared" si="436"/>
        <v>1.2229E-2</v>
      </c>
      <c r="CM265" s="42">
        <f t="shared" si="436"/>
        <v>6.2740000000000001E-3</v>
      </c>
      <c r="CN265" s="42">
        <f t="shared" si="436"/>
        <v>2.7E-2</v>
      </c>
      <c r="CO265" s="42">
        <f t="shared" si="436"/>
        <v>2.6360000000000001E-2</v>
      </c>
      <c r="CP265" s="42">
        <f t="shared" si="436"/>
        <v>1.668E-2</v>
      </c>
      <c r="CQ265" s="42">
        <f t="shared" si="436"/>
        <v>1.6427000000000001E-2</v>
      </c>
      <c r="CR265" s="42">
        <f t="shared" si="436"/>
        <v>4.169E-3</v>
      </c>
      <c r="CS265" s="42">
        <f t="shared" si="436"/>
        <v>2.6658000000000001E-2</v>
      </c>
      <c r="CT265" s="42">
        <f t="shared" si="436"/>
        <v>1.252E-2</v>
      </c>
      <c r="CU265" s="42">
        <f t="shared" si="436"/>
        <v>2.3616000000000002E-2</v>
      </c>
      <c r="CV265" s="42">
        <f t="shared" si="436"/>
        <v>1.4978999999999999E-2</v>
      </c>
      <c r="CW265" s="42">
        <f t="shared" si="436"/>
        <v>1.7378999999999999E-2</v>
      </c>
      <c r="CX265" s="42">
        <f t="shared" si="436"/>
        <v>2.5824E-2</v>
      </c>
      <c r="CY265" s="42">
        <f t="shared" si="436"/>
        <v>2.7E-2</v>
      </c>
      <c r="CZ265" s="42">
        <f t="shared" si="436"/>
        <v>2.7E-2</v>
      </c>
      <c r="DA265" s="42">
        <f t="shared" si="436"/>
        <v>2.7E-2</v>
      </c>
      <c r="DB265" s="42">
        <f t="shared" si="436"/>
        <v>2.7E-2</v>
      </c>
      <c r="DC265" s="42">
        <f t="shared" si="436"/>
        <v>2.1418E-2</v>
      </c>
      <c r="DD265" s="42">
        <f t="shared" si="436"/>
        <v>3.4299999999999999E-3</v>
      </c>
      <c r="DE265" s="42">
        <f t="shared" si="436"/>
        <v>1.1894999999999999E-2</v>
      </c>
      <c r="DF265" s="42">
        <f t="shared" si="436"/>
        <v>2.7E-2</v>
      </c>
      <c r="DG265" s="42">
        <f t="shared" si="436"/>
        <v>2.4453000000000003E-2</v>
      </c>
      <c r="DH265" s="42">
        <f t="shared" si="436"/>
        <v>2.4516E-2</v>
      </c>
      <c r="DI265" s="42">
        <f t="shared" si="436"/>
        <v>2.2845000000000001E-2</v>
      </c>
      <c r="DJ265" s="42">
        <f t="shared" si="436"/>
        <v>2.4883000000000002E-2</v>
      </c>
      <c r="DK265" s="42">
        <f t="shared" si="436"/>
        <v>1.9658000000000002E-2</v>
      </c>
      <c r="DL265" s="42">
        <f t="shared" si="436"/>
        <v>2.5967E-2</v>
      </c>
      <c r="DM265" s="42">
        <f t="shared" si="436"/>
        <v>2.3899E-2</v>
      </c>
      <c r="DN265" s="42">
        <f t="shared" si="436"/>
        <v>2.7E-2</v>
      </c>
      <c r="DO265" s="42">
        <f t="shared" si="436"/>
        <v>2.7E-2</v>
      </c>
      <c r="DP265" s="42">
        <f t="shared" si="436"/>
        <v>2.7E-2</v>
      </c>
      <c r="DQ265" s="42">
        <f t="shared" si="436"/>
        <v>2.1427000000000002E-2</v>
      </c>
      <c r="DR265" s="42">
        <f t="shared" si="436"/>
        <v>2.7E-2</v>
      </c>
      <c r="DS265" s="42">
        <f t="shared" si="436"/>
        <v>2.7E-2</v>
      </c>
      <c r="DT265" s="42">
        <f t="shared" si="436"/>
        <v>2.5729000000000002E-2</v>
      </c>
      <c r="DU265" s="42">
        <f t="shared" si="436"/>
        <v>2.7E-2</v>
      </c>
      <c r="DV265" s="42">
        <f t="shared" si="436"/>
        <v>2.7E-2</v>
      </c>
      <c r="DW265" s="42">
        <f t="shared" si="436"/>
        <v>2.5996999999999999E-2</v>
      </c>
      <c r="DX265" s="42">
        <f t="shared" si="436"/>
        <v>2.2931E-2</v>
      </c>
      <c r="DY265" s="42">
        <f t="shared" si="436"/>
        <v>1.6928000000000002E-2</v>
      </c>
      <c r="DZ265" s="42">
        <f t="shared" si="436"/>
        <v>2.1662000000000001E-2</v>
      </c>
      <c r="EA265" s="42">
        <f t="shared" ref="EA265:FO265" si="437">IF(EA264&gt;0,EA264,EA262)</f>
        <v>9.5779999999999997E-3</v>
      </c>
      <c r="EB265" s="42">
        <f t="shared" si="437"/>
        <v>2.7E-2</v>
      </c>
      <c r="EC265" s="42">
        <f t="shared" si="437"/>
        <v>2.7E-2</v>
      </c>
      <c r="ED265" s="42">
        <f t="shared" si="437"/>
        <v>3.9259999999999998E-3</v>
      </c>
      <c r="EE265" s="42">
        <f t="shared" si="437"/>
        <v>2.7E-2</v>
      </c>
      <c r="EF265" s="42">
        <f t="shared" si="437"/>
        <v>2.3595000000000001E-2</v>
      </c>
      <c r="EG265" s="42">
        <f t="shared" si="437"/>
        <v>2.7E-2</v>
      </c>
      <c r="EH265" s="42">
        <f t="shared" si="437"/>
        <v>2.7E-2</v>
      </c>
      <c r="EI265" s="42">
        <f t="shared" si="437"/>
        <v>2.7E-2</v>
      </c>
      <c r="EJ265" s="42">
        <f t="shared" si="437"/>
        <v>2.7E-2</v>
      </c>
      <c r="EK265" s="42">
        <f t="shared" si="437"/>
        <v>5.7670000000000004E-3</v>
      </c>
      <c r="EL265" s="42">
        <f t="shared" si="437"/>
        <v>6.1159999999999999E-3</v>
      </c>
      <c r="EM265" s="42">
        <f t="shared" si="437"/>
        <v>2.0308E-2</v>
      </c>
      <c r="EN265" s="42">
        <f t="shared" si="437"/>
        <v>2.7E-2</v>
      </c>
      <c r="EO265" s="42">
        <f t="shared" si="437"/>
        <v>2.7E-2</v>
      </c>
      <c r="EP265" s="42">
        <f t="shared" si="437"/>
        <v>2.4586E-2</v>
      </c>
      <c r="EQ265" s="42">
        <f t="shared" si="437"/>
        <v>5.5009999999999998E-3</v>
      </c>
      <c r="ER265" s="42">
        <f t="shared" si="437"/>
        <v>2.1283E-2</v>
      </c>
      <c r="ES265" s="42">
        <f t="shared" si="437"/>
        <v>2.7E-2</v>
      </c>
      <c r="ET265" s="42">
        <f t="shared" si="437"/>
        <v>2.7E-2</v>
      </c>
      <c r="EU265" s="42">
        <f t="shared" si="437"/>
        <v>2.7E-2</v>
      </c>
      <c r="EV265" s="42">
        <f t="shared" si="437"/>
        <v>1.4964999999999999E-2</v>
      </c>
      <c r="EW265" s="42">
        <f t="shared" si="437"/>
        <v>7.2810000000000001E-3</v>
      </c>
      <c r="EX265" s="42">
        <f t="shared" si="437"/>
        <v>7.9100000000000004E-3</v>
      </c>
      <c r="EY265" s="42">
        <f t="shared" si="437"/>
        <v>2.7E-2</v>
      </c>
      <c r="EZ265" s="42">
        <f t="shared" si="437"/>
        <v>2.6942000000000001E-2</v>
      </c>
      <c r="FA265" s="42">
        <f t="shared" si="437"/>
        <v>1.0619E-2</v>
      </c>
      <c r="FB265" s="42">
        <f t="shared" si="437"/>
        <v>9.1350000000000008E-3</v>
      </c>
      <c r="FC265" s="42">
        <f t="shared" si="437"/>
        <v>2.6550000000000001E-2</v>
      </c>
      <c r="FD265" s="42">
        <f t="shared" si="437"/>
        <v>2.7E-2</v>
      </c>
      <c r="FE265" s="42">
        <f t="shared" si="437"/>
        <v>1.8180999999999999E-2</v>
      </c>
      <c r="FF265" s="42">
        <f t="shared" si="437"/>
        <v>2.7E-2</v>
      </c>
      <c r="FG265" s="42">
        <f t="shared" si="437"/>
        <v>2.7E-2</v>
      </c>
      <c r="FH265" s="42">
        <f t="shared" si="437"/>
        <v>2.3772000000000001E-2</v>
      </c>
      <c r="FI265" s="42">
        <f t="shared" si="437"/>
        <v>9.639E-3</v>
      </c>
      <c r="FJ265" s="42">
        <f t="shared" si="437"/>
        <v>2.2207999999999999E-2</v>
      </c>
      <c r="FK265" s="42">
        <f t="shared" si="437"/>
        <v>1.0845E-2</v>
      </c>
      <c r="FL265" s="42">
        <f t="shared" si="437"/>
        <v>2.7E-2</v>
      </c>
      <c r="FM265" s="42">
        <f t="shared" si="437"/>
        <v>2.2414E-2</v>
      </c>
      <c r="FN265" s="42">
        <f t="shared" si="437"/>
        <v>2.7E-2</v>
      </c>
      <c r="FO265" s="42">
        <f t="shared" si="437"/>
        <v>4.2620000000000002E-3</v>
      </c>
      <c r="FP265" s="42">
        <f>IF(FP264&gt;0,FP264,FP262)</f>
        <v>1.2142999999999999E-2</v>
      </c>
      <c r="FQ265" s="42">
        <f t="shared" ref="FQ265:FX265" si="438">IF(FQ264&gt;0,FQ264,FQ262)</f>
        <v>2.0879999999999999E-2</v>
      </c>
      <c r="FR265" s="42">
        <f t="shared" si="438"/>
        <v>6.228E-3</v>
      </c>
      <c r="FS265" s="42">
        <f t="shared" si="438"/>
        <v>5.0679999999999996E-3</v>
      </c>
      <c r="FT265" s="42">
        <f t="shared" si="438"/>
        <v>3.258E-3</v>
      </c>
      <c r="FU265" s="42">
        <f t="shared" si="438"/>
        <v>2.2345E-2</v>
      </c>
      <c r="FV265" s="42">
        <f t="shared" si="438"/>
        <v>1.9032E-2</v>
      </c>
      <c r="FW265" s="42">
        <f t="shared" si="438"/>
        <v>2.5498E-2</v>
      </c>
      <c r="FX265" s="42">
        <f t="shared" si="438"/>
        <v>2.3675000000000002E-2</v>
      </c>
      <c r="FY265" s="42"/>
      <c r="FZ265" s="42">
        <f>ROUND(SUM(C265:FX265)*1000,6)</f>
        <v>3844.23</v>
      </c>
      <c r="GA265" s="42">
        <v>3839.2350000000001</v>
      </c>
      <c r="GB265" s="42"/>
      <c r="GC265" s="42"/>
      <c r="GD265" s="42"/>
      <c r="GE265" s="42"/>
      <c r="GF265" s="42"/>
      <c r="GG265" s="7"/>
      <c r="GH265" s="7"/>
      <c r="GI265" s="7"/>
      <c r="GJ265" s="7"/>
      <c r="GK265" s="7"/>
      <c r="GL265" s="7"/>
      <c r="GM265" s="7"/>
    </row>
    <row r="266" spans="1:195" x14ac:dyDescent="0.35">
      <c r="A266" s="7"/>
      <c r="B266" s="7" t="s">
        <v>825</v>
      </c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  <c r="FT266" s="42"/>
      <c r="FU266" s="42"/>
      <c r="FV266" s="42"/>
      <c r="FW266" s="42"/>
      <c r="FX266" s="42"/>
      <c r="FY266" s="98"/>
      <c r="FZ266" s="97"/>
      <c r="GA266" s="42"/>
      <c r="GB266" s="42"/>
      <c r="GC266" s="42"/>
      <c r="GD266" s="42"/>
      <c r="GE266" s="42"/>
      <c r="GF266" s="42"/>
      <c r="GG266" s="7"/>
      <c r="GH266" s="7"/>
      <c r="GI266" s="7"/>
      <c r="GJ266" s="7"/>
      <c r="GK266" s="7"/>
      <c r="GL266" s="7"/>
      <c r="GM266" s="7"/>
    </row>
    <row r="267" spans="1:195" x14ac:dyDescent="0.35">
      <c r="A267" s="6" t="s">
        <v>826</v>
      </c>
      <c r="B267" s="7" t="s">
        <v>827</v>
      </c>
      <c r="C267" s="42">
        <f>ROUND(C254-C265-C273,6)</f>
        <v>0</v>
      </c>
      <c r="D267" s="42">
        <f t="shared" ref="D267:BO267" si="439">ROUND(D254-D265-D273,6)</f>
        <v>0</v>
      </c>
      <c r="E267" s="42">
        <f t="shared" si="439"/>
        <v>0</v>
      </c>
      <c r="F267" s="42">
        <f t="shared" si="439"/>
        <v>0</v>
      </c>
      <c r="G267" s="42">
        <f t="shared" si="439"/>
        <v>0</v>
      </c>
      <c r="H267" s="42">
        <f t="shared" si="439"/>
        <v>0</v>
      </c>
      <c r="I267" s="42">
        <f t="shared" si="439"/>
        <v>0</v>
      </c>
      <c r="J267" s="42">
        <f t="shared" si="439"/>
        <v>0</v>
      </c>
      <c r="K267" s="42">
        <f t="shared" si="439"/>
        <v>0</v>
      </c>
      <c r="L267" s="42">
        <f t="shared" si="439"/>
        <v>0</v>
      </c>
      <c r="M267" s="42">
        <f t="shared" si="439"/>
        <v>0</v>
      </c>
      <c r="N267" s="42">
        <f t="shared" si="439"/>
        <v>0</v>
      </c>
      <c r="O267" s="42">
        <f t="shared" si="439"/>
        <v>0</v>
      </c>
      <c r="P267" s="42">
        <f t="shared" si="439"/>
        <v>0</v>
      </c>
      <c r="Q267" s="42">
        <f t="shared" si="439"/>
        <v>0</v>
      </c>
      <c r="R267" s="42">
        <f t="shared" si="439"/>
        <v>0</v>
      </c>
      <c r="S267" s="42">
        <f t="shared" si="439"/>
        <v>0</v>
      </c>
      <c r="T267" s="42">
        <f t="shared" si="439"/>
        <v>0</v>
      </c>
      <c r="U267" s="42">
        <f t="shared" si="439"/>
        <v>0</v>
      </c>
      <c r="V267" s="42">
        <f t="shared" si="439"/>
        <v>0</v>
      </c>
      <c r="W267" s="42">
        <f t="shared" si="439"/>
        <v>0</v>
      </c>
      <c r="X267" s="42">
        <f t="shared" si="439"/>
        <v>0</v>
      </c>
      <c r="Y267" s="42">
        <f t="shared" si="439"/>
        <v>0</v>
      </c>
      <c r="Z267" s="42">
        <f t="shared" si="439"/>
        <v>0</v>
      </c>
      <c r="AA267" s="42">
        <f t="shared" si="439"/>
        <v>0</v>
      </c>
      <c r="AB267" s="42">
        <f t="shared" si="439"/>
        <v>0</v>
      </c>
      <c r="AC267" s="42">
        <f t="shared" si="439"/>
        <v>0</v>
      </c>
      <c r="AD267" s="42">
        <f t="shared" si="439"/>
        <v>0</v>
      </c>
      <c r="AE267" s="42">
        <f t="shared" si="439"/>
        <v>0</v>
      </c>
      <c r="AF267" s="42">
        <f t="shared" si="439"/>
        <v>0</v>
      </c>
      <c r="AG267" s="42">
        <f t="shared" si="439"/>
        <v>0</v>
      </c>
      <c r="AH267" s="42">
        <f t="shared" si="439"/>
        <v>0</v>
      </c>
      <c r="AI267" s="42">
        <f t="shared" si="439"/>
        <v>0</v>
      </c>
      <c r="AJ267" s="42">
        <f t="shared" si="439"/>
        <v>0</v>
      </c>
      <c r="AK267" s="42">
        <f t="shared" si="439"/>
        <v>0</v>
      </c>
      <c r="AL267" s="42">
        <f t="shared" si="439"/>
        <v>0</v>
      </c>
      <c r="AM267" s="42">
        <f t="shared" si="439"/>
        <v>0</v>
      </c>
      <c r="AN267" s="42">
        <f t="shared" si="439"/>
        <v>5.0699999999999996E-4</v>
      </c>
      <c r="AO267" s="42">
        <f t="shared" si="439"/>
        <v>0</v>
      </c>
      <c r="AP267" s="42">
        <f t="shared" si="439"/>
        <v>0</v>
      </c>
      <c r="AQ267" s="42">
        <f t="shared" si="439"/>
        <v>0</v>
      </c>
      <c r="AR267" s="42">
        <f t="shared" si="439"/>
        <v>0</v>
      </c>
      <c r="AS267" s="42">
        <f t="shared" si="439"/>
        <v>0</v>
      </c>
      <c r="AT267" s="42">
        <f t="shared" si="439"/>
        <v>0</v>
      </c>
      <c r="AU267" s="42">
        <f t="shared" si="439"/>
        <v>0</v>
      </c>
      <c r="AV267" s="42">
        <f t="shared" si="439"/>
        <v>0</v>
      </c>
      <c r="AW267" s="42">
        <f t="shared" si="439"/>
        <v>0</v>
      </c>
      <c r="AX267" s="42">
        <f t="shared" si="439"/>
        <v>0</v>
      </c>
      <c r="AY267" s="42">
        <f t="shared" si="439"/>
        <v>0</v>
      </c>
      <c r="AZ267" s="42">
        <f t="shared" si="439"/>
        <v>0</v>
      </c>
      <c r="BA267" s="42">
        <f t="shared" si="439"/>
        <v>0</v>
      </c>
      <c r="BB267" s="42">
        <f t="shared" si="439"/>
        <v>0</v>
      </c>
      <c r="BC267" s="42">
        <f t="shared" si="439"/>
        <v>0</v>
      </c>
      <c r="BD267" s="42">
        <f t="shared" si="439"/>
        <v>0</v>
      </c>
      <c r="BE267" s="42">
        <f t="shared" si="439"/>
        <v>0</v>
      </c>
      <c r="BF267" s="42">
        <f t="shared" si="439"/>
        <v>0</v>
      </c>
      <c r="BG267" s="42">
        <f t="shared" si="439"/>
        <v>0</v>
      </c>
      <c r="BH267" s="42">
        <f t="shared" si="439"/>
        <v>0</v>
      </c>
      <c r="BI267" s="42">
        <f t="shared" si="439"/>
        <v>0</v>
      </c>
      <c r="BJ267" s="42">
        <f t="shared" si="439"/>
        <v>0</v>
      </c>
      <c r="BK267" s="42">
        <f t="shared" si="439"/>
        <v>0</v>
      </c>
      <c r="BL267" s="42">
        <f t="shared" si="439"/>
        <v>0</v>
      </c>
      <c r="BM267" s="42">
        <f t="shared" si="439"/>
        <v>0</v>
      </c>
      <c r="BN267" s="42">
        <f t="shared" si="439"/>
        <v>0</v>
      </c>
      <c r="BO267" s="42">
        <f t="shared" si="439"/>
        <v>0</v>
      </c>
      <c r="BP267" s="42">
        <f t="shared" ref="BP267:EA267" si="440">ROUND(BP254-BP265-BP273,6)</f>
        <v>0</v>
      </c>
      <c r="BQ267" s="42">
        <f t="shared" si="440"/>
        <v>0</v>
      </c>
      <c r="BR267" s="42">
        <f t="shared" si="440"/>
        <v>0</v>
      </c>
      <c r="BS267" s="42">
        <f t="shared" si="440"/>
        <v>0</v>
      </c>
      <c r="BT267" s="42">
        <f t="shared" si="440"/>
        <v>0</v>
      </c>
      <c r="BU267" s="42">
        <f t="shared" si="440"/>
        <v>0</v>
      </c>
      <c r="BV267" s="42">
        <f t="shared" si="440"/>
        <v>3.0179999999999998E-3</v>
      </c>
      <c r="BW267" s="42">
        <f t="shared" si="440"/>
        <v>0</v>
      </c>
      <c r="BX267" s="42">
        <f t="shared" si="440"/>
        <v>0</v>
      </c>
      <c r="BY267" s="42">
        <f t="shared" si="440"/>
        <v>0</v>
      </c>
      <c r="BZ267" s="42">
        <f t="shared" si="440"/>
        <v>0</v>
      </c>
      <c r="CA267" s="42">
        <f t="shared" si="440"/>
        <v>0</v>
      </c>
      <c r="CB267" s="42">
        <f t="shared" si="440"/>
        <v>0</v>
      </c>
      <c r="CC267" s="42">
        <f t="shared" si="440"/>
        <v>0</v>
      </c>
      <c r="CD267" s="42">
        <f t="shared" si="440"/>
        <v>0</v>
      </c>
      <c r="CE267" s="42">
        <f t="shared" si="440"/>
        <v>0</v>
      </c>
      <c r="CF267" s="42">
        <f t="shared" si="440"/>
        <v>0</v>
      </c>
      <c r="CG267" s="42">
        <f t="shared" si="440"/>
        <v>0</v>
      </c>
      <c r="CH267" s="42">
        <f t="shared" si="440"/>
        <v>0</v>
      </c>
      <c r="CI267" s="42">
        <f t="shared" si="440"/>
        <v>0</v>
      </c>
      <c r="CJ267" s="42">
        <f t="shared" si="440"/>
        <v>0</v>
      </c>
      <c r="CK267" s="42">
        <f t="shared" si="440"/>
        <v>0</v>
      </c>
      <c r="CL267" s="42">
        <f t="shared" si="440"/>
        <v>0</v>
      </c>
      <c r="CM267" s="42">
        <f t="shared" si="440"/>
        <v>0</v>
      </c>
      <c r="CN267" s="42">
        <f t="shared" si="440"/>
        <v>0</v>
      </c>
      <c r="CO267" s="42">
        <f t="shared" si="440"/>
        <v>0</v>
      </c>
      <c r="CP267" s="42">
        <f t="shared" si="440"/>
        <v>3.199E-3</v>
      </c>
      <c r="CQ267" s="42">
        <f t="shared" si="440"/>
        <v>0</v>
      </c>
      <c r="CR267" s="42">
        <f t="shared" si="440"/>
        <v>0</v>
      </c>
      <c r="CS267" s="42">
        <f t="shared" si="440"/>
        <v>0</v>
      </c>
      <c r="CT267" s="42">
        <f t="shared" si="440"/>
        <v>0</v>
      </c>
      <c r="CU267" s="42">
        <f t="shared" si="440"/>
        <v>0</v>
      </c>
      <c r="CV267" s="42">
        <f t="shared" si="440"/>
        <v>0</v>
      </c>
      <c r="CW267" s="42">
        <f t="shared" si="440"/>
        <v>0</v>
      </c>
      <c r="CX267" s="42">
        <f t="shared" si="440"/>
        <v>0</v>
      </c>
      <c r="CY267" s="42">
        <f t="shared" si="440"/>
        <v>0</v>
      </c>
      <c r="CZ267" s="42">
        <f t="shared" si="440"/>
        <v>0</v>
      </c>
      <c r="DA267" s="42">
        <f t="shared" si="440"/>
        <v>0</v>
      </c>
      <c r="DB267" s="42">
        <f t="shared" si="440"/>
        <v>0</v>
      </c>
      <c r="DC267" s="42">
        <f t="shared" si="440"/>
        <v>0</v>
      </c>
      <c r="DD267" s="42">
        <f t="shared" si="440"/>
        <v>0</v>
      </c>
      <c r="DE267" s="42">
        <f t="shared" si="440"/>
        <v>0</v>
      </c>
      <c r="DF267" s="42">
        <f t="shared" si="440"/>
        <v>0</v>
      </c>
      <c r="DG267" s="42">
        <f t="shared" si="440"/>
        <v>0</v>
      </c>
      <c r="DH267" s="42">
        <f t="shared" si="440"/>
        <v>0</v>
      </c>
      <c r="DI267" s="42">
        <f t="shared" si="440"/>
        <v>0</v>
      </c>
      <c r="DJ267" s="42">
        <f t="shared" si="440"/>
        <v>0</v>
      </c>
      <c r="DK267" s="42">
        <f t="shared" si="440"/>
        <v>0</v>
      </c>
      <c r="DL267" s="42">
        <f t="shared" si="440"/>
        <v>0</v>
      </c>
      <c r="DM267" s="42">
        <f t="shared" si="440"/>
        <v>0</v>
      </c>
      <c r="DN267" s="42">
        <f t="shared" si="440"/>
        <v>0</v>
      </c>
      <c r="DO267" s="42">
        <f t="shared" si="440"/>
        <v>0</v>
      </c>
      <c r="DP267" s="42">
        <f t="shared" si="440"/>
        <v>0</v>
      </c>
      <c r="DQ267" s="42">
        <f t="shared" si="440"/>
        <v>2.343E-3</v>
      </c>
      <c r="DR267" s="42">
        <f t="shared" si="440"/>
        <v>0</v>
      </c>
      <c r="DS267" s="42">
        <f t="shared" si="440"/>
        <v>0</v>
      </c>
      <c r="DT267" s="42">
        <f t="shared" si="440"/>
        <v>0</v>
      </c>
      <c r="DU267" s="42">
        <f t="shared" si="440"/>
        <v>0</v>
      </c>
      <c r="DV267" s="42">
        <f t="shared" si="440"/>
        <v>0</v>
      </c>
      <c r="DW267" s="42">
        <f t="shared" si="440"/>
        <v>0</v>
      </c>
      <c r="DX267" s="42">
        <f t="shared" si="440"/>
        <v>0</v>
      </c>
      <c r="DY267" s="42">
        <f t="shared" si="440"/>
        <v>0</v>
      </c>
      <c r="DZ267" s="42">
        <f t="shared" si="440"/>
        <v>0</v>
      </c>
      <c r="EA267" s="42">
        <f t="shared" si="440"/>
        <v>1.812E-3</v>
      </c>
      <c r="EB267" s="42">
        <f t="shared" ref="EB267:FX267" si="441">ROUND(EB254-EB265-EB273,6)</f>
        <v>0</v>
      </c>
      <c r="EC267" s="42">
        <f t="shared" si="441"/>
        <v>0</v>
      </c>
      <c r="ED267" s="42">
        <f t="shared" si="441"/>
        <v>3.2499999999999999E-4</v>
      </c>
      <c r="EE267" s="42">
        <f t="shared" si="441"/>
        <v>0</v>
      </c>
      <c r="EF267" s="42">
        <f t="shared" si="441"/>
        <v>0</v>
      </c>
      <c r="EG267" s="42">
        <f t="shared" si="441"/>
        <v>0</v>
      </c>
      <c r="EH267" s="42">
        <f t="shared" si="441"/>
        <v>0</v>
      </c>
      <c r="EI267" s="42">
        <f t="shared" si="441"/>
        <v>0</v>
      </c>
      <c r="EJ267" s="42">
        <f t="shared" si="441"/>
        <v>0</v>
      </c>
      <c r="EK267" s="42">
        <f t="shared" si="441"/>
        <v>0</v>
      </c>
      <c r="EL267" s="42">
        <f t="shared" si="441"/>
        <v>0</v>
      </c>
      <c r="EM267" s="42">
        <f t="shared" si="441"/>
        <v>0</v>
      </c>
      <c r="EN267" s="42">
        <f t="shared" si="441"/>
        <v>0</v>
      </c>
      <c r="EO267" s="42">
        <f t="shared" si="441"/>
        <v>0</v>
      </c>
      <c r="EP267" s="42">
        <f t="shared" si="441"/>
        <v>0</v>
      </c>
      <c r="EQ267" s="42">
        <v>0</v>
      </c>
      <c r="ER267" s="42">
        <f t="shared" si="441"/>
        <v>0</v>
      </c>
      <c r="ES267" s="42">
        <f t="shared" si="441"/>
        <v>0</v>
      </c>
      <c r="ET267" s="42">
        <f t="shared" si="441"/>
        <v>0</v>
      </c>
      <c r="EU267" s="42">
        <f t="shared" si="441"/>
        <v>0</v>
      </c>
      <c r="EV267" s="42">
        <f t="shared" si="441"/>
        <v>0</v>
      </c>
      <c r="EW267" s="42">
        <f t="shared" si="441"/>
        <v>0</v>
      </c>
      <c r="EX267" s="42">
        <f t="shared" si="441"/>
        <v>0</v>
      </c>
      <c r="EY267" s="42">
        <f t="shared" si="441"/>
        <v>0</v>
      </c>
      <c r="EZ267" s="42">
        <f t="shared" si="441"/>
        <v>0</v>
      </c>
      <c r="FA267" s="42">
        <f t="shared" si="441"/>
        <v>0</v>
      </c>
      <c r="FB267" s="42">
        <f t="shared" si="441"/>
        <v>0</v>
      </c>
      <c r="FC267" s="42">
        <f t="shared" si="441"/>
        <v>0</v>
      </c>
      <c r="FD267" s="42">
        <f t="shared" si="441"/>
        <v>0</v>
      </c>
      <c r="FE267" s="42">
        <f t="shared" si="441"/>
        <v>0</v>
      </c>
      <c r="FF267" s="42">
        <f t="shared" si="441"/>
        <v>0</v>
      </c>
      <c r="FG267" s="42">
        <f t="shared" si="441"/>
        <v>0</v>
      </c>
      <c r="FH267" s="42">
        <f t="shared" si="441"/>
        <v>0</v>
      </c>
      <c r="FI267" s="42">
        <f t="shared" si="441"/>
        <v>0</v>
      </c>
      <c r="FJ267" s="42">
        <f t="shared" si="441"/>
        <v>0</v>
      </c>
      <c r="FK267" s="42">
        <f t="shared" si="441"/>
        <v>0</v>
      </c>
      <c r="FL267" s="42">
        <f t="shared" si="441"/>
        <v>0</v>
      </c>
      <c r="FM267" s="42">
        <f t="shared" si="441"/>
        <v>0</v>
      </c>
      <c r="FN267" s="42">
        <f t="shared" si="441"/>
        <v>0</v>
      </c>
      <c r="FO267" s="42">
        <f t="shared" si="441"/>
        <v>1.152E-3</v>
      </c>
      <c r="FP267" s="42">
        <f t="shared" si="441"/>
        <v>0</v>
      </c>
      <c r="FQ267" s="42">
        <f t="shared" si="441"/>
        <v>0</v>
      </c>
      <c r="FR267" s="42">
        <f t="shared" si="441"/>
        <v>5.9769999999999997E-3</v>
      </c>
      <c r="FS267" s="42">
        <f t="shared" si="441"/>
        <v>0</v>
      </c>
      <c r="FT267" s="42">
        <f t="shared" si="441"/>
        <v>8.7799999999999998E-4</v>
      </c>
      <c r="FU267" s="42">
        <f t="shared" si="441"/>
        <v>0</v>
      </c>
      <c r="FV267" s="42">
        <f t="shared" si="441"/>
        <v>0</v>
      </c>
      <c r="FW267" s="42">
        <f t="shared" si="441"/>
        <v>0</v>
      </c>
      <c r="FX267" s="42">
        <f t="shared" si="441"/>
        <v>0</v>
      </c>
      <c r="FY267" s="98"/>
      <c r="FZ267" s="42">
        <f>ROUND(SUM(C267:FX267)*1000,6)</f>
        <v>19.210999999999999</v>
      </c>
      <c r="GA267" s="42"/>
      <c r="GB267" s="42"/>
      <c r="GC267" s="42"/>
      <c r="GD267" s="42"/>
      <c r="GE267" s="42"/>
      <c r="GF267" s="42"/>
      <c r="GG267" s="7"/>
      <c r="GH267" s="7"/>
      <c r="GI267" s="7"/>
      <c r="GJ267" s="7"/>
      <c r="GK267" s="7"/>
      <c r="GL267" s="7"/>
      <c r="GM267" s="7"/>
    </row>
    <row r="268" spans="1:195" x14ac:dyDescent="0.35">
      <c r="A268" s="6" t="s">
        <v>593</v>
      </c>
      <c r="B268" s="7" t="s">
        <v>593</v>
      </c>
      <c r="C268" s="42">
        <f t="shared" ref="C268:AH268" si="442">ROUND((C267*C46),2)</f>
        <v>0</v>
      </c>
      <c r="D268" s="42">
        <f t="shared" si="442"/>
        <v>0</v>
      </c>
      <c r="E268" s="42">
        <f t="shared" si="442"/>
        <v>0</v>
      </c>
      <c r="F268" s="42">
        <f t="shared" si="442"/>
        <v>0</v>
      </c>
      <c r="G268" s="42">
        <f t="shared" si="442"/>
        <v>0</v>
      </c>
      <c r="H268" s="42">
        <f t="shared" si="442"/>
        <v>0</v>
      </c>
      <c r="I268" s="42">
        <f t="shared" si="442"/>
        <v>0</v>
      </c>
      <c r="J268" s="42">
        <f t="shared" si="442"/>
        <v>0</v>
      </c>
      <c r="K268" s="42">
        <f t="shared" si="442"/>
        <v>0</v>
      </c>
      <c r="L268" s="42">
        <f t="shared" si="442"/>
        <v>0</v>
      </c>
      <c r="M268" s="42">
        <f t="shared" si="442"/>
        <v>0</v>
      </c>
      <c r="N268" s="42">
        <f t="shared" si="442"/>
        <v>0</v>
      </c>
      <c r="O268" s="42">
        <f t="shared" si="442"/>
        <v>0</v>
      </c>
      <c r="P268" s="42">
        <f t="shared" si="442"/>
        <v>0</v>
      </c>
      <c r="Q268" s="42">
        <f t="shared" si="442"/>
        <v>0</v>
      </c>
      <c r="R268" s="42">
        <f t="shared" si="442"/>
        <v>0</v>
      </c>
      <c r="S268" s="42">
        <f t="shared" si="442"/>
        <v>0</v>
      </c>
      <c r="T268" s="42">
        <f t="shared" si="442"/>
        <v>0</v>
      </c>
      <c r="U268" s="42">
        <f t="shared" si="442"/>
        <v>0</v>
      </c>
      <c r="V268" s="42">
        <f t="shared" si="442"/>
        <v>0</v>
      </c>
      <c r="W268" s="42">
        <f t="shared" si="442"/>
        <v>0</v>
      </c>
      <c r="X268" s="42">
        <f t="shared" si="442"/>
        <v>0</v>
      </c>
      <c r="Y268" s="42">
        <f t="shared" si="442"/>
        <v>0</v>
      </c>
      <c r="Z268" s="42">
        <f t="shared" si="442"/>
        <v>0</v>
      </c>
      <c r="AA268" s="42">
        <f t="shared" si="442"/>
        <v>0</v>
      </c>
      <c r="AB268" s="42">
        <f t="shared" si="442"/>
        <v>0</v>
      </c>
      <c r="AC268" s="42">
        <f t="shared" si="442"/>
        <v>0</v>
      </c>
      <c r="AD268" s="42">
        <f t="shared" si="442"/>
        <v>0</v>
      </c>
      <c r="AE268" s="42">
        <f t="shared" si="442"/>
        <v>0</v>
      </c>
      <c r="AF268" s="42">
        <f t="shared" si="442"/>
        <v>0</v>
      </c>
      <c r="AG268" s="42">
        <f t="shared" si="442"/>
        <v>0</v>
      </c>
      <c r="AH268" s="42">
        <f t="shared" si="442"/>
        <v>0</v>
      </c>
      <c r="AI268" s="42">
        <f t="shared" ref="AI268:BN268" si="443">ROUND((AI267*AI46),2)</f>
        <v>0</v>
      </c>
      <c r="AJ268" s="42">
        <f t="shared" si="443"/>
        <v>0</v>
      </c>
      <c r="AK268" s="42">
        <f t="shared" si="443"/>
        <v>0</v>
      </c>
      <c r="AL268" s="42">
        <f t="shared" si="443"/>
        <v>0</v>
      </c>
      <c r="AM268" s="42">
        <f t="shared" si="443"/>
        <v>0</v>
      </c>
      <c r="AN268" s="42">
        <f t="shared" si="443"/>
        <v>88835.5</v>
      </c>
      <c r="AO268" s="42">
        <f t="shared" si="443"/>
        <v>0</v>
      </c>
      <c r="AP268" s="42">
        <f t="shared" si="443"/>
        <v>0</v>
      </c>
      <c r="AQ268" s="42">
        <f t="shared" si="443"/>
        <v>0</v>
      </c>
      <c r="AR268" s="42">
        <f t="shared" si="443"/>
        <v>0</v>
      </c>
      <c r="AS268" s="42">
        <f t="shared" si="443"/>
        <v>0</v>
      </c>
      <c r="AT268" s="42">
        <f t="shared" si="443"/>
        <v>0</v>
      </c>
      <c r="AU268" s="42">
        <f t="shared" si="443"/>
        <v>0</v>
      </c>
      <c r="AV268" s="42">
        <f t="shared" si="443"/>
        <v>0</v>
      </c>
      <c r="AW268" s="42">
        <f t="shared" si="443"/>
        <v>0</v>
      </c>
      <c r="AX268" s="42">
        <f t="shared" si="443"/>
        <v>0</v>
      </c>
      <c r="AY268" s="42">
        <f t="shared" si="443"/>
        <v>0</v>
      </c>
      <c r="AZ268" s="42">
        <f t="shared" si="443"/>
        <v>0</v>
      </c>
      <c r="BA268" s="42">
        <f t="shared" si="443"/>
        <v>0</v>
      </c>
      <c r="BB268" s="42">
        <f t="shared" si="443"/>
        <v>0</v>
      </c>
      <c r="BC268" s="42">
        <f t="shared" si="443"/>
        <v>0</v>
      </c>
      <c r="BD268" s="42">
        <f t="shared" si="443"/>
        <v>0</v>
      </c>
      <c r="BE268" s="42">
        <f t="shared" si="443"/>
        <v>0</v>
      </c>
      <c r="BF268" s="42">
        <f t="shared" si="443"/>
        <v>0</v>
      </c>
      <c r="BG268" s="42">
        <f t="shared" si="443"/>
        <v>0</v>
      </c>
      <c r="BH268" s="42">
        <f t="shared" si="443"/>
        <v>0</v>
      </c>
      <c r="BI268" s="42">
        <f t="shared" si="443"/>
        <v>0</v>
      </c>
      <c r="BJ268" s="42">
        <f t="shared" si="443"/>
        <v>0</v>
      </c>
      <c r="BK268" s="42">
        <f t="shared" si="443"/>
        <v>0</v>
      </c>
      <c r="BL268" s="42">
        <f t="shared" si="443"/>
        <v>0</v>
      </c>
      <c r="BM268" s="42">
        <f t="shared" si="443"/>
        <v>0</v>
      </c>
      <c r="BN268" s="42">
        <f t="shared" si="443"/>
        <v>0</v>
      </c>
      <c r="BO268" s="42">
        <f t="shared" ref="BO268:CT268" si="444">ROUND((BO267*BO46),2)</f>
        <v>0</v>
      </c>
      <c r="BP268" s="42">
        <f t="shared" si="444"/>
        <v>0</v>
      </c>
      <c r="BQ268" s="42">
        <f t="shared" si="444"/>
        <v>0</v>
      </c>
      <c r="BR268" s="42">
        <f t="shared" si="444"/>
        <v>0</v>
      </c>
      <c r="BS268" s="42">
        <f t="shared" si="444"/>
        <v>0</v>
      </c>
      <c r="BT268" s="42">
        <f t="shared" si="444"/>
        <v>0</v>
      </c>
      <c r="BU268" s="42">
        <f t="shared" si="444"/>
        <v>0</v>
      </c>
      <c r="BV268" s="42">
        <f t="shared" si="444"/>
        <v>4403939.57</v>
      </c>
      <c r="BW268" s="42">
        <f t="shared" si="444"/>
        <v>0</v>
      </c>
      <c r="BX268" s="42">
        <f t="shared" si="444"/>
        <v>0</v>
      </c>
      <c r="BY268" s="42">
        <f t="shared" si="444"/>
        <v>0</v>
      </c>
      <c r="BZ268" s="42">
        <f t="shared" si="444"/>
        <v>0</v>
      </c>
      <c r="CA268" s="42">
        <f t="shared" si="444"/>
        <v>0</v>
      </c>
      <c r="CB268" s="42">
        <f t="shared" si="444"/>
        <v>0</v>
      </c>
      <c r="CC268" s="42">
        <f t="shared" si="444"/>
        <v>0</v>
      </c>
      <c r="CD268" s="42">
        <f t="shared" si="444"/>
        <v>0</v>
      </c>
      <c r="CE268" s="42">
        <f t="shared" si="444"/>
        <v>0</v>
      </c>
      <c r="CF268" s="42">
        <f t="shared" si="444"/>
        <v>0</v>
      </c>
      <c r="CG268" s="42">
        <f t="shared" si="444"/>
        <v>0</v>
      </c>
      <c r="CH268" s="42">
        <f t="shared" si="444"/>
        <v>0</v>
      </c>
      <c r="CI268" s="42">
        <f t="shared" si="444"/>
        <v>0</v>
      </c>
      <c r="CJ268" s="42">
        <f t="shared" si="444"/>
        <v>0</v>
      </c>
      <c r="CK268" s="42">
        <f t="shared" si="444"/>
        <v>0</v>
      </c>
      <c r="CL268" s="42">
        <f t="shared" si="444"/>
        <v>0</v>
      </c>
      <c r="CM268" s="42">
        <f t="shared" si="444"/>
        <v>0</v>
      </c>
      <c r="CN268" s="42">
        <f t="shared" si="444"/>
        <v>0</v>
      </c>
      <c r="CO268" s="42">
        <f t="shared" si="444"/>
        <v>0</v>
      </c>
      <c r="CP268" s="42">
        <f t="shared" si="444"/>
        <v>2232573.79</v>
      </c>
      <c r="CQ268" s="42">
        <f t="shared" si="444"/>
        <v>0</v>
      </c>
      <c r="CR268" s="42">
        <f t="shared" si="444"/>
        <v>0</v>
      </c>
      <c r="CS268" s="42">
        <f t="shared" si="444"/>
        <v>0</v>
      </c>
      <c r="CT268" s="42">
        <f t="shared" si="444"/>
        <v>0</v>
      </c>
      <c r="CU268" s="42">
        <f t="shared" ref="CU268:DZ268" si="445">ROUND((CU267*CU46),2)</f>
        <v>0</v>
      </c>
      <c r="CV268" s="42">
        <f t="shared" si="445"/>
        <v>0</v>
      </c>
      <c r="CW268" s="42">
        <f t="shared" si="445"/>
        <v>0</v>
      </c>
      <c r="CX268" s="42">
        <f t="shared" si="445"/>
        <v>0</v>
      </c>
      <c r="CY268" s="42">
        <f t="shared" si="445"/>
        <v>0</v>
      </c>
      <c r="CZ268" s="42">
        <f t="shared" si="445"/>
        <v>0</v>
      </c>
      <c r="DA268" s="42">
        <f t="shared" si="445"/>
        <v>0</v>
      </c>
      <c r="DB268" s="42">
        <f t="shared" si="445"/>
        <v>0</v>
      </c>
      <c r="DC268" s="42">
        <f t="shared" si="445"/>
        <v>0</v>
      </c>
      <c r="DD268" s="42">
        <f t="shared" si="445"/>
        <v>0</v>
      </c>
      <c r="DE268" s="42">
        <f t="shared" si="445"/>
        <v>0</v>
      </c>
      <c r="DF268" s="42">
        <f t="shared" si="445"/>
        <v>0</v>
      </c>
      <c r="DG268" s="42">
        <f t="shared" si="445"/>
        <v>0</v>
      </c>
      <c r="DH268" s="42">
        <f t="shared" si="445"/>
        <v>0</v>
      </c>
      <c r="DI268" s="42">
        <f t="shared" si="445"/>
        <v>0</v>
      </c>
      <c r="DJ268" s="42">
        <f t="shared" si="445"/>
        <v>0</v>
      </c>
      <c r="DK268" s="42">
        <f t="shared" si="445"/>
        <v>0</v>
      </c>
      <c r="DL268" s="42">
        <f t="shared" si="445"/>
        <v>0</v>
      </c>
      <c r="DM268" s="42">
        <f t="shared" si="445"/>
        <v>0</v>
      </c>
      <c r="DN268" s="42">
        <f t="shared" si="445"/>
        <v>0</v>
      </c>
      <c r="DO268" s="42">
        <f t="shared" si="445"/>
        <v>0</v>
      </c>
      <c r="DP268" s="42">
        <f t="shared" si="445"/>
        <v>0</v>
      </c>
      <c r="DQ268" s="42">
        <f t="shared" si="445"/>
        <v>1083049.1599999999</v>
      </c>
      <c r="DR268" s="42">
        <f t="shared" si="445"/>
        <v>0</v>
      </c>
      <c r="DS268" s="42">
        <f t="shared" si="445"/>
        <v>0</v>
      </c>
      <c r="DT268" s="42">
        <f t="shared" si="445"/>
        <v>0</v>
      </c>
      <c r="DU268" s="42">
        <f t="shared" si="445"/>
        <v>0</v>
      </c>
      <c r="DV268" s="42">
        <f t="shared" si="445"/>
        <v>0</v>
      </c>
      <c r="DW268" s="42">
        <f t="shared" si="445"/>
        <v>0</v>
      </c>
      <c r="DX268" s="42">
        <f t="shared" si="445"/>
        <v>0</v>
      </c>
      <c r="DY268" s="42">
        <f t="shared" si="445"/>
        <v>0</v>
      </c>
      <c r="DZ268" s="42">
        <f t="shared" si="445"/>
        <v>0</v>
      </c>
      <c r="EA268" s="42">
        <f t="shared" ref="EA268:FF268" si="446">ROUND((EA267*EA46),2)</f>
        <v>1232065.4099999999</v>
      </c>
      <c r="EB268" s="42">
        <f t="shared" si="446"/>
        <v>0</v>
      </c>
      <c r="EC268" s="42">
        <f t="shared" si="446"/>
        <v>0</v>
      </c>
      <c r="ED268" s="42">
        <f t="shared" si="446"/>
        <v>1867463.35</v>
      </c>
      <c r="EE268" s="42">
        <f t="shared" si="446"/>
        <v>0</v>
      </c>
      <c r="EF268" s="42">
        <f t="shared" si="446"/>
        <v>0</v>
      </c>
      <c r="EG268" s="42">
        <f t="shared" si="446"/>
        <v>0</v>
      </c>
      <c r="EH268" s="42">
        <f t="shared" si="446"/>
        <v>0</v>
      </c>
      <c r="EI268" s="42">
        <f t="shared" si="446"/>
        <v>0</v>
      </c>
      <c r="EJ268" s="42">
        <f t="shared" si="446"/>
        <v>0</v>
      </c>
      <c r="EK268" s="42">
        <f t="shared" si="446"/>
        <v>0</v>
      </c>
      <c r="EL268" s="42">
        <f t="shared" si="446"/>
        <v>0</v>
      </c>
      <c r="EM268" s="42">
        <f t="shared" si="446"/>
        <v>0</v>
      </c>
      <c r="EN268" s="42">
        <f t="shared" si="446"/>
        <v>0</v>
      </c>
      <c r="EO268" s="42">
        <f t="shared" si="446"/>
        <v>0</v>
      </c>
      <c r="EP268" s="42">
        <f t="shared" si="446"/>
        <v>0</v>
      </c>
      <c r="EQ268" s="42">
        <f t="shared" si="446"/>
        <v>0</v>
      </c>
      <c r="ER268" s="42">
        <f t="shared" si="446"/>
        <v>0</v>
      </c>
      <c r="ES268" s="42">
        <f t="shared" si="446"/>
        <v>0</v>
      </c>
      <c r="ET268" s="42">
        <f t="shared" si="446"/>
        <v>0</v>
      </c>
      <c r="EU268" s="42">
        <f t="shared" si="446"/>
        <v>0</v>
      </c>
      <c r="EV268" s="42">
        <f t="shared" si="446"/>
        <v>0</v>
      </c>
      <c r="EW268" s="42">
        <f t="shared" si="446"/>
        <v>0</v>
      </c>
      <c r="EX268" s="42">
        <f t="shared" si="446"/>
        <v>0</v>
      </c>
      <c r="EY268" s="42">
        <f t="shared" si="446"/>
        <v>0</v>
      </c>
      <c r="EZ268" s="42">
        <f t="shared" si="446"/>
        <v>0</v>
      </c>
      <c r="FA268" s="42">
        <f t="shared" si="446"/>
        <v>0</v>
      </c>
      <c r="FB268" s="42">
        <f t="shared" si="446"/>
        <v>0</v>
      </c>
      <c r="FC268" s="42">
        <f t="shared" si="446"/>
        <v>0</v>
      </c>
      <c r="FD268" s="42">
        <f t="shared" si="446"/>
        <v>0</v>
      </c>
      <c r="FE268" s="42">
        <f t="shared" si="446"/>
        <v>0</v>
      </c>
      <c r="FF268" s="42">
        <f t="shared" si="446"/>
        <v>0</v>
      </c>
      <c r="FG268" s="42">
        <f t="shared" ref="FG268:FX268" si="447">ROUND((FG267*FG46),2)</f>
        <v>0</v>
      </c>
      <c r="FH268" s="42">
        <f t="shared" si="447"/>
        <v>0</v>
      </c>
      <c r="FI268" s="42">
        <f t="shared" si="447"/>
        <v>0</v>
      </c>
      <c r="FJ268" s="42">
        <f t="shared" si="447"/>
        <v>0</v>
      </c>
      <c r="FK268" s="42">
        <f t="shared" si="447"/>
        <v>0</v>
      </c>
      <c r="FL268" s="42">
        <f t="shared" si="447"/>
        <v>0</v>
      </c>
      <c r="FM268" s="42">
        <f t="shared" si="447"/>
        <v>0</v>
      </c>
      <c r="FN268" s="42">
        <f t="shared" si="447"/>
        <v>0</v>
      </c>
      <c r="FO268" s="42">
        <f t="shared" si="447"/>
        <v>3328327.65</v>
      </c>
      <c r="FP268" s="42">
        <f t="shared" si="447"/>
        <v>0</v>
      </c>
      <c r="FQ268" s="42">
        <f t="shared" si="447"/>
        <v>0</v>
      </c>
      <c r="FR268" s="42">
        <f t="shared" si="447"/>
        <v>3082713.61</v>
      </c>
      <c r="FS268" s="42">
        <f t="shared" si="447"/>
        <v>0</v>
      </c>
      <c r="FT268" s="42">
        <f t="shared" si="447"/>
        <v>383985.22</v>
      </c>
      <c r="FU268" s="42">
        <f t="shared" si="447"/>
        <v>0</v>
      </c>
      <c r="FV268" s="42">
        <f t="shared" si="447"/>
        <v>0</v>
      </c>
      <c r="FW268" s="42">
        <f t="shared" si="447"/>
        <v>0</v>
      </c>
      <c r="FX268" s="42">
        <f t="shared" si="447"/>
        <v>0</v>
      </c>
      <c r="FY268" s="98"/>
      <c r="FZ268" s="42"/>
      <c r="GA268" s="42"/>
      <c r="GB268" s="42"/>
      <c r="GC268" s="42"/>
      <c r="GD268" s="42"/>
      <c r="GE268" s="42"/>
      <c r="GF268" s="42"/>
      <c r="GG268" s="7"/>
      <c r="GH268" s="7"/>
      <c r="GI268" s="7"/>
      <c r="GJ268" s="7"/>
      <c r="GK268" s="7"/>
      <c r="GL268" s="7"/>
      <c r="GM268" s="7"/>
    </row>
    <row r="269" spans="1:195" x14ac:dyDescent="0.35">
      <c r="A269" s="6" t="s">
        <v>593</v>
      </c>
      <c r="B269" s="43" t="s">
        <v>828</v>
      </c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7"/>
      <c r="ES269" s="7"/>
      <c r="ET269" s="7"/>
      <c r="EU269" s="7"/>
      <c r="EV269" s="7"/>
      <c r="EW269" s="7"/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99"/>
      <c r="FZ269" s="7"/>
      <c r="GA269" s="42"/>
      <c r="GB269" s="97"/>
      <c r="GC269" s="97"/>
      <c r="GD269" s="97"/>
      <c r="GE269" s="28"/>
      <c r="GF269" s="28"/>
      <c r="GG269" s="7"/>
      <c r="GH269" s="7"/>
      <c r="GI269" s="7"/>
      <c r="GJ269" s="7"/>
      <c r="GK269" s="7"/>
      <c r="GL269" s="7"/>
      <c r="GM269" s="7"/>
    </row>
    <row r="270" spans="1:195" x14ac:dyDescent="0.35">
      <c r="A270" s="6" t="s">
        <v>829</v>
      </c>
      <c r="B270" s="7" t="s">
        <v>830</v>
      </c>
      <c r="C270" s="7">
        <f t="shared" ref="C270:AH270" si="448">C61</f>
        <v>3975359.6368625555</v>
      </c>
      <c r="D270" s="7">
        <f t="shared" si="448"/>
        <v>20560272.927547358</v>
      </c>
      <c r="E270" s="7">
        <f t="shared" si="448"/>
        <v>3957336.3845604667</v>
      </c>
      <c r="F270" s="7">
        <f t="shared" si="448"/>
        <v>11725720.408169016</v>
      </c>
      <c r="G270" s="7">
        <f t="shared" si="448"/>
        <v>749134.75238927116</v>
      </c>
      <c r="H270" s="7">
        <f t="shared" si="448"/>
        <v>875460.61353472143</v>
      </c>
      <c r="I270" s="7">
        <f t="shared" si="448"/>
        <v>4950900.101165615</v>
      </c>
      <c r="J270" s="7">
        <f t="shared" si="448"/>
        <v>1174607.3430782808</v>
      </c>
      <c r="K270" s="7">
        <f t="shared" si="448"/>
        <v>148174.02762891745</v>
      </c>
      <c r="L270" s="7">
        <f t="shared" si="448"/>
        <v>1809566.9849713142</v>
      </c>
      <c r="M270" s="7">
        <f t="shared" si="448"/>
        <v>720101.2592620654</v>
      </c>
      <c r="N270" s="7">
        <f t="shared" si="448"/>
        <v>33573698.057299666</v>
      </c>
      <c r="O270" s="7">
        <f t="shared" si="448"/>
        <v>7951652.0108887823</v>
      </c>
      <c r="P270" s="7">
        <f t="shared" si="448"/>
        <v>238195.42090387226</v>
      </c>
      <c r="Q270" s="7">
        <f t="shared" si="448"/>
        <v>24475693.320616804</v>
      </c>
      <c r="R270" s="7">
        <f t="shared" si="448"/>
        <v>2088234.5235152012</v>
      </c>
      <c r="S270" s="7">
        <f t="shared" si="448"/>
        <v>840187.19638839783</v>
      </c>
      <c r="T270" s="7">
        <f t="shared" si="448"/>
        <v>108965.2725716104</v>
      </c>
      <c r="U270" s="7">
        <f t="shared" si="448"/>
        <v>37193.431668595564</v>
      </c>
      <c r="V270" s="7">
        <f t="shared" si="448"/>
        <v>167495.00150570075</v>
      </c>
      <c r="W270" s="7">
        <f t="shared" si="448"/>
        <v>33789.81845509413</v>
      </c>
      <c r="X270" s="7">
        <f t="shared" si="448"/>
        <v>26750.286612030377</v>
      </c>
      <c r="Y270" s="7">
        <f t="shared" si="448"/>
        <v>420565.66285922786</v>
      </c>
      <c r="Z270" s="7">
        <f t="shared" si="448"/>
        <v>145527.75335373165</v>
      </c>
      <c r="AA270" s="7">
        <f t="shared" si="448"/>
        <v>17895248.291801848</v>
      </c>
      <c r="AB270" s="7">
        <f t="shared" si="448"/>
        <v>17593969.441777565</v>
      </c>
      <c r="AC270" s="7">
        <f t="shared" si="448"/>
        <v>549855.02079579222</v>
      </c>
      <c r="AD270" s="7">
        <f t="shared" si="448"/>
        <v>566683.47791309236</v>
      </c>
      <c r="AE270" s="7">
        <f t="shared" si="448"/>
        <v>81308.454960299423</v>
      </c>
      <c r="AF270" s="7">
        <f t="shared" si="448"/>
        <v>123406.36554046549</v>
      </c>
      <c r="AG270" s="7">
        <f t="shared" si="448"/>
        <v>434649.92047845712</v>
      </c>
      <c r="AH270" s="7">
        <f t="shared" si="448"/>
        <v>514721.37188820203</v>
      </c>
      <c r="AI270" s="7">
        <f t="shared" ref="AI270:BN270" si="449">AI61</f>
        <v>123369.26925853235</v>
      </c>
      <c r="AJ270" s="7">
        <f t="shared" si="449"/>
        <v>93298.180480559633</v>
      </c>
      <c r="AK270" s="7">
        <f t="shared" si="449"/>
        <v>108855.95357231262</v>
      </c>
      <c r="AL270" s="7">
        <f t="shared" si="449"/>
        <v>100022.79577645517</v>
      </c>
      <c r="AM270" s="7">
        <f t="shared" si="449"/>
        <v>251077.82193562208</v>
      </c>
      <c r="AN270" s="7">
        <f t="shared" si="449"/>
        <v>173117.44740056197</v>
      </c>
      <c r="AO270" s="7">
        <f t="shared" si="449"/>
        <v>2738424.7613501702</v>
      </c>
      <c r="AP270" s="7">
        <f t="shared" si="449"/>
        <v>49269592.772665814</v>
      </c>
      <c r="AQ270" s="7">
        <f t="shared" si="449"/>
        <v>204769.52257544457</v>
      </c>
      <c r="AR270" s="7">
        <f t="shared" si="449"/>
        <v>32081581.68313745</v>
      </c>
      <c r="AS270" s="7">
        <f t="shared" si="449"/>
        <v>3523721.4669548324</v>
      </c>
      <c r="AT270" s="7">
        <f t="shared" si="449"/>
        <v>1303247.3953737842</v>
      </c>
      <c r="AU270" s="7">
        <f t="shared" si="449"/>
        <v>216355.0149062376</v>
      </c>
      <c r="AV270" s="7">
        <f t="shared" si="449"/>
        <v>254468.35091938285</v>
      </c>
      <c r="AW270" s="7">
        <f t="shared" si="449"/>
        <v>155306.61526432243</v>
      </c>
      <c r="AX270" s="7">
        <f t="shared" si="449"/>
        <v>81260.452573746647</v>
      </c>
      <c r="AY270" s="7">
        <f t="shared" si="449"/>
        <v>304725.76989508385</v>
      </c>
      <c r="AZ270" s="7">
        <f t="shared" si="449"/>
        <v>6306805.3758183587</v>
      </c>
      <c r="BA270" s="7">
        <f t="shared" si="449"/>
        <v>5489607.5711656148</v>
      </c>
      <c r="BB270" s="7">
        <f t="shared" si="449"/>
        <v>6155948.8893297724</v>
      </c>
      <c r="BC270" s="7">
        <f t="shared" si="449"/>
        <v>10935575.765983488</v>
      </c>
      <c r="BD270" s="7">
        <f t="shared" si="449"/>
        <v>1547641.3968382713</v>
      </c>
      <c r="BE270" s="7">
        <f t="shared" si="449"/>
        <v>696507.8364247221</v>
      </c>
      <c r="BF270" s="7">
        <f t="shared" si="449"/>
        <v>9915498.5603788272</v>
      </c>
      <c r="BG270" s="7">
        <f t="shared" si="449"/>
        <v>596242.4494212087</v>
      </c>
      <c r="BH270" s="7">
        <f t="shared" si="449"/>
        <v>328311.70143720863</v>
      </c>
      <c r="BI270" s="7">
        <f t="shared" si="449"/>
        <v>241110.96726936224</v>
      </c>
      <c r="BJ270" s="7">
        <f t="shared" si="449"/>
        <v>2846222.1441412461</v>
      </c>
      <c r="BK270" s="7">
        <f t="shared" si="449"/>
        <v>11067242.313914524</v>
      </c>
      <c r="BL270" s="7">
        <f t="shared" si="449"/>
        <v>82561.460373204944</v>
      </c>
      <c r="BM270" s="7">
        <f t="shared" si="449"/>
        <v>396650.24049345305</v>
      </c>
      <c r="BN270" s="7">
        <f t="shared" si="449"/>
        <v>1938189.9087948226</v>
      </c>
      <c r="BO270" s="7">
        <f t="shared" ref="BO270:CT270" si="450">BO61</f>
        <v>982847.09158799471</v>
      </c>
      <c r="BP270" s="7">
        <f t="shared" si="450"/>
        <v>117815.55602096832</v>
      </c>
      <c r="BQ270" s="7">
        <f t="shared" si="450"/>
        <v>2891628.4715609546</v>
      </c>
      <c r="BR270" s="7">
        <f t="shared" si="450"/>
        <v>2287490.4209619872</v>
      </c>
      <c r="BS270" s="7">
        <f t="shared" si="450"/>
        <v>562639.48752807383</v>
      </c>
      <c r="BT270" s="7">
        <f t="shared" si="450"/>
        <v>216225.53547308687</v>
      </c>
      <c r="BU270" s="7">
        <f t="shared" si="450"/>
        <v>232339.53380005827</v>
      </c>
      <c r="BV270" s="7">
        <f t="shared" si="450"/>
        <v>683641.06110556971</v>
      </c>
      <c r="BW270" s="7">
        <f t="shared" si="450"/>
        <v>846721.21781425888</v>
      </c>
      <c r="BX270" s="7">
        <f t="shared" si="450"/>
        <v>58107.016577187038</v>
      </c>
      <c r="BY270" s="7">
        <f t="shared" si="450"/>
        <v>428323.47825513745</v>
      </c>
      <c r="BZ270" s="7">
        <f t="shared" si="450"/>
        <v>149598.21046641792</v>
      </c>
      <c r="CA270" s="7">
        <f t="shared" si="450"/>
        <v>57816.581214433165</v>
      </c>
      <c r="CB270" s="7">
        <f t="shared" si="450"/>
        <v>39322975.835512385</v>
      </c>
      <c r="CC270" s="7">
        <f t="shared" si="450"/>
        <v>129384.2568167835</v>
      </c>
      <c r="CD270" s="7">
        <f t="shared" si="450"/>
        <v>27599.405618017885</v>
      </c>
      <c r="CE270" s="7">
        <f t="shared" si="450"/>
        <v>151475.69035242582</v>
      </c>
      <c r="CF270" s="7">
        <f t="shared" si="450"/>
        <v>72740.328148000757</v>
      </c>
      <c r="CG270" s="7">
        <f t="shared" si="450"/>
        <v>122773.86791181409</v>
      </c>
      <c r="CH270" s="7">
        <f t="shared" si="450"/>
        <v>81934.396361887222</v>
      </c>
      <c r="CI270" s="7">
        <f t="shared" si="450"/>
        <v>498560.82741916185</v>
      </c>
      <c r="CJ270" s="7">
        <f t="shared" si="450"/>
        <v>621085.91641571827</v>
      </c>
      <c r="CK270" s="7">
        <f t="shared" si="450"/>
        <v>3235219.7712578927</v>
      </c>
      <c r="CL270" s="7">
        <f t="shared" si="450"/>
        <v>887033.79710856453</v>
      </c>
      <c r="CM270" s="7">
        <f t="shared" si="450"/>
        <v>528492.52589113661</v>
      </c>
      <c r="CN270" s="7">
        <f t="shared" si="450"/>
        <v>15541079.608868385</v>
      </c>
      <c r="CO270" s="7">
        <f t="shared" si="450"/>
        <v>7951642.5939582326</v>
      </c>
      <c r="CP270" s="7">
        <f t="shared" si="450"/>
        <v>467722.82009106758</v>
      </c>
      <c r="CQ270" s="7">
        <f t="shared" si="450"/>
        <v>613383.0888482664</v>
      </c>
      <c r="CR270" s="7">
        <f t="shared" si="450"/>
        <v>175619.76823391014</v>
      </c>
      <c r="CS270" s="7">
        <f t="shared" si="450"/>
        <v>172824.97477906602</v>
      </c>
      <c r="CT270" s="7">
        <f t="shared" si="450"/>
        <v>102289.6096285465</v>
      </c>
      <c r="CU270" s="7">
        <f t="shared" ref="CU270:DZ270" si="451">CU61</f>
        <v>96441.5474873106</v>
      </c>
      <c r="CV270" s="7">
        <f t="shared" si="451"/>
        <v>46466.156612030383</v>
      </c>
      <c r="CW270" s="7">
        <f t="shared" si="451"/>
        <v>185389.55671093561</v>
      </c>
      <c r="CX270" s="7">
        <f t="shared" si="451"/>
        <v>378680.81769251748</v>
      </c>
      <c r="CY270" s="7">
        <f t="shared" si="451"/>
        <v>40319.767191755403</v>
      </c>
      <c r="CZ270" s="7">
        <f t="shared" si="451"/>
        <v>1445360.3518001593</v>
      </c>
      <c r="DA270" s="7">
        <f t="shared" si="451"/>
        <v>118761.57728543418</v>
      </c>
      <c r="DB270" s="7">
        <f t="shared" si="451"/>
        <v>230980.96268869838</v>
      </c>
      <c r="DC270" s="7">
        <f t="shared" si="451"/>
        <v>184644.23070619485</v>
      </c>
      <c r="DD270" s="7">
        <f t="shared" si="451"/>
        <v>107823.8875335956</v>
      </c>
      <c r="DE270" s="7">
        <f t="shared" si="451"/>
        <v>170910.24276903531</v>
      </c>
      <c r="DF270" s="7">
        <f t="shared" si="451"/>
        <v>13856826.092310289</v>
      </c>
      <c r="DG270" s="7">
        <f t="shared" si="451"/>
        <v>46615.189704227072</v>
      </c>
      <c r="DH270" s="7">
        <f t="shared" si="451"/>
        <v>1180004.4695122996</v>
      </c>
      <c r="DI270" s="7">
        <f t="shared" si="451"/>
        <v>1803958.9666310013</v>
      </c>
      <c r="DJ270" s="7">
        <f t="shared" si="451"/>
        <v>384848.61456185119</v>
      </c>
      <c r="DK270" s="7">
        <f t="shared" si="451"/>
        <v>277162.55962692905</v>
      </c>
      <c r="DL270" s="7">
        <f t="shared" si="451"/>
        <v>3301078.4921195148</v>
      </c>
      <c r="DM270" s="7">
        <f t="shared" si="451"/>
        <v>258586.006587004</v>
      </c>
      <c r="DN270" s="7">
        <f t="shared" si="451"/>
        <v>788062.09909076511</v>
      </c>
      <c r="DO270" s="7">
        <f t="shared" si="451"/>
        <v>1688269.4853138258</v>
      </c>
      <c r="DP270" s="7">
        <f t="shared" si="451"/>
        <v>166594.73793269598</v>
      </c>
      <c r="DQ270" s="7">
        <f t="shared" si="451"/>
        <v>358354.62037811964</v>
      </c>
      <c r="DR270" s="7">
        <f t="shared" si="451"/>
        <v>767204.8997198554</v>
      </c>
      <c r="DS270" s="7">
        <f t="shared" si="451"/>
        <v>345603.91752007912</v>
      </c>
      <c r="DT270" s="7">
        <f t="shared" si="451"/>
        <v>63361.576432750931</v>
      </c>
      <c r="DU270" s="7">
        <f t="shared" si="451"/>
        <v>149205.17810480119</v>
      </c>
      <c r="DV270" s="7">
        <f t="shared" si="451"/>
        <v>98441.847109261129</v>
      </c>
      <c r="DW270" s="7">
        <f t="shared" si="451"/>
        <v>123873.17229779011</v>
      </c>
      <c r="DX270" s="7">
        <f t="shared" si="451"/>
        <v>93206.578928209172</v>
      </c>
      <c r="DY270" s="7">
        <f t="shared" si="451"/>
        <v>196534.16107701175</v>
      </c>
      <c r="DZ270" s="7">
        <f t="shared" si="451"/>
        <v>625321.34965118638</v>
      </c>
      <c r="EA270" s="7">
        <f t="shared" ref="EA270:FF270" si="452">EA61</f>
        <v>532449.43882370694</v>
      </c>
      <c r="EB270" s="7">
        <f t="shared" si="452"/>
        <v>414187.58427971142</v>
      </c>
      <c r="EC270" s="7">
        <f t="shared" si="452"/>
        <v>207798.65111541696</v>
      </c>
      <c r="ED270" s="7">
        <f t="shared" si="452"/>
        <v>925536.09880404407</v>
      </c>
      <c r="EE270" s="7">
        <f t="shared" si="452"/>
        <v>94435.066005391389</v>
      </c>
      <c r="EF270" s="7">
        <f t="shared" si="452"/>
        <v>766840.28550778679</v>
      </c>
      <c r="EG270" s="7">
        <f t="shared" si="452"/>
        <v>132080.91287295337</v>
      </c>
      <c r="EH270" s="7">
        <f t="shared" si="452"/>
        <v>111448.8269026858</v>
      </c>
      <c r="EI270" s="7">
        <f t="shared" si="452"/>
        <v>8409210.7053326871</v>
      </c>
      <c r="EJ270" s="7">
        <f t="shared" si="452"/>
        <v>6070945.2586546866</v>
      </c>
      <c r="EK270" s="7">
        <f t="shared" si="452"/>
        <v>331709.13961849996</v>
      </c>
      <c r="EL270" s="7">
        <f t="shared" si="452"/>
        <v>359004.14726938715</v>
      </c>
      <c r="EM270" s="7">
        <f t="shared" si="452"/>
        <v>133629.31033063785</v>
      </c>
      <c r="EN270" s="7">
        <f t="shared" si="452"/>
        <v>599040.85408002674</v>
      </c>
      <c r="EO270" s="7">
        <f t="shared" si="452"/>
        <v>110515.75472165953</v>
      </c>
      <c r="EP270" s="7">
        <f t="shared" si="452"/>
        <v>198467.1499845293</v>
      </c>
      <c r="EQ270" s="7">
        <f t="shared" si="452"/>
        <v>1482699.5302336456</v>
      </c>
      <c r="ER270" s="7">
        <f t="shared" si="452"/>
        <v>178186.99681049981</v>
      </c>
      <c r="ES270" s="7">
        <f t="shared" si="452"/>
        <v>86407.437255903089</v>
      </c>
      <c r="ET270" s="7">
        <f t="shared" si="452"/>
        <v>99167.860137511045</v>
      </c>
      <c r="EU270" s="7">
        <f t="shared" si="452"/>
        <v>322912.49758654094</v>
      </c>
      <c r="EV270" s="7">
        <f t="shared" si="452"/>
        <v>43628.739060467371</v>
      </c>
      <c r="EW270" s="7">
        <f t="shared" si="452"/>
        <v>369514.55207151332</v>
      </c>
      <c r="EX270" s="7">
        <f t="shared" si="452"/>
        <v>81318.092788917696</v>
      </c>
      <c r="EY270" s="7">
        <f t="shared" si="452"/>
        <v>429529.24359690119</v>
      </c>
      <c r="EZ270" s="7">
        <f t="shared" si="452"/>
        <v>87699.390095574476</v>
      </c>
      <c r="FA270" s="7">
        <f t="shared" si="452"/>
        <v>1826713.564192686</v>
      </c>
      <c r="FB270" s="7">
        <f t="shared" si="452"/>
        <v>261415.66140057801</v>
      </c>
      <c r="FC270" s="7">
        <f t="shared" si="452"/>
        <v>1118743.3030608119</v>
      </c>
      <c r="FD270" s="7">
        <f t="shared" si="452"/>
        <v>347007.27838893526</v>
      </c>
      <c r="FE270" s="7">
        <f t="shared" si="452"/>
        <v>73495.369355636954</v>
      </c>
      <c r="FF270" s="7">
        <f t="shared" si="452"/>
        <v>194612.29182576112</v>
      </c>
      <c r="FG270" s="7">
        <f t="shared" ref="FG270:FX270" si="453">FG61</f>
        <v>84433.012111264994</v>
      </c>
      <c r="FH270" s="7">
        <f t="shared" si="453"/>
        <v>86807.970763982477</v>
      </c>
      <c r="FI270" s="7">
        <f t="shared" si="453"/>
        <v>1197393.3302733083</v>
      </c>
      <c r="FJ270" s="7">
        <f t="shared" si="453"/>
        <v>801762.05190615822</v>
      </c>
      <c r="FK270" s="7">
        <f t="shared" si="453"/>
        <v>1253001.4648258083</v>
      </c>
      <c r="FL270" s="7">
        <f t="shared" si="453"/>
        <v>3501094.1756532299</v>
      </c>
      <c r="FM270" s="7">
        <f t="shared" si="453"/>
        <v>1963488.5233917458</v>
      </c>
      <c r="FN270" s="7">
        <f t="shared" si="453"/>
        <v>11231428.410913067</v>
      </c>
      <c r="FO270" s="7">
        <f t="shared" si="453"/>
        <v>607592.63138315966</v>
      </c>
      <c r="FP270" s="7">
        <f t="shared" si="453"/>
        <v>1267504.9977336868</v>
      </c>
      <c r="FQ270" s="7">
        <f t="shared" si="453"/>
        <v>603021.10860051261</v>
      </c>
      <c r="FR270" s="7">
        <f t="shared" si="453"/>
        <v>88488.239989595269</v>
      </c>
      <c r="FS270" s="7">
        <f t="shared" si="453"/>
        <v>82384.211328193938</v>
      </c>
      <c r="FT270" s="7">
        <f t="shared" si="453"/>
        <v>69243.539168030751</v>
      </c>
      <c r="FU270" s="7">
        <f t="shared" si="453"/>
        <v>591729.33694608184</v>
      </c>
      <c r="FV270" s="7">
        <f t="shared" si="453"/>
        <v>438814.89076443302</v>
      </c>
      <c r="FW270" s="7">
        <f t="shared" si="453"/>
        <v>104794.87353843845</v>
      </c>
      <c r="FX270" s="7">
        <f t="shared" si="453"/>
        <v>35710.539170131822</v>
      </c>
      <c r="FY270" s="7"/>
      <c r="FZ270" s="7"/>
      <c r="GA270" s="42"/>
      <c r="GB270" s="42"/>
      <c r="GC270" s="42"/>
      <c r="GD270" s="42"/>
      <c r="GE270" s="42"/>
      <c r="GF270" s="42"/>
      <c r="GG270" s="7"/>
      <c r="GH270" s="7"/>
      <c r="GI270" s="7"/>
      <c r="GJ270" s="7"/>
      <c r="GK270" s="7"/>
      <c r="GL270" s="7"/>
      <c r="GM270" s="7"/>
    </row>
    <row r="271" spans="1:195" x14ac:dyDescent="0.35">
      <c r="A271" s="6" t="s">
        <v>831</v>
      </c>
      <c r="B271" s="7" t="s">
        <v>832</v>
      </c>
      <c r="C271" s="42">
        <f t="shared" ref="C271:AH271" si="454">ROUND(C270/C46,6)</f>
        <v>3.045E-3</v>
      </c>
      <c r="D271" s="42">
        <f t="shared" si="454"/>
        <v>4.3290000000000004E-3</v>
      </c>
      <c r="E271" s="42">
        <f t="shared" si="454"/>
        <v>2.9710000000000001E-3</v>
      </c>
      <c r="F271" s="42">
        <f t="shared" si="454"/>
        <v>3.4459999999999998E-3</v>
      </c>
      <c r="G271" s="42">
        <f t="shared" si="454"/>
        <v>1.348E-3</v>
      </c>
      <c r="H271" s="42">
        <f t="shared" si="454"/>
        <v>5.8929999999999998E-3</v>
      </c>
      <c r="I271" s="42">
        <f t="shared" si="454"/>
        <v>3.9760000000000004E-3</v>
      </c>
      <c r="J271" s="42">
        <f t="shared" si="454"/>
        <v>6.0309999999999999E-3</v>
      </c>
      <c r="K271" s="42">
        <f t="shared" si="454"/>
        <v>2.9129999999999998E-3</v>
      </c>
      <c r="L271" s="42">
        <f t="shared" si="454"/>
        <v>1.9689999999999998E-3</v>
      </c>
      <c r="M271" s="42">
        <f t="shared" si="454"/>
        <v>2.0249999999999999E-3</v>
      </c>
      <c r="N271" s="42">
        <f t="shared" si="454"/>
        <v>3.4380000000000001E-3</v>
      </c>
      <c r="O271" s="42">
        <f t="shared" si="454"/>
        <v>2.8969999999999998E-3</v>
      </c>
      <c r="P271" s="42">
        <f t="shared" si="454"/>
        <v>4.1279999999999997E-3</v>
      </c>
      <c r="Q271" s="42">
        <f t="shared" si="454"/>
        <v>4.15E-3</v>
      </c>
      <c r="R271" s="42">
        <f t="shared" si="454"/>
        <v>2.7556000000000001E-2</v>
      </c>
      <c r="S271" s="42">
        <f t="shared" si="454"/>
        <v>1.304E-3</v>
      </c>
      <c r="T271" s="42">
        <f t="shared" si="454"/>
        <v>3.9170000000000003E-3</v>
      </c>
      <c r="U271" s="42">
        <f t="shared" si="454"/>
        <v>1.1509999999999999E-3</v>
      </c>
      <c r="V271" s="42">
        <f t="shared" si="454"/>
        <v>4.2760000000000003E-3</v>
      </c>
      <c r="W271" s="42">
        <f t="shared" si="454"/>
        <v>4.8520000000000004E-3</v>
      </c>
      <c r="X271" s="42">
        <f t="shared" si="454"/>
        <v>1.3699999999999999E-3</v>
      </c>
      <c r="Y271" s="42">
        <f t="shared" si="454"/>
        <v>5.1850000000000004E-3</v>
      </c>
      <c r="Z271" s="42">
        <f t="shared" si="454"/>
        <v>5.2180000000000004E-3</v>
      </c>
      <c r="AA271" s="42">
        <f t="shared" si="454"/>
        <v>2.6580000000000002E-3</v>
      </c>
      <c r="AB271" s="42">
        <f t="shared" si="454"/>
        <v>1.684E-3</v>
      </c>
      <c r="AC271" s="42">
        <f t="shared" si="454"/>
        <v>1.183E-3</v>
      </c>
      <c r="AD271" s="42">
        <f t="shared" si="454"/>
        <v>1.1019999999999999E-3</v>
      </c>
      <c r="AE271" s="42">
        <f t="shared" si="454"/>
        <v>1.5839999999999999E-3</v>
      </c>
      <c r="AF271" s="42">
        <f t="shared" si="454"/>
        <v>1.273E-3</v>
      </c>
      <c r="AG271" s="42">
        <f t="shared" si="454"/>
        <v>1.1869999999999999E-3</v>
      </c>
      <c r="AH271" s="42">
        <f t="shared" si="454"/>
        <v>1.086E-2</v>
      </c>
      <c r="AI271" s="42">
        <f t="shared" ref="AI271:BN271" si="455">ROUND(AI270/AI46,6)</f>
        <v>1.0102E-2</v>
      </c>
      <c r="AJ271" s="42">
        <f t="shared" si="455"/>
        <v>2.2260000000000001E-3</v>
      </c>
      <c r="AK271" s="42">
        <f t="shared" si="455"/>
        <v>1.521E-3</v>
      </c>
      <c r="AL271" s="42">
        <f t="shared" si="455"/>
        <v>1.0280000000000001E-3</v>
      </c>
      <c r="AM271" s="42">
        <f t="shared" si="455"/>
        <v>3.8149999999999998E-3</v>
      </c>
      <c r="AN271" s="42">
        <f t="shared" si="455"/>
        <v>9.8799999999999995E-4</v>
      </c>
      <c r="AO271" s="42">
        <f t="shared" si="455"/>
        <v>4.6030000000000003E-3</v>
      </c>
      <c r="AP271" s="42">
        <f t="shared" si="455"/>
        <v>1.7899999999999999E-3</v>
      </c>
      <c r="AQ271" s="42">
        <f t="shared" si="455"/>
        <v>2.114E-3</v>
      </c>
      <c r="AR271" s="42">
        <f t="shared" si="455"/>
        <v>2.7920000000000002E-3</v>
      </c>
      <c r="AS271" s="42">
        <f t="shared" si="455"/>
        <v>7.1000000000000002E-4</v>
      </c>
      <c r="AT271" s="42">
        <f t="shared" si="455"/>
        <v>3.0490000000000001E-3</v>
      </c>
      <c r="AU271" s="42">
        <f t="shared" si="455"/>
        <v>2.8540000000000002E-3</v>
      </c>
      <c r="AV271" s="42">
        <f t="shared" si="455"/>
        <v>5.3E-3</v>
      </c>
      <c r="AW271" s="42">
        <f t="shared" si="455"/>
        <v>3.7399999999999998E-3</v>
      </c>
      <c r="AX271" s="42">
        <f t="shared" si="455"/>
        <v>2.5639999999999999E-3</v>
      </c>
      <c r="AY271" s="42">
        <f t="shared" si="455"/>
        <v>4.7980000000000002E-3</v>
      </c>
      <c r="AZ271" s="42">
        <f t="shared" si="455"/>
        <v>5.633E-3</v>
      </c>
      <c r="BA271" s="42">
        <f t="shared" si="455"/>
        <v>5.535E-3</v>
      </c>
      <c r="BB271" s="42">
        <f t="shared" si="455"/>
        <v>2.1850999999999999E-2</v>
      </c>
      <c r="BC271" s="42">
        <f t="shared" si="455"/>
        <v>2.3310000000000002E-3</v>
      </c>
      <c r="BD271" s="42">
        <f t="shared" si="455"/>
        <v>2.542E-3</v>
      </c>
      <c r="BE271" s="42">
        <f t="shared" si="455"/>
        <v>3.3080000000000002E-3</v>
      </c>
      <c r="BF271" s="42">
        <f t="shared" si="455"/>
        <v>3.1819999999999999E-3</v>
      </c>
      <c r="BG271" s="42">
        <f t="shared" si="455"/>
        <v>8.6969999999999999E-3</v>
      </c>
      <c r="BH271" s="42">
        <f t="shared" si="455"/>
        <v>3.8340000000000002E-3</v>
      </c>
      <c r="BI271" s="42">
        <f t="shared" si="455"/>
        <v>4.1850000000000004E-3</v>
      </c>
      <c r="BJ271" s="42">
        <f t="shared" si="455"/>
        <v>2.7409999999999999E-3</v>
      </c>
      <c r="BK271" s="42">
        <f t="shared" si="455"/>
        <v>5.4559999999999999E-3</v>
      </c>
      <c r="BL271" s="42">
        <f t="shared" si="455"/>
        <v>9.8820000000000002E-3</v>
      </c>
      <c r="BM271" s="42">
        <f t="shared" si="455"/>
        <v>8.744E-3</v>
      </c>
      <c r="BN271" s="42">
        <f t="shared" si="455"/>
        <v>4.9319999999999998E-3</v>
      </c>
      <c r="BO271" s="42">
        <f t="shared" ref="BO271:CT271" si="456">ROUND(BO270/BO46,6)</f>
        <v>4.6150000000000002E-3</v>
      </c>
      <c r="BP271" s="42">
        <f t="shared" si="456"/>
        <v>1.1360000000000001E-3</v>
      </c>
      <c r="BQ271" s="42">
        <f t="shared" si="456"/>
        <v>1.4419999999999999E-3</v>
      </c>
      <c r="BR271" s="42">
        <f t="shared" si="456"/>
        <v>1.9300000000000001E-3</v>
      </c>
      <c r="BS271" s="42">
        <f t="shared" si="456"/>
        <v>6.0499999999999996E-4</v>
      </c>
      <c r="BT271" s="42">
        <f t="shared" si="456"/>
        <v>4.3800000000000002E-4</v>
      </c>
      <c r="BU271" s="42">
        <f t="shared" si="456"/>
        <v>1.3129999999999999E-3</v>
      </c>
      <c r="BV271" s="42">
        <f t="shared" si="456"/>
        <v>4.6799999999999999E-4</v>
      </c>
      <c r="BW271" s="42">
        <f t="shared" si="456"/>
        <v>7.1500000000000003E-4</v>
      </c>
      <c r="BX271" s="42">
        <f t="shared" si="456"/>
        <v>8.9400000000000005E-4</v>
      </c>
      <c r="BY271" s="42">
        <f t="shared" si="456"/>
        <v>3.019E-3</v>
      </c>
      <c r="BZ271" s="42">
        <f t="shared" si="456"/>
        <v>3.349E-3</v>
      </c>
      <c r="CA271" s="42">
        <f t="shared" si="456"/>
        <v>5.5000000000000003E-4</v>
      </c>
      <c r="CB271" s="42">
        <f t="shared" si="456"/>
        <v>2.6059999999999998E-3</v>
      </c>
      <c r="CC271" s="42">
        <f t="shared" si="456"/>
        <v>5.9179999999999996E-3</v>
      </c>
      <c r="CD271" s="42">
        <f t="shared" si="456"/>
        <v>1.3940000000000001E-3</v>
      </c>
      <c r="CE271" s="42">
        <f t="shared" si="456"/>
        <v>3.3430000000000001E-3</v>
      </c>
      <c r="CF271" s="42">
        <f t="shared" si="456"/>
        <v>2.2599999999999999E-3</v>
      </c>
      <c r="CG271" s="42">
        <f t="shared" si="456"/>
        <v>4.646E-3</v>
      </c>
      <c r="CH271" s="42">
        <f t="shared" si="456"/>
        <v>4.2859999999999999E-3</v>
      </c>
      <c r="CI271" s="42">
        <f t="shared" si="456"/>
        <v>3.8939999999999999E-3</v>
      </c>
      <c r="CJ271" s="42">
        <f t="shared" si="456"/>
        <v>1.495E-3</v>
      </c>
      <c r="CK271" s="42">
        <f t="shared" si="456"/>
        <v>1.8749999999999999E-3</v>
      </c>
      <c r="CL271" s="42">
        <f t="shared" si="456"/>
        <v>3.284E-3</v>
      </c>
      <c r="CM271" s="42">
        <f t="shared" si="456"/>
        <v>1.83E-3</v>
      </c>
      <c r="CN271" s="42">
        <f t="shared" si="456"/>
        <v>2.826E-3</v>
      </c>
      <c r="CO271" s="42">
        <f t="shared" si="456"/>
        <v>2.1779999999999998E-3</v>
      </c>
      <c r="CP271" s="42">
        <f t="shared" si="456"/>
        <v>6.7000000000000002E-4</v>
      </c>
      <c r="CQ271" s="42">
        <f t="shared" si="456"/>
        <v>3.3270000000000001E-3</v>
      </c>
      <c r="CR271" s="42">
        <f t="shared" si="456"/>
        <v>1.052E-3</v>
      </c>
      <c r="CS271" s="42">
        <f t="shared" si="456"/>
        <v>2.869E-3</v>
      </c>
      <c r="CT271" s="42">
        <f t="shared" si="456"/>
        <v>1.536E-3</v>
      </c>
      <c r="CU271" s="42">
        <f t="shared" ref="CU271:DZ271" si="457">ROUND(CU270/CU46,6)</f>
        <v>4.7330000000000002E-3</v>
      </c>
      <c r="CV271" s="42">
        <f t="shared" si="457"/>
        <v>1.792E-3</v>
      </c>
      <c r="CW271" s="42">
        <f t="shared" si="457"/>
        <v>2.4169999999999999E-3</v>
      </c>
      <c r="CX271" s="42">
        <f t="shared" si="457"/>
        <v>4.1079999999999997E-3</v>
      </c>
      <c r="CY271" s="42">
        <f t="shared" si="457"/>
        <v>5.9230000000000003E-3</v>
      </c>
      <c r="CZ271" s="42">
        <f t="shared" si="457"/>
        <v>5.4039999999999999E-3</v>
      </c>
      <c r="DA271" s="42">
        <f t="shared" si="457"/>
        <v>2.3519999999999999E-3</v>
      </c>
      <c r="DB271" s="42">
        <f t="shared" si="457"/>
        <v>5.1419999999999999E-3</v>
      </c>
      <c r="DC271" s="42">
        <f t="shared" si="457"/>
        <v>2.9169999999999999E-3</v>
      </c>
      <c r="DD271" s="42">
        <f t="shared" si="457"/>
        <v>3.6000000000000002E-4</v>
      </c>
      <c r="DE271" s="42">
        <f t="shared" si="457"/>
        <v>9.6500000000000004E-4</v>
      </c>
      <c r="DF271" s="42">
        <f t="shared" si="457"/>
        <v>4.8390000000000004E-3</v>
      </c>
      <c r="DG271" s="42">
        <f t="shared" si="457"/>
        <v>7.2400000000000003E-4</v>
      </c>
      <c r="DH271" s="42">
        <f t="shared" si="457"/>
        <v>2.7160000000000001E-3</v>
      </c>
      <c r="DI271" s="42">
        <f t="shared" si="457"/>
        <v>2.9260000000000002E-3</v>
      </c>
      <c r="DJ271" s="42">
        <f t="shared" si="457"/>
        <v>5.4380000000000001E-3</v>
      </c>
      <c r="DK271" s="42">
        <f t="shared" si="457"/>
        <v>4.189E-3</v>
      </c>
      <c r="DL271" s="42">
        <f t="shared" si="457"/>
        <v>3.5760000000000002E-3</v>
      </c>
      <c r="DM271" s="42">
        <f t="shared" si="457"/>
        <v>9.1070000000000005E-3</v>
      </c>
      <c r="DN271" s="42">
        <f t="shared" si="457"/>
        <v>2.7339999999999999E-3</v>
      </c>
      <c r="DO271" s="42">
        <f t="shared" si="457"/>
        <v>4.339E-3</v>
      </c>
      <c r="DP271" s="42">
        <f t="shared" si="457"/>
        <v>4.8380000000000003E-3</v>
      </c>
      <c r="DQ271" s="42">
        <f t="shared" si="457"/>
        <v>7.7499999999999997E-4</v>
      </c>
      <c r="DR271" s="42">
        <f t="shared" si="457"/>
        <v>7.6969999999999998E-3</v>
      </c>
      <c r="DS271" s="42">
        <f t="shared" si="457"/>
        <v>7.4780000000000003E-3</v>
      </c>
      <c r="DT271" s="42">
        <f t="shared" si="457"/>
        <v>5.0819999999999997E-3</v>
      </c>
      <c r="DU271" s="42">
        <f t="shared" si="457"/>
        <v>4.5599999999999998E-3</v>
      </c>
      <c r="DV271" s="42">
        <f t="shared" si="457"/>
        <v>9.9629999999999996E-3</v>
      </c>
      <c r="DW271" s="42">
        <f t="shared" si="457"/>
        <v>5.0790000000000002E-3</v>
      </c>
      <c r="DX271" s="42">
        <f t="shared" si="457"/>
        <v>8.2200000000000003E-4</v>
      </c>
      <c r="DY271" s="42">
        <f t="shared" si="457"/>
        <v>9.19E-4</v>
      </c>
      <c r="DZ271" s="42">
        <f t="shared" si="457"/>
        <v>2.3479999999999998E-3</v>
      </c>
      <c r="EA271" s="42">
        <f t="shared" ref="EA271:FF271" si="458">ROUND(EA270/EA46,6)</f>
        <v>7.8299999999999995E-4</v>
      </c>
      <c r="EB271" s="42">
        <f t="shared" si="458"/>
        <v>4.5269999999999998E-3</v>
      </c>
      <c r="EC271" s="42">
        <f t="shared" si="458"/>
        <v>5.3420000000000004E-3</v>
      </c>
      <c r="ED271" s="42">
        <f t="shared" si="458"/>
        <v>1.6100000000000001E-4</v>
      </c>
      <c r="EE271" s="42">
        <f t="shared" si="458"/>
        <v>5.0559999999999997E-3</v>
      </c>
      <c r="EF271" s="42">
        <f t="shared" si="458"/>
        <v>7.0369999999999999E-3</v>
      </c>
      <c r="EG271" s="42">
        <f t="shared" si="458"/>
        <v>4.104E-3</v>
      </c>
      <c r="EH271" s="42">
        <f t="shared" si="458"/>
        <v>7.2839999999999997E-3</v>
      </c>
      <c r="EI271" s="42">
        <f t="shared" si="458"/>
        <v>5.6470000000000001E-3</v>
      </c>
      <c r="EJ271" s="42">
        <f t="shared" si="458"/>
        <v>5.2240000000000003E-3</v>
      </c>
      <c r="EK271" s="42">
        <f t="shared" si="458"/>
        <v>5.2999999999999998E-4</v>
      </c>
      <c r="EL271" s="42">
        <f t="shared" si="458"/>
        <v>1.186E-3</v>
      </c>
      <c r="EM271" s="42">
        <f t="shared" si="458"/>
        <v>9.9700000000000006E-4</v>
      </c>
      <c r="EN271" s="42">
        <f t="shared" si="458"/>
        <v>6.8349999999999999E-3</v>
      </c>
      <c r="EO271" s="42">
        <f t="shared" si="458"/>
        <v>2.3470000000000001E-3</v>
      </c>
      <c r="EP271" s="42">
        <f t="shared" si="458"/>
        <v>1.2600000000000001E-3</v>
      </c>
      <c r="EQ271" s="42">
        <f t="shared" si="458"/>
        <v>7.9299999999999998E-4</v>
      </c>
      <c r="ER271" s="42">
        <f t="shared" si="458"/>
        <v>1.2160000000000001E-3</v>
      </c>
      <c r="ES271" s="42">
        <f t="shared" si="458"/>
        <v>2.2690000000000002E-3</v>
      </c>
      <c r="ET271" s="42">
        <f t="shared" si="458"/>
        <v>1.9120000000000001E-3</v>
      </c>
      <c r="EU271" s="42">
        <f t="shared" si="458"/>
        <v>6.9589999999999999E-3</v>
      </c>
      <c r="EV271" s="42">
        <f t="shared" si="458"/>
        <v>5.2499999999999997E-4</v>
      </c>
      <c r="EW271" s="42">
        <f t="shared" si="458"/>
        <v>2.8400000000000002E-4</v>
      </c>
      <c r="EX271" s="42">
        <f t="shared" si="458"/>
        <v>1.389E-3</v>
      </c>
      <c r="EY271" s="42">
        <f t="shared" si="458"/>
        <v>1.2392E-2</v>
      </c>
      <c r="EZ271" s="42">
        <f t="shared" si="458"/>
        <v>2.905E-3</v>
      </c>
      <c r="FA271" s="42">
        <f t="shared" si="458"/>
        <v>4.7800000000000002E-4</v>
      </c>
      <c r="FB271" s="42">
        <f t="shared" si="458"/>
        <v>5.5800000000000001E-4</v>
      </c>
      <c r="FC271" s="42">
        <f t="shared" si="458"/>
        <v>2.3280000000000002E-3</v>
      </c>
      <c r="FD271" s="42">
        <f t="shared" si="458"/>
        <v>6.254E-3</v>
      </c>
      <c r="FE271" s="42">
        <f t="shared" si="458"/>
        <v>2.1930000000000001E-3</v>
      </c>
      <c r="FF271" s="42">
        <f t="shared" si="458"/>
        <v>7.737E-3</v>
      </c>
      <c r="FG271" s="42">
        <f t="shared" ref="FG271:FX271" si="459">ROUND(FG270/FG46,6)</f>
        <v>2.6689999999999999E-3</v>
      </c>
      <c r="FH271" s="42">
        <f t="shared" si="459"/>
        <v>2.2989999999999998E-3</v>
      </c>
      <c r="FI271" s="42">
        <f t="shared" si="459"/>
        <v>8.4000000000000003E-4</v>
      </c>
      <c r="FJ271" s="42">
        <f t="shared" si="459"/>
        <v>8.5599999999999999E-4</v>
      </c>
      <c r="FK271" s="42">
        <f t="shared" si="459"/>
        <v>6.11E-4</v>
      </c>
      <c r="FL271" s="42">
        <f t="shared" si="459"/>
        <v>1.603E-3</v>
      </c>
      <c r="FM271" s="42">
        <f t="shared" si="459"/>
        <v>1.7700000000000001E-3</v>
      </c>
      <c r="FN271" s="42">
        <f t="shared" si="459"/>
        <v>3.7859999999999999E-3</v>
      </c>
      <c r="FO271" s="42">
        <f t="shared" si="459"/>
        <v>2.1000000000000001E-4</v>
      </c>
      <c r="FP271" s="42">
        <f t="shared" si="459"/>
        <v>8.4999999999999995E-4</v>
      </c>
      <c r="FQ271" s="42">
        <f t="shared" si="459"/>
        <v>1.132E-3</v>
      </c>
      <c r="FR271" s="42">
        <f t="shared" si="459"/>
        <v>1.7200000000000001E-4</v>
      </c>
      <c r="FS271" s="42">
        <f t="shared" si="459"/>
        <v>2.0100000000000001E-4</v>
      </c>
      <c r="FT271" s="42">
        <f t="shared" si="459"/>
        <v>1.5799999999999999E-4</v>
      </c>
      <c r="FU271" s="42">
        <f t="shared" si="459"/>
        <v>3.359E-3</v>
      </c>
      <c r="FV271" s="42">
        <f t="shared" si="459"/>
        <v>2.9979999999999998E-3</v>
      </c>
      <c r="FW271" s="42">
        <f t="shared" si="459"/>
        <v>5.0489999999999997E-3</v>
      </c>
      <c r="FX271" s="42">
        <f t="shared" si="459"/>
        <v>2.026E-3</v>
      </c>
      <c r="FY271" s="7"/>
      <c r="FZ271" s="7"/>
      <c r="GA271" s="42"/>
      <c r="GB271" s="7"/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</row>
    <row r="272" spans="1:195" x14ac:dyDescent="0.35">
      <c r="A272" s="7"/>
      <c r="B272" s="7" t="s">
        <v>833</v>
      </c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>
        <f>IF(FT264&gt;0,FT264,FT262)</f>
        <v>3.258E-3</v>
      </c>
      <c r="FQ272" s="42"/>
      <c r="FR272" s="42"/>
      <c r="FS272" s="42"/>
      <c r="FT272" s="42"/>
      <c r="FU272" s="42"/>
      <c r="FV272" s="42"/>
      <c r="FW272" s="42"/>
      <c r="FX272" s="42"/>
      <c r="FY272" s="7"/>
      <c r="FZ272" s="7"/>
      <c r="GA272" s="7"/>
      <c r="GB272" s="7"/>
      <c r="GC272" s="7"/>
      <c r="GD272" s="7"/>
      <c r="GE272" s="7"/>
      <c r="GF272" s="7"/>
      <c r="GG272" s="7"/>
      <c r="GH272" s="7"/>
      <c r="GI272" s="7"/>
      <c r="GJ272" s="7"/>
      <c r="GK272" s="7"/>
      <c r="GL272" s="7"/>
      <c r="GM272" s="7"/>
    </row>
    <row r="273" spans="1:195" x14ac:dyDescent="0.35">
      <c r="A273" s="6" t="s">
        <v>834</v>
      </c>
      <c r="B273" s="7" t="s">
        <v>835</v>
      </c>
      <c r="C273" s="42">
        <f t="shared" ref="C273:BB273" si="460">IF(ROUND(MIN(C271,(C254-C265),(C259-C265)),6)&lt;0,0,(ROUND(MIN(C271,(C254-C265),(C259-C265)),6)))</f>
        <v>0</v>
      </c>
      <c r="D273" s="42">
        <f t="shared" si="460"/>
        <v>0</v>
      </c>
      <c r="E273" s="42">
        <f t="shared" si="460"/>
        <v>0</v>
      </c>
      <c r="F273" s="42">
        <f t="shared" si="460"/>
        <v>0</v>
      </c>
      <c r="G273" s="42">
        <f t="shared" si="460"/>
        <v>0</v>
      </c>
      <c r="H273" s="42">
        <f t="shared" si="460"/>
        <v>0</v>
      </c>
      <c r="I273" s="42">
        <f t="shared" si="460"/>
        <v>0</v>
      </c>
      <c r="J273" s="42">
        <f t="shared" si="460"/>
        <v>0</v>
      </c>
      <c r="K273" s="42">
        <f t="shared" si="460"/>
        <v>0</v>
      </c>
      <c r="L273" s="42">
        <f t="shared" si="460"/>
        <v>0</v>
      </c>
      <c r="M273" s="42">
        <f t="shared" si="460"/>
        <v>0</v>
      </c>
      <c r="N273" s="42">
        <f t="shared" si="460"/>
        <v>0</v>
      </c>
      <c r="O273" s="42">
        <f t="shared" si="460"/>
        <v>0</v>
      </c>
      <c r="P273" s="42">
        <f t="shared" si="460"/>
        <v>0</v>
      </c>
      <c r="Q273" s="42">
        <f t="shared" si="460"/>
        <v>0</v>
      </c>
      <c r="R273" s="42">
        <f t="shared" si="460"/>
        <v>0</v>
      </c>
      <c r="S273" s="42">
        <f t="shared" si="460"/>
        <v>0</v>
      </c>
      <c r="T273" s="42">
        <f t="shared" si="460"/>
        <v>0</v>
      </c>
      <c r="U273" s="42">
        <f t="shared" si="460"/>
        <v>0</v>
      </c>
      <c r="V273" s="42">
        <f t="shared" si="460"/>
        <v>0</v>
      </c>
      <c r="W273" s="42">
        <f t="shared" si="460"/>
        <v>0</v>
      </c>
      <c r="X273" s="42">
        <f t="shared" si="460"/>
        <v>0</v>
      </c>
      <c r="Y273" s="42">
        <f t="shared" si="460"/>
        <v>0</v>
      </c>
      <c r="Z273" s="42">
        <f t="shared" si="460"/>
        <v>0</v>
      </c>
      <c r="AA273" s="42">
        <f t="shared" si="460"/>
        <v>0</v>
      </c>
      <c r="AB273" s="42">
        <f t="shared" si="460"/>
        <v>0</v>
      </c>
      <c r="AC273" s="42">
        <f t="shared" si="460"/>
        <v>0</v>
      </c>
      <c r="AD273" s="42">
        <f t="shared" si="460"/>
        <v>0</v>
      </c>
      <c r="AE273" s="42">
        <f t="shared" si="460"/>
        <v>0</v>
      </c>
      <c r="AF273" s="42">
        <f t="shared" si="460"/>
        <v>0</v>
      </c>
      <c r="AG273" s="42">
        <f t="shared" si="460"/>
        <v>0</v>
      </c>
      <c r="AH273" s="42">
        <f t="shared" si="460"/>
        <v>0</v>
      </c>
      <c r="AI273" s="42">
        <f t="shared" si="460"/>
        <v>0</v>
      </c>
      <c r="AJ273" s="42">
        <f t="shared" si="460"/>
        <v>0</v>
      </c>
      <c r="AK273" s="42">
        <f t="shared" si="460"/>
        <v>0</v>
      </c>
      <c r="AL273" s="42">
        <f t="shared" si="460"/>
        <v>0</v>
      </c>
      <c r="AM273" s="42">
        <f t="shared" si="460"/>
        <v>0</v>
      </c>
      <c r="AN273" s="42">
        <f t="shared" si="460"/>
        <v>9.8799999999999995E-4</v>
      </c>
      <c r="AO273" s="42">
        <f t="shared" si="460"/>
        <v>0</v>
      </c>
      <c r="AP273" s="42">
        <f t="shared" si="460"/>
        <v>0</v>
      </c>
      <c r="AQ273" s="42">
        <f t="shared" si="460"/>
        <v>0</v>
      </c>
      <c r="AR273" s="42">
        <f t="shared" si="460"/>
        <v>0</v>
      </c>
      <c r="AS273" s="42">
        <f t="shared" si="460"/>
        <v>0</v>
      </c>
      <c r="AT273" s="42">
        <f t="shared" si="460"/>
        <v>0</v>
      </c>
      <c r="AU273" s="42">
        <f t="shared" si="460"/>
        <v>0</v>
      </c>
      <c r="AV273" s="42">
        <f t="shared" si="460"/>
        <v>0</v>
      </c>
      <c r="AW273" s="42">
        <f t="shared" si="460"/>
        <v>0</v>
      </c>
      <c r="AX273" s="42">
        <f t="shared" si="460"/>
        <v>0</v>
      </c>
      <c r="AY273" s="42">
        <f t="shared" si="460"/>
        <v>0</v>
      </c>
      <c r="AZ273" s="42">
        <f>IF(ROUND(MIN(AZ271,(AZ254-AZ265),(AZ259-AZ265)),6)&lt;0,0,(ROUND(MIN(AZ271,(AZ254-AZ265),(AZ259-AZ265)),6)))</f>
        <v>0</v>
      </c>
      <c r="BA273" s="42">
        <f t="shared" si="460"/>
        <v>0</v>
      </c>
      <c r="BB273" s="42">
        <f t="shared" si="460"/>
        <v>0</v>
      </c>
      <c r="BC273" s="42">
        <f>IF(ROUND(MIN(BC271,(BC254-BC265),(BC259-BC265)),6)&lt;0,0,(ROUND(MIN(BC271,(BC254-BC265),(BC259-BC265)),6)))</f>
        <v>0</v>
      </c>
      <c r="BD273" s="42">
        <f t="shared" ref="BD273:DO273" si="461">IF(ROUND(MIN(BD271,(BD254-BD265),(BD259-BD265)),6)&lt;0,0,(ROUND(MIN(BD271,(BD254-BD265),(BD259-BD265)),6)))</f>
        <v>0</v>
      </c>
      <c r="BE273" s="42">
        <f t="shared" si="461"/>
        <v>0</v>
      </c>
      <c r="BF273" s="42">
        <f t="shared" si="461"/>
        <v>0</v>
      </c>
      <c r="BG273" s="42">
        <f t="shared" si="461"/>
        <v>0</v>
      </c>
      <c r="BH273" s="42">
        <f t="shared" si="461"/>
        <v>0</v>
      </c>
      <c r="BI273" s="42">
        <f t="shared" si="461"/>
        <v>0</v>
      </c>
      <c r="BJ273" s="42">
        <f t="shared" si="461"/>
        <v>0</v>
      </c>
      <c r="BK273" s="42">
        <f t="shared" si="461"/>
        <v>0</v>
      </c>
      <c r="BL273" s="42">
        <f t="shared" si="461"/>
        <v>0</v>
      </c>
      <c r="BM273" s="42">
        <f t="shared" si="461"/>
        <v>0</v>
      </c>
      <c r="BN273" s="42">
        <f t="shared" si="461"/>
        <v>0</v>
      </c>
      <c r="BO273" s="42">
        <f t="shared" si="461"/>
        <v>0</v>
      </c>
      <c r="BP273" s="42">
        <f t="shared" si="461"/>
        <v>0</v>
      </c>
      <c r="BQ273" s="42">
        <f t="shared" si="461"/>
        <v>0</v>
      </c>
      <c r="BR273" s="42">
        <f t="shared" si="461"/>
        <v>0</v>
      </c>
      <c r="BS273" s="42">
        <f t="shared" si="461"/>
        <v>0</v>
      </c>
      <c r="BT273" s="42">
        <f t="shared" si="461"/>
        <v>0</v>
      </c>
      <c r="BU273" s="42">
        <f t="shared" si="461"/>
        <v>0</v>
      </c>
      <c r="BV273" s="42">
        <f t="shared" si="461"/>
        <v>4.6799999999999999E-4</v>
      </c>
      <c r="BW273" s="42">
        <f t="shared" si="461"/>
        <v>0</v>
      </c>
      <c r="BX273" s="42">
        <f t="shared" si="461"/>
        <v>0</v>
      </c>
      <c r="BY273" s="42">
        <f t="shared" si="461"/>
        <v>0</v>
      </c>
      <c r="BZ273" s="42">
        <f t="shared" si="461"/>
        <v>0</v>
      </c>
      <c r="CA273" s="42">
        <f t="shared" si="461"/>
        <v>0</v>
      </c>
      <c r="CB273" s="42">
        <f t="shared" si="461"/>
        <v>0</v>
      </c>
      <c r="CC273" s="42">
        <f t="shared" si="461"/>
        <v>0</v>
      </c>
      <c r="CD273" s="42">
        <f t="shared" si="461"/>
        <v>0</v>
      </c>
      <c r="CE273" s="42">
        <f t="shared" si="461"/>
        <v>0</v>
      </c>
      <c r="CF273" s="42">
        <f t="shared" si="461"/>
        <v>0</v>
      </c>
      <c r="CG273" s="42">
        <f t="shared" si="461"/>
        <v>0</v>
      </c>
      <c r="CH273" s="42">
        <f t="shared" si="461"/>
        <v>0</v>
      </c>
      <c r="CI273" s="42">
        <f t="shared" si="461"/>
        <v>0</v>
      </c>
      <c r="CJ273" s="42">
        <f t="shared" si="461"/>
        <v>0</v>
      </c>
      <c r="CK273" s="42">
        <f t="shared" si="461"/>
        <v>0</v>
      </c>
      <c r="CL273" s="42">
        <f t="shared" si="461"/>
        <v>0</v>
      </c>
      <c r="CM273" s="42">
        <f t="shared" si="461"/>
        <v>0</v>
      </c>
      <c r="CN273" s="42">
        <f t="shared" si="461"/>
        <v>0</v>
      </c>
      <c r="CO273" s="42">
        <f t="shared" si="461"/>
        <v>0</v>
      </c>
      <c r="CP273" s="42">
        <f>IF(ROUND(MIN(CP271,(CP254-CP265),(CP259-CP265)),6)&lt;0,0,(ROUND(MIN(CP271,(CP254-CP265),(CP259-CP265)),6)))</f>
        <v>6.7000000000000002E-4</v>
      </c>
      <c r="CQ273" s="42">
        <f t="shared" si="461"/>
        <v>0</v>
      </c>
      <c r="CR273" s="42">
        <f t="shared" si="461"/>
        <v>0</v>
      </c>
      <c r="CS273" s="42">
        <f t="shared" si="461"/>
        <v>0</v>
      </c>
      <c r="CT273" s="42">
        <f t="shared" si="461"/>
        <v>0</v>
      </c>
      <c r="CU273" s="42">
        <f t="shared" si="461"/>
        <v>0</v>
      </c>
      <c r="CV273" s="42">
        <f t="shared" si="461"/>
        <v>0</v>
      </c>
      <c r="CW273" s="42">
        <f t="shared" si="461"/>
        <v>0</v>
      </c>
      <c r="CX273" s="42">
        <f t="shared" si="461"/>
        <v>0</v>
      </c>
      <c r="CY273" s="42">
        <f t="shared" si="461"/>
        <v>0</v>
      </c>
      <c r="CZ273" s="42">
        <f t="shared" si="461"/>
        <v>0</v>
      </c>
      <c r="DA273" s="42">
        <f t="shared" si="461"/>
        <v>0</v>
      </c>
      <c r="DB273" s="42">
        <f t="shared" si="461"/>
        <v>0</v>
      </c>
      <c r="DC273" s="42">
        <f t="shared" si="461"/>
        <v>0</v>
      </c>
      <c r="DD273" s="42">
        <f t="shared" si="461"/>
        <v>0</v>
      </c>
      <c r="DE273" s="42">
        <f t="shared" si="461"/>
        <v>0</v>
      </c>
      <c r="DF273" s="42">
        <f t="shared" si="461"/>
        <v>0</v>
      </c>
      <c r="DG273" s="42">
        <f t="shared" si="461"/>
        <v>0</v>
      </c>
      <c r="DH273" s="42">
        <f t="shared" si="461"/>
        <v>0</v>
      </c>
      <c r="DI273" s="42">
        <f t="shared" si="461"/>
        <v>0</v>
      </c>
      <c r="DJ273" s="42">
        <f t="shared" si="461"/>
        <v>0</v>
      </c>
      <c r="DK273" s="42">
        <f t="shared" si="461"/>
        <v>0</v>
      </c>
      <c r="DL273" s="42">
        <f t="shared" si="461"/>
        <v>0</v>
      </c>
      <c r="DM273" s="42">
        <f t="shared" si="461"/>
        <v>0</v>
      </c>
      <c r="DN273" s="42">
        <f t="shared" si="461"/>
        <v>0</v>
      </c>
      <c r="DO273" s="42">
        <f t="shared" si="461"/>
        <v>0</v>
      </c>
      <c r="DP273" s="42">
        <f t="shared" ref="DP273:FX273" si="462">IF(ROUND(MIN(DP271,(DP254-DP265),(DP259-DP265)),6)&lt;0,0,(ROUND(MIN(DP271,(DP254-DP265),(DP259-DP265)),6)))</f>
        <v>0</v>
      </c>
      <c r="DQ273" s="42">
        <f>IF(ROUND(MIN(DQ271,(DQ254-DQ265),(DQ259-DQ265)),6)&lt;0,0,(ROUND(MIN(DQ271,(DQ254-DQ265),(DQ259-DQ265)),6)))</f>
        <v>7.7499999999999997E-4</v>
      </c>
      <c r="DR273" s="42">
        <f t="shared" si="462"/>
        <v>0</v>
      </c>
      <c r="DS273" s="42">
        <f t="shared" si="462"/>
        <v>0</v>
      </c>
      <c r="DT273" s="42">
        <f t="shared" si="462"/>
        <v>0</v>
      </c>
      <c r="DU273" s="42">
        <f t="shared" si="462"/>
        <v>0</v>
      </c>
      <c r="DV273" s="42">
        <f t="shared" si="462"/>
        <v>0</v>
      </c>
      <c r="DW273" s="42">
        <f t="shared" si="462"/>
        <v>0</v>
      </c>
      <c r="DX273" s="42">
        <f t="shared" si="462"/>
        <v>0</v>
      </c>
      <c r="DY273" s="42">
        <f t="shared" si="462"/>
        <v>0</v>
      </c>
      <c r="DZ273" s="42">
        <f t="shared" si="462"/>
        <v>0</v>
      </c>
      <c r="EA273" s="42">
        <f t="shared" si="462"/>
        <v>7.8299999999999995E-4</v>
      </c>
      <c r="EB273" s="42">
        <f t="shared" si="462"/>
        <v>0</v>
      </c>
      <c r="EC273" s="42">
        <f t="shared" si="462"/>
        <v>0</v>
      </c>
      <c r="ED273" s="42">
        <f t="shared" si="462"/>
        <v>1.6100000000000001E-4</v>
      </c>
      <c r="EE273" s="42">
        <f t="shared" si="462"/>
        <v>0</v>
      </c>
      <c r="EF273" s="42">
        <f t="shared" si="462"/>
        <v>0</v>
      </c>
      <c r="EG273" s="42">
        <f t="shared" si="462"/>
        <v>0</v>
      </c>
      <c r="EH273" s="42">
        <f t="shared" si="462"/>
        <v>0</v>
      </c>
      <c r="EI273" s="42">
        <f t="shared" si="462"/>
        <v>0</v>
      </c>
      <c r="EJ273" s="42">
        <f t="shared" si="462"/>
        <v>0</v>
      </c>
      <c r="EK273" s="42">
        <f t="shared" si="462"/>
        <v>0</v>
      </c>
      <c r="EL273" s="42">
        <f t="shared" si="462"/>
        <v>0</v>
      </c>
      <c r="EM273" s="42">
        <f t="shared" si="462"/>
        <v>0</v>
      </c>
      <c r="EN273" s="42">
        <f t="shared" si="462"/>
        <v>0</v>
      </c>
      <c r="EO273" s="42">
        <f t="shared" si="462"/>
        <v>0</v>
      </c>
      <c r="EP273" s="42">
        <f t="shared" si="462"/>
        <v>0</v>
      </c>
      <c r="EQ273" s="42">
        <f>IF(ROUND(MIN(EQ271,(EQ254-EQ265),(EQ259-EQ265)),6)&lt;0,0,(ROUND(MIN(EQ271,(EQ254-EQ265),(EQ259-EQ265)),6)))</f>
        <v>0</v>
      </c>
      <c r="ER273" s="42">
        <f t="shared" si="462"/>
        <v>0</v>
      </c>
      <c r="ES273" s="42">
        <f t="shared" si="462"/>
        <v>0</v>
      </c>
      <c r="ET273" s="42">
        <f t="shared" si="462"/>
        <v>0</v>
      </c>
      <c r="EU273" s="42">
        <f t="shared" si="462"/>
        <v>0</v>
      </c>
      <c r="EV273" s="42">
        <f t="shared" si="462"/>
        <v>0</v>
      </c>
      <c r="EW273" s="42">
        <f t="shared" si="462"/>
        <v>0</v>
      </c>
      <c r="EX273" s="42">
        <f t="shared" si="462"/>
        <v>0</v>
      </c>
      <c r="EY273" s="42">
        <f t="shared" si="462"/>
        <v>0</v>
      </c>
      <c r="EZ273" s="42">
        <f t="shared" si="462"/>
        <v>0</v>
      </c>
      <c r="FA273" s="42">
        <f t="shared" si="462"/>
        <v>4.6999999999999997E-5</v>
      </c>
      <c r="FB273" s="42">
        <f t="shared" si="462"/>
        <v>4.8899999999999996E-4</v>
      </c>
      <c r="FC273" s="42">
        <f t="shared" si="462"/>
        <v>0</v>
      </c>
      <c r="FD273" s="42">
        <f t="shared" si="462"/>
        <v>0</v>
      </c>
      <c r="FE273" s="42">
        <f t="shared" si="462"/>
        <v>0</v>
      </c>
      <c r="FF273" s="42">
        <f t="shared" si="462"/>
        <v>0</v>
      </c>
      <c r="FG273" s="42">
        <f t="shared" si="462"/>
        <v>0</v>
      </c>
      <c r="FH273" s="42">
        <f t="shared" si="462"/>
        <v>0</v>
      </c>
      <c r="FI273" s="42">
        <f>IF(ROUND(MIN(FI271,(FI254-FI265),(FI259-FI265)),6)&lt;0,0,(ROUND(MIN(FI271,(FI254-FI265),(FI259-FI265)),6)))</f>
        <v>0</v>
      </c>
      <c r="FJ273" s="42">
        <f>IF(ROUND(MIN(FJ271,(FJ254-FJ265),(FJ259-FJ265)),6)&lt;0,0,(ROUND(MIN(FJ271,(FJ254-FJ265),(FJ259-FJ265)),6)))</f>
        <v>0</v>
      </c>
      <c r="FK273" s="42">
        <f>IF(ROUND(MIN(FK271,(FK254-FK265),(FK259-FK265)),6)&lt;0,0,(ROUND(MIN(FK271,(FK254-FK265),(FK259-FK265)),6)))</f>
        <v>0</v>
      </c>
      <c r="FL273" s="42">
        <f t="shared" si="462"/>
        <v>0</v>
      </c>
      <c r="FM273" s="42">
        <f t="shared" si="462"/>
        <v>0</v>
      </c>
      <c r="FN273" s="42">
        <f t="shared" si="462"/>
        <v>0</v>
      </c>
      <c r="FO273" s="42">
        <f t="shared" si="462"/>
        <v>2.1000000000000001E-4</v>
      </c>
      <c r="FP273" s="42">
        <f t="shared" si="462"/>
        <v>0</v>
      </c>
      <c r="FQ273" s="42">
        <f t="shared" si="462"/>
        <v>0</v>
      </c>
      <c r="FR273" s="42">
        <f>IF(ROUND(MIN(FR271,(FR254-FR265),(FR259-FR265)),6)&lt;0,0,(ROUND(MIN(FR271,(FR254-FR265),(FR259-FR265)),6)))-0.000001</f>
        <v>1.7100000000000001E-4</v>
      </c>
      <c r="FS273" s="42">
        <f>IF(ROUND(MIN(FS271,(FS254-FS265),(FS259-FS265)),6)&lt;0,0,(ROUND(MIN(FS271,(FS254-FS265),(FS259-FS265)),6)))</f>
        <v>0</v>
      </c>
      <c r="FT273" s="42">
        <f>IF(ROUND(MIN(FT271,(FT254-FT265),(FT259-FT265)),6)&lt;0,0,(ROUND(MIN(FT271,(FT254-FT265),(FT259-FT265)),6)))-0.000001</f>
        <v>1.5699999999999999E-4</v>
      </c>
      <c r="FU273" s="42">
        <f t="shared" si="462"/>
        <v>0</v>
      </c>
      <c r="FV273" s="42">
        <f t="shared" si="462"/>
        <v>0</v>
      </c>
      <c r="FW273" s="42">
        <f t="shared" si="462"/>
        <v>0</v>
      </c>
      <c r="FX273" s="42">
        <f t="shared" si="462"/>
        <v>0</v>
      </c>
      <c r="FY273" s="42"/>
      <c r="FZ273" s="42">
        <f>SUM(C273:FX273)</f>
        <v>4.9190000000000006E-3</v>
      </c>
      <c r="GA273" s="7"/>
      <c r="GB273" s="7"/>
      <c r="GC273" s="7"/>
      <c r="GD273" s="7"/>
      <c r="GE273" s="7"/>
      <c r="GF273" s="7"/>
      <c r="GG273" s="7"/>
      <c r="GH273" s="7"/>
      <c r="GI273" s="7"/>
      <c r="GJ273" s="7"/>
      <c r="GK273" s="7"/>
      <c r="GL273" s="7"/>
      <c r="GM273" s="7"/>
    </row>
    <row r="274" spans="1:195" x14ac:dyDescent="0.35">
      <c r="A274" s="7"/>
      <c r="B274" s="7" t="s">
        <v>836</v>
      </c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42"/>
      <c r="EA274" s="42"/>
      <c r="EB274" s="42"/>
      <c r="EC274" s="42"/>
      <c r="ED274" s="42"/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42"/>
      <c r="EP274" s="42"/>
      <c r="EQ274" s="42"/>
      <c r="ER274" s="42"/>
      <c r="ES274" s="42"/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42"/>
      <c r="FE274" s="42"/>
      <c r="FF274" s="42"/>
      <c r="FG274" s="42"/>
      <c r="FH274" s="42"/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42"/>
      <c r="FT274" s="42"/>
      <c r="FU274" s="42"/>
      <c r="FV274" s="42"/>
      <c r="FW274" s="42"/>
      <c r="FX274" s="42"/>
      <c r="FY274" s="42"/>
      <c r="FZ274" s="42"/>
      <c r="GA274" s="7"/>
      <c r="GB274" s="7"/>
      <c r="GC274" s="7"/>
      <c r="GD274" s="7"/>
      <c r="GE274" s="7"/>
      <c r="GF274" s="7"/>
      <c r="GG274" s="7"/>
      <c r="GH274" s="7"/>
      <c r="GI274" s="7"/>
      <c r="GJ274" s="7"/>
      <c r="GK274" s="7"/>
      <c r="GL274" s="7"/>
      <c r="GM274" s="7"/>
    </row>
    <row r="275" spans="1:195" x14ac:dyDescent="0.35">
      <c r="A275" s="7"/>
      <c r="B275" s="7" t="s">
        <v>837</v>
      </c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  <c r="FT275" s="42"/>
      <c r="FU275" s="42"/>
      <c r="FV275" s="42"/>
      <c r="FW275" s="42"/>
      <c r="FX275" s="42"/>
      <c r="FY275" s="42"/>
      <c r="FZ275" s="42"/>
      <c r="GA275" s="7"/>
      <c r="GB275" s="42"/>
      <c r="GC275" s="42"/>
      <c r="GD275" s="42"/>
      <c r="GE275" s="42"/>
      <c r="GF275" s="42"/>
      <c r="GG275" s="7"/>
      <c r="GH275" s="7"/>
      <c r="GI275" s="7"/>
      <c r="GJ275" s="7"/>
      <c r="GK275" s="7"/>
      <c r="GL275" s="7"/>
      <c r="GM275" s="7"/>
    </row>
    <row r="276" spans="1:195" x14ac:dyDescent="0.35">
      <c r="A276" s="6" t="s">
        <v>838</v>
      </c>
      <c r="B276" s="7" t="s">
        <v>839</v>
      </c>
      <c r="C276" s="42">
        <v>0</v>
      </c>
      <c r="D276" s="42">
        <v>0</v>
      </c>
      <c r="E276" s="42">
        <v>0</v>
      </c>
      <c r="F276" s="42">
        <v>0</v>
      </c>
      <c r="G276" s="42">
        <v>0</v>
      </c>
      <c r="H276" s="42">
        <v>0</v>
      </c>
      <c r="I276" s="42">
        <v>0</v>
      </c>
      <c r="J276" s="42">
        <v>0</v>
      </c>
      <c r="K276" s="42">
        <v>0</v>
      </c>
      <c r="L276" s="42">
        <v>0</v>
      </c>
      <c r="M276" s="42">
        <v>0</v>
      </c>
      <c r="N276" s="42">
        <v>0</v>
      </c>
      <c r="O276" s="42">
        <v>0</v>
      </c>
      <c r="P276" s="42">
        <v>0</v>
      </c>
      <c r="Q276" s="42">
        <v>0</v>
      </c>
      <c r="R276" s="42">
        <v>0</v>
      </c>
      <c r="S276" s="42">
        <v>0</v>
      </c>
      <c r="T276" s="42">
        <v>0</v>
      </c>
      <c r="U276" s="42">
        <v>0</v>
      </c>
      <c r="V276" s="42">
        <v>0</v>
      </c>
      <c r="W276" s="42">
        <v>0</v>
      </c>
      <c r="X276" s="42">
        <v>0</v>
      </c>
      <c r="Y276" s="42">
        <v>0</v>
      </c>
      <c r="Z276" s="42">
        <v>0</v>
      </c>
      <c r="AA276" s="42">
        <v>0</v>
      </c>
      <c r="AB276" s="42">
        <v>0</v>
      </c>
      <c r="AC276" s="42">
        <v>0</v>
      </c>
      <c r="AD276" s="42">
        <v>0</v>
      </c>
      <c r="AE276" s="42">
        <v>0</v>
      </c>
      <c r="AF276" s="42">
        <v>0</v>
      </c>
      <c r="AG276" s="42">
        <v>0</v>
      </c>
      <c r="AH276" s="42">
        <v>0</v>
      </c>
      <c r="AI276" s="42">
        <v>0</v>
      </c>
      <c r="AJ276" s="42">
        <v>0</v>
      </c>
      <c r="AK276" s="42">
        <v>0</v>
      </c>
      <c r="AL276" s="42">
        <v>0</v>
      </c>
      <c r="AM276" s="42">
        <v>0</v>
      </c>
      <c r="AN276" s="42">
        <v>0</v>
      </c>
      <c r="AO276" s="42">
        <v>0</v>
      </c>
      <c r="AP276" s="42">
        <v>0</v>
      </c>
      <c r="AQ276" s="42">
        <v>0</v>
      </c>
      <c r="AR276" s="42">
        <v>0</v>
      </c>
      <c r="AS276" s="42">
        <v>0</v>
      </c>
      <c r="AT276" s="42">
        <v>0</v>
      </c>
      <c r="AU276" s="42">
        <v>0</v>
      </c>
      <c r="AV276" s="42">
        <v>0</v>
      </c>
      <c r="AW276" s="42">
        <v>0</v>
      </c>
      <c r="AX276" s="42">
        <v>0</v>
      </c>
      <c r="AY276" s="42">
        <v>0</v>
      </c>
      <c r="AZ276" s="42">
        <v>0</v>
      </c>
      <c r="BA276" s="42">
        <v>0</v>
      </c>
      <c r="BB276" s="42">
        <v>0</v>
      </c>
      <c r="BC276" s="42">
        <v>0</v>
      </c>
      <c r="BD276" s="42">
        <v>0</v>
      </c>
      <c r="BE276" s="42">
        <v>0</v>
      </c>
      <c r="BF276" s="42">
        <v>0</v>
      </c>
      <c r="BG276" s="42">
        <v>0</v>
      </c>
      <c r="BH276" s="42">
        <v>0</v>
      </c>
      <c r="BI276" s="42">
        <v>0</v>
      </c>
      <c r="BJ276" s="42">
        <v>0</v>
      </c>
      <c r="BK276" s="42">
        <v>0</v>
      </c>
      <c r="BL276" s="42">
        <v>0</v>
      </c>
      <c r="BM276" s="42">
        <v>0</v>
      </c>
      <c r="BN276" s="42">
        <v>0</v>
      </c>
      <c r="BO276" s="42">
        <v>0</v>
      </c>
      <c r="BP276" s="42">
        <v>0</v>
      </c>
      <c r="BQ276" s="42">
        <v>0</v>
      </c>
      <c r="BR276" s="42">
        <v>0</v>
      </c>
      <c r="BS276" s="42">
        <v>0</v>
      </c>
      <c r="BT276" s="42">
        <v>0</v>
      </c>
      <c r="BU276" s="42">
        <v>0</v>
      </c>
      <c r="BV276" s="42">
        <v>0</v>
      </c>
      <c r="BW276" s="42">
        <v>0</v>
      </c>
      <c r="BX276" s="42">
        <v>0</v>
      </c>
      <c r="BY276" s="42">
        <v>0</v>
      </c>
      <c r="BZ276" s="42">
        <v>0</v>
      </c>
      <c r="CA276" s="42">
        <v>0</v>
      </c>
      <c r="CB276" s="42">
        <v>0</v>
      </c>
      <c r="CC276" s="42">
        <v>0</v>
      </c>
      <c r="CD276" s="42">
        <v>0</v>
      </c>
      <c r="CE276" s="42">
        <v>0</v>
      </c>
      <c r="CF276" s="42">
        <v>0</v>
      </c>
      <c r="CG276" s="42">
        <v>0</v>
      </c>
      <c r="CH276" s="42">
        <v>0</v>
      </c>
      <c r="CI276" s="42">
        <v>0</v>
      </c>
      <c r="CJ276" s="42">
        <v>0</v>
      </c>
      <c r="CK276" s="42">
        <v>0</v>
      </c>
      <c r="CL276" s="42">
        <v>0</v>
      </c>
      <c r="CM276" s="42">
        <v>0</v>
      </c>
      <c r="CN276" s="42">
        <v>0</v>
      </c>
      <c r="CO276" s="42">
        <v>0</v>
      </c>
      <c r="CP276" s="42">
        <v>0</v>
      </c>
      <c r="CQ276" s="42">
        <v>0</v>
      </c>
      <c r="CR276" s="42">
        <v>0</v>
      </c>
      <c r="CS276" s="42">
        <v>0</v>
      </c>
      <c r="CT276" s="42">
        <v>0</v>
      </c>
      <c r="CU276" s="42">
        <v>0</v>
      </c>
      <c r="CV276" s="42">
        <v>0</v>
      </c>
      <c r="CW276" s="42">
        <v>0</v>
      </c>
      <c r="CX276" s="42">
        <v>0</v>
      </c>
      <c r="CY276" s="42">
        <v>0</v>
      </c>
      <c r="CZ276" s="42">
        <v>0</v>
      </c>
      <c r="DA276" s="42">
        <v>0</v>
      </c>
      <c r="DB276" s="42">
        <v>0</v>
      </c>
      <c r="DC276" s="42">
        <v>0</v>
      </c>
      <c r="DD276" s="42">
        <v>0</v>
      </c>
      <c r="DE276" s="42">
        <v>0</v>
      </c>
      <c r="DF276" s="42">
        <v>0</v>
      </c>
      <c r="DG276" s="42">
        <v>0</v>
      </c>
      <c r="DH276" s="42">
        <v>0</v>
      </c>
      <c r="DI276" s="42">
        <v>0</v>
      </c>
      <c r="DJ276" s="42">
        <v>0</v>
      </c>
      <c r="DK276" s="42">
        <v>0</v>
      </c>
      <c r="DL276" s="42">
        <v>0</v>
      </c>
      <c r="DM276" s="42">
        <v>0</v>
      </c>
      <c r="DN276" s="42">
        <v>0</v>
      </c>
      <c r="DO276" s="42">
        <v>0</v>
      </c>
      <c r="DP276" s="42">
        <v>0</v>
      </c>
      <c r="DQ276" s="42">
        <v>0</v>
      </c>
      <c r="DR276" s="42">
        <v>0</v>
      </c>
      <c r="DS276" s="42">
        <v>0</v>
      </c>
      <c r="DT276" s="42">
        <v>0</v>
      </c>
      <c r="DU276" s="42">
        <v>0</v>
      </c>
      <c r="DV276" s="42">
        <v>0</v>
      </c>
      <c r="DW276" s="42">
        <v>0</v>
      </c>
      <c r="DX276" s="42">
        <v>0</v>
      </c>
      <c r="DY276" s="42">
        <v>0</v>
      </c>
      <c r="DZ276" s="42">
        <v>0</v>
      </c>
      <c r="EA276" s="42">
        <v>0</v>
      </c>
      <c r="EB276" s="42">
        <v>0</v>
      </c>
      <c r="EC276" s="42">
        <v>0</v>
      </c>
      <c r="ED276" s="42">
        <v>0</v>
      </c>
      <c r="EE276" s="42">
        <v>0</v>
      </c>
      <c r="EF276" s="42">
        <v>0</v>
      </c>
      <c r="EG276" s="42">
        <v>0</v>
      </c>
      <c r="EH276" s="42">
        <v>0</v>
      </c>
      <c r="EI276" s="42">
        <v>0</v>
      </c>
      <c r="EJ276" s="42">
        <v>0</v>
      </c>
      <c r="EK276" s="42">
        <v>0</v>
      </c>
      <c r="EL276" s="42">
        <v>0</v>
      </c>
      <c r="EM276" s="42">
        <v>0</v>
      </c>
      <c r="EN276" s="42">
        <v>0</v>
      </c>
      <c r="EO276" s="42">
        <v>0</v>
      </c>
      <c r="EP276" s="42">
        <v>0</v>
      </c>
      <c r="EQ276" s="42">
        <v>0</v>
      </c>
      <c r="ER276" s="42">
        <v>0</v>
      </c>
      <c r="ES276" s="42">
        <v>0</v>
      </c>
      <c r="ET276" s="42">
        <v>0</v>
      </c>
      <c r="EU276" s="42">
        <v>0</v>
      </c>
      <c r="EV276" s="42">
        <v>0</v>
      </c>
      <c r="EW276" s="42">
        <v>0</v>
      </c>
      <c r="EX276" s="42">
        <v>0</v>
      </c>
      <c r="EY276" s="42">
        <v>0</v>
      </c>
      <c r="EZ276" s="42">
        <v>0</v>
      </c>
      <c r="FA276" s="42">
        <v>0</v>
      </c>
      <c r="FB276" s="42">
        <v>0</v>
      </c>
      <c r="FC276" s="42">
        <v>0</v>
      </c>
      <c r="FD276" s="42">
        <v>0</v>
      </c>
      <c r="FE276" s="42">
        <v>0</v>
      </c>
      <c r="FF276" s="42">
        <v>0</v>
      </c>
      <c r="FG276" s="42">
        <v>0</v>
      </c>
      <c r="FH276" s="42">
        <v>0</v>
      </c>
      <c r="FI276" s="42">
        <v>0</v>
      </c>
      <c r="FJ276" s="42">
        <v>0</v>
      </c>
      <c r="FK276" s="42">
        <v>0</v>
      </c>
      <c r="FL276" s="42">
        <v>0</v>
      </c>
      <c r="FM276" s="42">
        <v>0</v>
      </c>
      <c r="FN276" s="42">
        <v>0</v>
      </c>
      <c r="FO276" s="42">
        <v>0</v>
      </c>
      <c r="FP276" s="42">
        <v>0</v>
      </c>
      <c r="FQ276" s="42">
        <v>0</v>
      </c>
      <c r="FR276" s="42">
        <v>0</v>
      </c>
      <c r="FS276" s="42">
        <v>0</v>
      </c>
      <c r="FT276" s="42">
        <v>0</v>
      </c>
      <c r="FU276" s="42">
        <v>0</v>
      </c>
      <c r="FV276" s="42">
        <v>0</v>
      </c>
      <c r="FW276" s="42">
        <v>0</v>
      </c>
      <c r="FX276" s="42">
        <v>0</v>
      </c>
      <c r="FY276" s="42"/>
      <c r="FZ276" s="42"/>
      <c r="GA276" s="7"/>
      <c r="GB276" s="42"/>
      <c r="GC276" s="42"/>
      <c r="GD276" s="42"/>
      <c r="GE276" s="42"/>
      <c r="GF276" s="42"/>
      <c r="GG276" s="7"/>
      <c r="GH276" s="7"/>
      <c r="GI276" s="7"/>
      <c r="GJ276" s="7"/>
      <c r="GK276" s="7"/>
      <c r="GL276" s="7"/>
      <c r="GM276" s="7"/>
    </row>
    <row r="277" spans="1:195" x14ac:dyDescent="0.35">
      <c r="A277" s="6" t="s">
        <v>840</v>
      </c>
      <c r="B277" s="7" t="s">
        <v>841</v>
      </c>
      <c r="C277" s="42">
        <f t="shared" ref="C277:BN277" si="463">IF(C264&gt;0,C276,C273)</f>
        <v>0</v>
      </c>
      <c r="D277" s="42">
        <f t="shared" si="463"/>
        <v>0</v>
      </c>
      <c r="E277" s="42">
        <f t="shared" si="463"/>
        <v>0</v>
      </c>
      <c r="F277" s="42">
        <f t="shared" si="463"/>
        <v>0</v>
      </c>
      <c r="G277" s="42">
        <f t="shared" si="463"/>
        <v>0</v>
      </c>
      <c r="H277" s="42">
        <f t="shared" si="463"/>
        <v>0</v>
      </c>
      <c r="I277" s="42">
        <f t="shared" si="463"/>
        <v>0</v>
      </c>
      <c r="J277" s="42">
        <f t="shared" si="463"/>
        <v>0</v>
      </c>
      <c r="K277" s="42">
        <f t="shared" si="463"/>
        <v>0</v>
      </c>
      <c r="L277" s="42">
        <f t="shared" si="463"/>
        <v>0</v>
      </c>
      <c r="M277" s="42">
        <f t="shared" si="463"/>
        <v>0</v>
      </c>
      <c r="N277" s="42">
        <f t="shared" si="463"/>
        <v>0</v>
      </c>
      <c r="O277" s="42">
        <f t="shared" si="463"/>
        <v>0</v>
      </c>
      <c r="P277" s="42">
        <f t="shared" si="463"/>
        <v>0</v>
      </c>
      <c r="Q277" s="42">
        <f t="shared" si="463"/>
        <v>0</v>
      </c>
      <c r="R277" s="42">
        <f t="shared" si="463"/>
        <v>0</v>
      </c>
      <c r="S277" s="42">
        <f t="shared" si="463"/>
        <v>0</v>
      </c>
      <c r="T277" s="42">
        <f t="shared" si="463"/>
        <v>0</v>
      </c>
      <c r="U277" s="42">
        <f t="shared" si="463"/>
        <v>0</v>
      </c>
      <c r="V277" s="42">
        <f t="shared" si="463"/>
        <v>0</v>
      </c>
      <c r="W277" s="42">
        <f t="shared" si="463"/>
        <v>0</v>
      </c>
      <c r="X277" s="42">
        <f t="shared" si="463"/>
        <v>0</v>
      </c>
      <c r="Y277" s="42">
        <f t="shared" si="463"/>
        <v>0</v>
      </c>
      <c r="Z277" s="42">
        <f t="shared" si="463"/>
        <v>0</v>
      </c>
      <c r="AA277" s="42">
        <f t="shared" si="463"/>
        <v>0</v>
      </c>
      <c r="AB277" s="42">
        <f t="shared" si="463"/>
        <v>0</v>
      </c>
      <c r="AC277" s="42">
        <f t="shared" si="463"/>
        <v>0</v>
      </c>
      <c r="AD277" s="42">
        <f t="shared" si="463"/>
        <v>0</v>
      </c>
      <c r="AE277" s="42">
        <f t="shared" si="463"/>
        <v>0</v>
      </c>
      <c r="AF277" s="42">
        <f t="shared" si="463"/>
        <v>0</v>
      </c>
      <c r="AG277" s="42">
        <f t="shared" si="463"/>
        <v>0</v>
      </c>
      <c r="AH277" s="42">
        <f t="shared" si="463"/>
        <v>0</v>
      </c>
      <c r="AI277" s="42">
        <f t="shared" si="463"/>
        <v>0</v>
      </c>
      <c r="AJ277" s="42">
        <f t="shared" si="463"/>
        <v>0</v>
      </c>
      <c r="AK277" s="42">
        <f t="shared" si="463"/>
        <v>0</v>
      </c>
      <c r="AL277" s="42">
        <f t="shared" si="463"/>
        <v>0</v>
      </c>
      <c r="AM277" s="42">
        <f t="shared" si="463"/>
        <v>0</v>
      </c>
      <c r="AN277" s="42">
        <f t="shared" si="463"/>
        <v>9.8799999999999995E-4</v>
      </c>
      <c r="AO277" s="42">
        <f t="shared" si="463"/>
        <v>0</v>
      </c>
      <c r="AP277" s="42">
        <f t="shared" si="463"/>
        <v>0</v>
      </c>
      <c r="AQ277" s="42">
        <f t="shared" si="463"/>
        <v>0</v>
      </c>
      <c r="AR277" s="42">
        <f t="shared" si="463"/>
        <v>0</v>
      </c>
      <c r="AS277" s="42">
        <f t="shared" si="463"/>
        <v>0</v>
      </c>
      <c r="AT277" s="42">
        <f t="shared" si="463"/>
        <v>0</v>
      </c>
      <c r="AU277" s="42">
        <f t="shared" si="463"/>
        <v>0</v>
      </c>
      <c r="AV277" s="42">
        <f t="shared" si="463"/>
        <v>0</v>
      </c>
      <c r="AW277" s="42">
        <f t="shared" si="463"/>
        <v>0</v>
      </c>
      <c r="AX277" s="42">
        <f t="shared" si="463"/>
        <v>0</v>
      </c>
      <c r="AY277" s="42">
        <f t="shared" si="463"/>
        <v>0</v>
      </c>
      <c r="AZ277" s="42">
        <f t="shared" si="463"/>
        <v>0</v>
      </c>
      <c r="BA277" s="42">
        <f t="shared" si="463"/>
        <v>0</v>
      </c>
      <c r="BB277" s="42">
        <f t="shared" si="463"/>
        <v>0</v>
      </c>
      <c r="BC277" s="42">
        <f t="shared" si="463"/>
        <v>0</v>
      </c>
      <c r="BD277" s="42">
        <f t="shared" si="463"/>
        <v>0</v>
      </c>
      <c r="BE277" s="42">
        <f t="shared" si="463"/>
        <v>0</v>
      </c>
      <c r="BF277" s="42">
        <f t="shared" si="463"/>
        <v>0</v>
      </c>
      <c r="BG277" s="42">
        <f t="shared" si="463"/>
        <v>0</v>
      </c>
      <c r="BH277" s="42">
        <f t="shared" si="463"/>
        <v>0</v>
      </c>
      <c r="BI277" s="42">
        <f t="shared" si="463"/>
        <v>0</v>
      </c>
      <c r="BJ277" s="42">
        <f t="shared" si="463"/>
        <v>0</v>
      </c>
      <c r="BK277" s="42">
        <f t="shared" si="463"/>
        <v>0</v>
      </c>
      <c r="BL277" s="42">
        <f t="shared" si="463"/>
        <v>0</v>
      </c>
      <c r="BM277" s="42">
        <f t="shared" si="463"/>
        <v>0</v>
      </c>
      <c r="BN277" s="42">
        <f t="shared" si="463"/>
        <v>0</v>
      </c>
      <c r="BO277" s="42">
        <f t="shared" ref="BO277:DZ277" si="464">IF(BO264&gt;0,BO276,BO273)</f>
        <v>0</v>
      </c>
      <c r="BP277" s="42">
        <f t="shared" si="464"/>
        <v>0</v>
      </c>
      <c r="BQ277" s="42">
        <f t="shared" si="464"/>
        <v>0</v>
      </c>
      <c r="BR277" s="42">
        <f t="shared" si="464"/>
        <v>0</v>
      </c>
      <c r="BS277" s="42">
        <f t="shared" si="464"/>
        <v>0</v>
      </c>
      <c r="BT277" s="42">
        <f t="shared" si="464"/>
        <v>0</v>
      </c>
      <c r="BU277" s="42">
        <f t="shared" si="464"/>
        <v>0</v>
      </c>
      <c r="BV277" s="42">
        <f t="shared" si="464"/>
        <v>4.6799999999999999E-4</v>
      </c>
      <c r="BW277" s="42">
        <f t="shared" si="464"/>
        <v>0</v>
      </c>
      <c r="BX277" s="42">
        <f t="shared" si="464"/>
        <v>0</v>
      </c>
      <c r="BY277" s="42">
        <f t="shared" si="464"/>
        <v>0</v>
      </c>
      <c r="BZ277" s="42">
        <f t="shared" si="464"/>
        <v>0</v>
      </c>
      <c r="CA277" s="42">
        <f t="shared" si="464"/>
        <v>0</v>
      </c>
      <c r="CB277" s="42">
        <f t="shared" si="464"/>
        <v>0</v>
      </c>
      <c r="CC277" s="42">
        <f t="shared" si="464"/>
        <v>0</v>
      </c>
      <c r="CD277" s="42">
        <f t="shared" si="464"/>
        <v>0</v>
      </c>
      <c r="CE277" s="42">
        <f t="shared" si="464"/>
        <v>0</v>
      </c>
      <c r="CF277" s="42">
        <f t="shared" si="464"/>
        <v>0</v>
      </c>
      <c r="CG277" s="42">
        <f t="shared" si="464"/>
        <v>0</v>
      </c>
      <c r="CH277" s="42">
        <f t="shared" si="464"/>
        <v>0</v>
      </c>
      <c r="CI277" s="42">
        <f t="shared" si="464"/>
        <v>0</v>
      </c>
      <c r="CJ277" s="42">
        <f t="shared" si="464"/>
        <v>0</v>
      </c>
      <c r="CK277" s="42">
        <f t="shared" si="464"/>
        <v>0</v>
      </c>
      <c r="CL277" s="42">
        <f t="shared" si="464"/>
        <v>0</v>
      </c>
      <c r="CM277" s="42">
        <f t="shared" si="464"/>
        <v>0</v>
      </c>
      <c r="CN277" s="42">
        <f t="shared" si="464"/>
        <v>0</v>
      </c>
      <c r="CO277" s="42">
        <f t="shared" si="464"/>
        <v>0</v>
      </c>
      <c r="CP277" s="42">
        <f t="shared" si="464"/>
        <v>6.7000000000000002E-4</v>
      </c>
      <c r="CQ277" s="42">
        <f t="shared" si="464"/>
        <v>0</v>
      </c>
      <c r="CR277" s="42">
        <f t="shared" si="464"/>
        <v>0</v>
      </c>
      <c r="CS277" s="42">
        <f t="shared" si="464"/>
        <v>0</v>
      </c>
      <c r="CT277" s="42">
        <f t="shared" si="464"/>
        <v>0</v>
      </c>
      <c r="CU277" s="42">
        <f t="shared" si="464"/>
        <v>0</v>
      </c>
      <c r="CV277" s="42">
        <f t="shared" si="464"/>
        <v>0</v>
      </c>
      <c r="CW277" s="42">
        <f t="shared" si="464"/>
        <v>0</v>
      </c>
      <c r="CX277" s="42">
        <f t="shared" si="464"/>
        <v>0</v>
      </c>
      <c r="CY277" s="42">
        <f t="shared" si="464"/>
        <v>0</v>
      </c>
      <c r="CZ277" s="42">
        <f t="shared" si="464"/>
        <v>0</v>
      </c>
      <c r="DA277" s="42">
        <f t="shared" si="464"/>
        <v>0</v>
      </c>
      <c r="DB277" s="42">
        <f t="shared" si="464"/>
        <v>0</v>
      </c>
      <c r="DC277" s="42">
        <f t="shared" si="464"/>
        <v>0</v>
      </c>
      <c r="DD277" s="42">
        <f t="shared" si="464"/>
        <v>0</v>
      </c>
      <c r="DE277" s="42">
        <f t="shared" si="464"/>
        <v>0</v>
      </c>
      <c r="DF277" s="42">
        <f t="shared" si="464"/>
        <v>0</v>
      </c>
      <c r="DG277" s="42">
        <f t="shared" si="464"/>
        <v>0</v>
      </c>
      <c r="DH277" s="42">
        <f t="shared" si="464"/>
        <v>0</v>
      </c>
      <c r="DI277" s="42">
        <f t="shared" si="464"/>
        <v>0</v>
      </c>
      <c r="DJ277" s="42">
        <f t="shared" si="464"/>
        <v>0</v>
      </c>
      <c r="DK277" s="42">
        <f t="shared" si="464"/>
        <v>0</v>
      </c>
      <c r="DL277" s="42">
        <f t="shared" si="464"/>
        <v>0</v>
      </c>
      <c r="DM277" s="42">
        <f t="shared" si="464"/>
        <v>0</v>
      </c>
      <c r="DN277" s="42">
        <f t="shared" si="464"/>
        <v>0</v>
      </c>
      <c r="DO277" s="42">
        <f t="shared" si="464"/>
        <v>0</v>
      </c>
      <c r="DP277" s="42">
        <f t="shared" si="464"/>
        <v>0</v>
      </c>
      <c r="DQ277" s="42">
        <f t="shared" si="464"/>
        <v>7.7499999999999997E-4</v>
      </c>
      <c r="DR277" s="42">
        <f t="shared" si="464"/>
        <v>0</v>
      </c>
      <c r="DS277" s="42">
        <f t="shared" si="464"/>
        <v>0</v>
      </c>
      <c r="DT277" s="42">
        <f t="shared" si="464"/>
        <v>0</v>
      </c>
      <c r="DU277" s="42">
        <f t="shared" si="464"/>
        <v>0</v>
      </c>
      <c r="DV277" s="42">
        <f t="shared" si="464"/>
        <v>0</v>
      </c>
      <c r="DW277" s="42">
        <f t="shared" si="464"/>
        <v>0</v>
      </c>
      <c r="DX277" s="42">
        <f t="shared" si="464"/>
        <v>0</v>
      </c>
      <c r="DY277" s="42">
        <f t="shared" si="464"/>
        <v>0</v>
      </c>
      <c r="DZ277" s="42">
        <f t="shared" si="464"/>
        <v>0</v>
      </c>
      <c r="EA277" s="42">
        <f t="shared" ref="EA277:FX277" si="465">IF(EA264&gt;0,EA276,EA273)</f>
        <v>7.8299999999999995E-4</v>
      </c>
      <c r="EB277" s="42">
        <f t="shared" si="465"/>
        <v>0</v>
      </c>
      <c r="EC277" s="42">
        <f t="shared" si="465"/>
        <v>0</v>
      </c>
      <c r="ED277" s="42">
        <f t="shared" si="465"/>
        <v>1.6100000000000001E-4</v>
      </c>
      <c r="EE277" s="42">
        <f t="shared" si="465"/>
        <v>0</v>
      </c>
      <c r="EF277" s="42">
        <f t="shared" si="465"/>
        <v>0</v>
      </c>
      <c r="EG277" s="42">
        <f t="shared" si="465"/>
        <v>0</v>
      </c>
      <c r="EH277" s="42">
        <f t="shared" si="465"/>
        <v>0</v>
      </c>
      <c r="EI277" s="42">
        <f t="shared" si="465"/>
        <v>0</v>
      </c>
      <c r="EJ277" s="42">
        <f t="shared" si="465"/>
        <v>0</v>
      </c>
      <c r="EK277" s="42">
        <f t="shared" si="465"/>
        <v>0</v>
      </c>
      <c r="EL277" s="42">
        <f t="shared" si="465"/>
        <v>0</v>
      </c>
      <c r="EM277" s="42">
        <f t="shared" si="465"/>
        <v>0</v>
      </c>
      <c r="EN277" s="42">
        <f t="shared" si="465"/>
        <v>0</v>
      </c>
      <c r="EO277" s="42">
        <f t="shared" si="465"/>
        <v>0</v>
      </c>
      <c r="EP277" s="42">
        <f t="shared" si="465"/>
        <v>0</v>
      </c>
      <c r="EQ277" s="42">
        <f t="shared" si="465"/>
        <v>0</v>
      </c>
      <c r="ER277" s="42">
        <f t="shared" si="465"/>
        <v>0</v>
      </c>
      <c r="ES277" s="42">
        <f t="shared" si="465"/>
        <v>0</v>
      </c>
      <c r="ET277" s="42">
        <f t="shared" si="465"/>
        <v>0</v>
      </c>
      <c r="EU277" s="42">
        <f t="shared" si="465"/>
        <v>0</v>
      </c>
      <c r="EV277" s="42">
        <f t="shared" si="465"/>
        <v>0</v>
      </c>
      <c r="EW277" s="42">
        <f t="shared" si="465"/>
        <v>0</v>
      </c>
      <c r="EX277" s="42">
        <f t="shared" si="465"/>
        <v>0</v>
      </c>
      <c r="EY277" s="42">
        <f t="shared" si="465"/>
        <v>0</v>
      </c>
      <c r="EZ277" s="42">
        <f t="shared" si="465"/>
        <v>0</v>
      </c>
      <c r="FA277" s="42">
        <f t="shared" si="465"/>
        <v>4.6999999999999997E-5</v>
      </c>
      <c r="FB277" s="42">
        <f t="shared" si="465"/>
        <v>4.8899999999999996E-4</v>
      </c>
      <c r="FC277" s="42">
        <f t="shared" si="465"/>
        <v>0</v>
      </c>
      <c r="FD277" s="42">
        <f t="shared" si="465"/>
        <v>0</v>
      </c>
      <c r="FE277" s="42">
        <f t="shared" si="465"/>
        <v>0</v>
      </c>
      <c r="FF277" s="42">
        <f t="shared" si="465"/>
        <v>0</v>
      </c>
      <c r="FG277" s="42">
        <f t="shared" si="465"/>
        <v>0</v>
      </c>
      <c r="FH277" s="42">
        <f t="shared" si="465"/>
        <v>0</v>
      </c>
      <c r="FI277" s="42">
        <f t="shared" si="465"/>
        <v>0</v>
      </c>
      <c r="FJ277" s="42">
        <f t="shared" si="465"/>
        <v>0</v>
      </c>
      <c r="FK277" s="42">
        <f t="shared" si="465"/>
        <v>0</v>
      </c>
      <c r="FL277" s="42">
        <f t="shared" si="465"/>
        <v>0</v>
      </c>
      <c r="FM277" s="42">
        <f t="shared" si="465"/>
        <v>0</v>
      </c>
      <c r="FN277" s="42">
        <f t="shared" si="465"/>
        <v>0</v>
      </c>
      <c r="FO277" s="42">
        <f t="shared" si="465"/>
        <v>2.1000000000000001E-4</v>
      </c>
      <c r="FP277" s="42">
        <f t="shared" si="465"/>
        <v>0</v>
      </c>
      <c r="FQ277" s="42">
        <f t="shared" si="465"/>
        <v>0</v>
      </c>
      <c r="FR277" s="42">
        <f t="shared" si="465"/>
        <v>1.7100000000000001E-4</v>
      </c>
      <c r="FS277" s="42">
        <f t="shared" si="465"/>
        <v>0</v>
      </c>
      <c r="FT277" s="42">
        <f t="shared" si="465"/>
        <v>1.5699999999999999E-4</v>
      </c>
      <c r="FU277" s="42">
        <f t="shared" si="465"/>
        <v>0</v>
      </c>
      <c r="FV277" s="42">
        <f t="shared" si="465"/>
        <v>0</v>
      </c>
      <c r="FW277" s="42">
        <f t="shared" si="465"/>
        <v>0</v>
      </c>
      <c r="FX277" s="42">
        <f t="shared" si="465"/>
        <v>0</v>
      </c>
      <c r="FY277" s="42"/>
      <c r="FZ277" s="42">
        <f>SUM(C277:FX277)</f>
        <v>4.9190000000000006E-3</v>
      </c>
      <c r="GA277" s="7"/>
      <c r="GB277" s="42"/>
      <c r="GC277" s="42"/>
      <c r="GD277" s="42"/>
      <c r="GE277" s="42"/>
      <c r="GF277" s="42"/>
      <c r="GG277" s="7"/>
      <c r="GH277" s="7"/>
      <c r="GI277" s="7"/>
      <c r="GJ277" s="7"/>
      <c r="GK277" s="7"/>
      <c r="GL277" s="7"/>
      <c r="GM277" s="7"/>
    </row>
    <row r="278" spans="1:195" x14ac:dyDescent="0.35">
      <c r="A278" s="7"/>
      <c r="B278" s="7" t="s">
        <v>842</v>
      </c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  <c r="DV278" s="7"/>
      <c r="DW278" s="7"/>
      <c r="DX278" s="7"/>
      <c r="DY278" s="7"/>
      <c r="DZ278" s="7"/>
      <c r="EA278" s="7"/>
      <c r="EB278" s="7"/>
      <c r="EC278" s="7"/>
      <c r="ED278" s="7"/>
      <c r="EE278" s="7"/>
      <c r="EF278" s="7"/>
      <c r="EG278" s="7"/>
      <c r="EH278" s="7"/>
      <c r="EI278" s="7"/>
      <c r="EJ278" s="7"/>
      <c r="EK278" s="7"/>
      <c r="EL278" s="7"/>
      <c r="EM278" s="7"/>
      <c r="EN278" s="7"/>
      <c r="EO278" s="7"/>
      <c r="EP278" s="7"/>
      <c r="EQ278" s="7"/>
      <c r="ER278" s="7"/>
      <c r="ES278" s="7"/>
      <c r="ET278" s="7"/>
      <c r="EU278" s="7"/>
      <c r="EV278" s="7"/>
      <c r="EW278" s="7"/>
      <c r="EX278" s="7"/>
      <c r="EY278" s="7"/>
      <c r="EZ278" s="7"/>
      <c r="FA278" s="7"/>
      <c r="FB278" s="7"/>
      <c r="FC278" s="7"/>
      <c r="FD278" s="7"/>
      <c r="FE278" s="7"/>
      <c r="FF278" s="7"/>
      <c r="FG278" s="7"/>
      <c r="FH278" s="7"/>
      <c r="FI278" s="7"/>
      <c r="FJ278" s="7"/>
      <c r="FK278" s="7"/>
      <c r="FL278" s="7"/>
      <c r="FM278" s="7"/>
      <c r="FN278" s="7"/>
      <c r="FO278" s="7"/>
      <c r="FP278" s="7"/>
      <c r="FQ278" s="7"/>
      <c r="FR278" s="7"/>
      <c r="FS278" s="7"/>
      <c r="FT278" s="7"/>
      <c r="FU278" s="7"/>
      <c r="FV278" s="7"/>
      <c r="FW278" s="7"/>
      <c r="FX278" s="7"/>
      <c r="FY278" s="42"/>
      <c r="FZ278" s="42" t="s">
        <v>2</v>
      </c>
      <c r="GA278" s="7"/>
      <c r="GB278" s="42"/>
      <c r="GC278" s="7"/>
      <c r="GD278" s="42"/>
      <c r="GE278" s="42"/>
      <c r="GF278" s="42"/>
      <c r="GG278" s="7"/>
      <c r="GH278" s="7"/>
      <c r="GI278" s="7"/>
      <c r="GJ278" s="7"/>
      <c r="GK278" s="7"/>
      <c r="GL278" s="7"/>
      <c r="GM278" s="7"/>
    </row>
    <row r="279" spans="1:195" x14ac:dyDescent="0.35">
      <c r="A279" s="6"/>
      <c r="B279" s="7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  <c r="BN279" s="62"/>
      <c r="BO279" s="62"/>
      <c r="BP279" s="62"/>
      <c r="BQ279" s="62"/>
      <c r="BR279" s="62"/>
      <c r="BS279" s="62"/>
      <c r="BT279" s="62"/>
      <c r="BU279" s="62"/>
      <c r="BV279" s="62"/>
      <c r="BW279" s="62"/>
      <c r="BX279" s="62"/>
      <c r="BY279" s="62"/>
      <c r="BZ279" s="62"/>
      <c r="CA279" s="62"/>
      <c r="CB279" s="62"/>
      <c r="CC279" s="62"/>
      <c r="CD279" s="62"/>
      <c r="CE279" s="62"/>
      <c r="CF279" s="62"/>
      <c r="CG279" s="62"/>
      <c r="CH279" s="62"/>
      <c r="CI279" s="62"/>
      <c r="CJ279" s="62"/>
      <c r="CK279" s="62"/>
      <c r="CL279" s="62"/>
      <c r="CM279" s="62"/>
      <c r="CN279" s="62"/>
      <c r="CO279" s="62"/>
      <c r="CP279" s="62"/>
      <c r="CQ279" s="62"/>
      <c r="CR279" s="62"/>
      <c r="CS279" s="62"/>
      <c r="CT279" s="62"/>
      <c r="CU279" s="62"/>
      <c r="CV279" s="62"/>
      <c r="CW279" s="62"/>
      <c r="CX279" s="62"/>
      <c r="CY279" s="62"/>
      <c r="CZ279" s="62"/>
      <c r="DA279" s="62"/>
      <c r="DB279" s="62"/>
      <c r="DC279" s="62"/>
      <c r="DD279" s="62"/>
      <c r="DE279" s="62"/>
      <c r="DF279" s="62"/>
      <c r="DG279" s="62"/>
      <c r="DH279" s="62"/>
      <c r="DI279" s="62"/>
      <c r="DJ279" s="62"/>
      <c r="DK279" s="62"/>
      <c r="DL279" s="62"/>
      <c r="DM279" s="62"/>
      <c r="DN279" s="62"/>
      <c r="DO279" s="62"/>
      <c r="DP279" s="62"/>
      <c r="DQ279" s="62"/>
      <c r="DR279" s="62"/>
      <c r="DS279" s="62"/>
      <c r="DT279" s="62"/>
      <c r="DU279" s="62"/>
      <c r="DV279" s="62"/>
      <c r="DW279" s="62"/>
      <c r="DX279" s="62"/>
      <c r="DY279" s="62"/>
      <c r="DZ279" s="62"/>
      <c r="EA279" s="62"/>
      <c r="EB279" s="62"/>
      <c r="EC279" s="62"/>
      <c r="ED279" s="62"/>
      <c r="EE279" s="62"/>
      <c r="EF279" s="62"/>
      <c r="EG279" s="62"/>
      <c r="EH279" s="62"/>
      <c r="EI279" s="62"/>
      <c r="EJ279" s="62"/>
      <c r="EK279" s="62"/>
      <c r="EL279" s="62"/>
      <c r="EM279" s="62"/>
      <c r="EN279" s="62"/>
      <c r="EO279" s="62"/>
      <c r="EP279" s="62"/>
      <c r="EQ279" s="62"/>
      <c r="ER279" s="62"/>
      <c r="ES279" s="62"/>
      <c r="ET279" s="62"/>
      <c r="EU279" s="62"/>
      <c r="EV279" s="62"/>
      <c r="EW279" s="62"/>
      <c r="EX279" s="62"/>
      <c r="EY279" s="62"/>
      <c r="EZ279" s="62"/>
      <c r="FA279" s="62"/>
      <c r="FB279" s="62"/>
      <c r="FC279" s="62"/>
      <c r="FD279" s="62"/>
      <c r="FE279" s="62"/>
      <c r="FF279" s="62"/>
      <c r="FG279" s="62"/>
      <c r="FH279" s="62"/>
      <c r="FI279" s="62"/>
      <c r="FJ279" s="62"/>
      <c r="FK279" s="62"/>
      <c r="FL279" s="62"/>
      <c r="FM279" s="62"/>
      <c r="FN279" s="62"/>
      <c r="FO279" s="62"/>
      <c r="FP279" s="62"/>
      <c r="FQ279" s="62"/>
      <c r="FR279" s="62"/>
      <c r="FS279" s="62"/>
      <c r="FT279" s="62"/>
      <c r="FU279" s="62"/>
      <c r="FV279" s="62"/>
      <c r="FW279" s="62"/>
      <c r="FX279" s="62"/>
      <c r="FY279" s="42"/>
      <c r="FZ279" s="42"/>
      <c r="GA279" s="7"/>
      <c r="GB279" s="100"/>
      <c r="GC279" s="7"/>
      <c r="GD279" s="7"/>
      <c r="GE279" s="7"/>
      <c r="GF279" s="42"/>
      <c r="GG279" s="7"/>
      <c r="GH279" s="7"/>
      <c r="GI279" s="7"/>
      <c r="GJ279" s="7"/>
      <c r="GK279" s="7"/>
      <c r="GL279" s="7"/>
      <c r="GM279" s="7"/>
    </row>
    <row r="280" spans="1:195" x14ac:dyDescent="0.35">
      <c r="A280" s="6" t="s">
        <v>593</v>
      </c>
      <c r="B280" s="43" t="s">
        <v>843</v>
      </c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1"/>
      <c r="BB280" s="101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1"/>
      <c r="BN280" s="101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1"/>
      <c r="BZ280" s="101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1"/>
      <c r="CM280" s="101"/>
      <c r="CN280" s="101"/>
      <c r="CO280" s="101"/>
      <c r="CP280" s="101"/>
      <c r="CQ280" s="101"/>
      <c r="CR280" s="101"/>
      <c r="CS280" s="101"/>
      <c r="CT280" s="101"/>
      <c r="CU280" s="101"/>
      <c r="CV280" s="101"/>
      <c r="CW280" s="101"/>
      <c r="CX280" s="101"/>
      <c r="CY280" s="101"/>
      <c r="CZ280" s="101"/>
      <c r="DA280" s="101"/>
      <c r="DB280" s="101"/>
      <c r="DC280" s="101"/>
      <c r="DD280" s="101"/>
      <c r="DE280" s="101"/>
      <c r="DF280" s="101"/>
      <c r="DG280" s="101"/>
      <c r="DH280" s="101"/>
      <c r="DI280" s="101"/>
      <c r="DJ280" s="101"/>
      <c r="DK280" s="101"/>
      <c r="DL280" s="101"/>
      <c r="DM280" s="101"/>
      <c r="DN280" s="101"/>
      <c r="DO280" s="101"/>
      <c r="DP280" s="101"/>
      <c r="DQ280" s="101"/>
      <c r="DR280" s="101"/>
      <c r="DS280" s="101"/>
      <c r="DT280" s="101"/>
      <c r="DU280" s="101"/>
      <c r="DV280" s="101"/>
      <c r="DW280" s="101"/>
      <c r="DX280" s="101"/>
      <c r="DY280" s="101"/>
      <c r="DZ280" s="101"/>
      <c r="EA280" s="101"/>
      <c r="EB280" s="101"/>
      <c r="EC280" s="101"/>
      <c r="ED280" s="101"/>
      <c r="EE280" s="101"/>
      <c r="EF280" s="101"/>
      <c r="EG280" s="101"/>
      <c r="EH280" s="101"/>
      <c r="EI280" s="101"/>
      <c r="EJ280" s="101"/>
      <c r="EK280" s="101"/>
      <c r="EL280" s="101"/>
      <c r="EM280" s="101"/>
      <c r="EN280" s="101"/>
      <c r="EO280" s="101"/>
      <c r="EP280" s="101"/>
      <c r="EQ280" s="101"/>
      <c r="ER280" s="101"/>
      <c r="ES280" s="101"/>
      <c r="ET280" s="101"/>
      <c r="EU280" s="101"/>
      <c r="EV280" s="101"/>
      <c r="EW280" s="101"/>
      <c r="EX280" s="101"/>
      <c r="EY280" s="101"/>
      <c r="EZ280" s="101"/>
      <c r="FA280" s="101"/>
      <c r="FB280" s="101"/>
      <c r="FC280" s="101"/>
      <c r="FD280" s="101"/>
      <c r="FE280" s="101"/>
      <c r="FF280" s="101"/>
      <c r="FG280" s="101"/>
      <c r="FH280" s="101"/>
      <c r="FI280" s="101"/>
      <c r="FJ280" s="101"/>
      <c r="FK280" s="101"/>
      <c r="FL280" s="101"/>
      <c r="FM280" s="101"/>
      <c r="FN280" s="101"/>
      <c r="FO280" s="101"/>
      <c r="FP280" s="101"/>
      <c r="FQ280" s="101"/>
      <c r="FR280" s="101"/>
      <c r="FS280" s="101"/>
      <c r="FT280" s="101"/>
      <c r="FU280" s="101"/>
      <c r="FV280" s="101"/>
      <c r="FW280" s="101"/>
      <c r="FX280" s="101"/>
      <c r="FY280" s="7"/>
      <c r="GB280" s="7"/>
      <c r="GC280" s="7"/>
      <c r="GD280" s="7"/>
      <c r="GE280" s="7"/>
      <c r="GF280" s="7"/>
      <c r="GG280" s="7"/>
      <c r="GH280" s="7"/>
      <c r="GI280" s="7"/>
      <c r="GJ280" s="7"/>
      <c r="GK280" s="7"/>
      <c r="GL280" s="7"/>
      <c r="GM280" s="7"/>
    </row>
    <row r="281" spans="1:195" x14ac:dyDescent="0.35">
      <c r="A281" s="6" t="s">
        <v>844</v>
      </c>
      <c r="B281" s="7" t="s">
        <v>845</v>
      </c>
      <c r="C281" s="7">
        <f>C251</f>
        <v>78280926.659999996</v>
      </c>
      <c r="D281" s="7">
        <f t="shared" ref="D281:BO281" si="466">D251</f>
        <v>441524814.77999997</v>
      </c>
      <c r="E281" s="7">
        <f t="shared" si="466"/>
        <v>72811077.909999996</v>
      </c>
      <c r="F281" s="7">
        <f t="shared" si="466"/>
        <v>263132585.96000001</v>
      </c>
      <c r="G281" s="7">
        <f t="shared" si="466"/>
        <v>18270291.879999999</v>
      </c>
      <c r="H281" s="7">
        <f t="shared" si="466"/>
        <v>13281345.189999999</v>
      </c>
      <c r="I281" s="7">
        <f t="shared" si="466"/>
        <v>99157217.739999995</v>
      </c>
      <c r="J281" s="7">
        <f t="shared" si="466"/>
        <v>24020317.789999999</v>
      </c>
      <c r="K281" s="7">
        <f t="shared" si="466"/>
        <v>4376133.2699999996</v>
      </c>
      <c r="L281" s="7">
        <f t="shared" si="466"/>
        <v>26195544.030000001</v>
      </c>
      <c r="M281" s="7">
        <f t="shared" si="466"/>
        <v>13496937.890000001</v>
      </c>
      <c r="N281" s="7">
        <f t="shared" si="466"/>
        <v>581494672.08000004</v>
      </c>
      <c r="O281" s="7">
        <f t="shared" si="466"/>
        <v>143582716.31</v>
      </c>
      <c r="P281" s="7">
        <f t="shared" si="466"/>
        <v>5486815.5099999998</v>
      </c>
      <c r="Q281" s="7">
        <f t="shared" si="466"/>
        <v>468297690.43000001</v>
      </c>
      <c r="R281" s="7">
        <f t="shared" si="466"/>
        <v>67966839.079999998</v>
      </c>
      <c r="S281" s="7">
        <f t="shared" si="466"/>
        <v>18924881.170000002</v>
      </c>
      <c r="T281" s="7">
        <f t="shared" si="466"/>
        <v>3280571.47</v>
      </c>
      <c r="U281" s="7">
        <f t="shared" si="466"/>
        <v>1310359.06</v>
      </c>
      <c r="V281" s="7">
        <f t="shared" si="466"/>
        <v>4233931.0599999996</v>
      </c>
      <c r="W281" s="7">
        <f t="shared" si="466"/>
        <v>3689031.04</v>
      </c>
      <c r="X281" s="7">
        <f t="shared" si="466"/>
        <v>1219109.24</v>
      </c>
      <c r="Y281" s="7">
        <f t="shared" si="466"/>
        <v>11502733.689999999</v>
      </c>
      <c r="Z281" s="7">
        <f t="shared" si="466"/>
        <v>3812547.54</v>
      </c>
      <c r="AA281" s="7">
        <f t="shared" si="466"/>
        <v>344053132.07999998</v>
      </c>
      <c r="AB281" s="7">
        <f t="shared" si="466"/>
        <v>307314036.79000002</v>
      </c>
      <c r="AC281" s="7">
        <f t="shared" si="466"/>
        <v>11287823.91</v>
      </c>
      <c r="AD281" s="7">
        <f t="shared" si="466"/>
        <v>15914102.710000001</v>
      </c>
      <c r="AE281" s="7">
        <f t="shared" si="466"/>
        <v>2102521.44</v>
      </c>
      <c r="AF281" s="7">
        <f t="shared" si="466"/>
        <v>3417701.57</v>
      </c>
      <c r="AG281" s="7">
        <f t="shared" si="466"/>
        <v>7968998</v>
      </c>
      <c r="AH281" s="7">
        <f t="shared" si="466"/>
        <v>11675182.67</v>
      </c>
      <c r="AI281" s="7">
        <f t="shared" si="466"/>
        <v>5504284.8300000001</v>
      </c>
      <c r="AJ281" s="7">
        <f t="shared" si="466"/>
        <v>3421162.94</v>
      </c>
      <c r="AK281" s="7">
        <f t="shared" si="466"/>
        <v>3437264.26</v>
      </c>
      <c r="AL281" s="7">
        <f t="shared" si="466"/>
        <v>4531542.67</v>
      </c>
      <c r="AM281" s="7">
        <f t="shared" si="466"/>
        <v>5326794.29</v>
      </c>
      <c r="AN281" s="7">
        <f t="shared" si="466"/>
        <v>4853828.37</v>
      </c>
      <c r="AO281" s="7">
        <f t="shared" si="466"/>
        <v>49184234.969999999</v>
      </c>
      <c r="AP281" s="7">
        <f t="shared" si="466"/>
        <v>984605907.71000004</v>
      </c>
      <c r="AQ281" s="7">
        <f t="shared" si="466"/>
        <v>4254691.1900000004</v>
      </c>
      <c r="AR281" s="7">
        <f t="shared" si="466"/>
        <v>688378488.28999996</v>
      </c>
      <c r="AS281" s="7">
        <f t="shared" si="466"/>
        <v>78800241.939999998</v>
      </c>
      <c r="AT281" s="7">
        <f t="shared" si="466"/>
        <v>29998910.32</v>
      </c>
      <c r="AU281" s="7">
        <f t="shared" si="466"/>
        <v>4940563.0599999996</v>
      </c>
      <c r="AV281" s="7">
        <f t="shared" si="466"/>
        <v>5000518.68</v>
      </c>
      <c r="AW281" s="7">
        <f t="shared" si="466"/>
        <v>4416637.21</v>
      </c>
      <c r="AX281" s="7">
        <f t="shared" si="466"/>
        <v>1697596.48</v>
      </c>
      <c r="AY281" s="7">
        <f t="shared" si="466"/>
        <v>6061181.2300000004</v>
      </c>
      <c r="AZ281" s="7">
        <f t="shared" si="466"/>
        <v>142156367.77000001</v>
      </c>
      <c r="BA281" s="7">
        <f t="shared" si="466"/>
        <v>99159671.230000004</v>
      </c>
      <c r="BB281" s="7">
        <f t="shared" si="466"/>
        <v>82441914.719999999</v>
      </c>
      <c r="BC281" s="7">
        <f t="shared" si="466"/>
        <v>290277750.54000002</v>
      </c>
      <c r="BD281" s="7">
        <f t="shared" si="466"/>
        <v>39224945.799999997</v>
      </c>
      <c r="BE281" s="7">
        <f t="shared" si="466"/>
        <v>14653499.359999999</v>
      </c>
      <c r="BF281" s="7">
        <f t="shared" si="466"/>
        <v>276327513.99000001</v>
      </c>
      <c r="BG281" s="7">
        <f t="shared" si="466"/>
        <v>11571564.07</v>
      </c>
      <c r="BH281" s="7">
        <f t="shared" si="466"/>
        <v>7670052.2699999996</v>
      </c>
      <c r="BI281" s="7">
        <f t="shared" si="466"/>
        <v>4534185.93</v>
      </c>
      <c r="BJ281" s="7">
        <f t="shared" si="466"/>
        <v>68009926.640000001</v>
      </c>
      <c r="BK281" s="7">
        <f t="shared" si="466"/>
        <v>337261596.94</v>
      </c>
      <c r="BL281" s="7">
        <f t="shared" si="466"/>
        <v>2237957.75</v>
      </c>
      <c r="BM281" s="7">
        <f t="shared" si="466"/>
        <v>5935767.3499999996</v>
      </c>
      <c r="BN281" s="7">
        <f t="shared" si="466"/>
        <v>35461904.289999999</v>
      </c>
      <c r="BO281" s="7">
        <f t="shared" si="466"/>
        <v>14739893.41</v>
      </c>
      <c r="BP281" s="7">
        <f t="shared" ref="BP281:EA281" si="467">BP251</f>
        <v>3427045.16</v>
      </c>
      <c r="BQ281" s="7">
        <f t="shared" si="467"/>
        <v>72690784.590000004</v>
      </c>
      <c r="BR281" s="7">
        <f t="shared" si="467"/>
        <v>49902027.479999997</v>
      </c>
      <c r="BS281" s="7">
        <f t="shared" si="467"/>
        <v>14128786.939999999</v>
      </c>
      <c r="BT281" s="7">
        <f t="shared" si="467"/>
        <v>5769623.6399999997</v>
      </c>
      <c r="BU281" s="7">
        <f t="shared" si="467"/>
        <v>6050134.0800000001</v>
      </c>
      <c r="BV281" s="7">
        <f t="shared" si="467"/>
        <v>14351929.449999999</v>
      </c>
      <c r="BW281" s="7">
        <f t="shared" si="467"/>
        <v>22872366.5</v>
      </c>
      <c r="BX281" s="7">
        <f t="shared" si="467"/>
        <v>1793810.78</v>
      </c>
      <c r="BY281" s="7">
        <f t="shared" si="467"/>
        <v>5897243.5499999998</v>
      </c>
      <c r="BZ281" s="7">
        <f t="shared" si="467"/>
        <v>3670222.23</v>
      </c>
      <c r="CA281" s="7">
        <f t="shared" si="467"/>
        <v>3155462.16</v>
      </c>
      <c r="CB281" s="7">
        <f t="shared" si="467"/>
        <v>825888677.15999997</v>
      </c>
      <c r="CC281" s="7">
        <f t="shared" si="467"/>
        <v>3503040.55</v>
      </c>
      <c r="CD281" s="7">
        <f t="shared" si="467"/>
        <v>3475014.13</v>
      </c>
      <c r="CE281" s="7">
        <f t="shared" si="467"/>
        <v>3031667.9</v>
      </c>
      <c r="CF281" s="7">
        <f t="shared" si="467"/>
        <v>2337551.13</v>
      </c>
      <c r="CG281" s="7">
        <f t="shared" si="467"/>
        <v>3663065.84</v>
      </c>
      <c r="CH281" s="7">
        <f t="shared" si="467"/>
        <v>2312645.7799999998</v>
      </c>
      <c r="CI281" s="7">
        <f t="shared" si="467"/>
        <v>8594395.4700000007</v>
      </c>
      <c r="CJ281" s="7">
        <f t="shared" si="467"/>
        <v>11416894.039999999</v>
      </c>
      <c r="CK281" s="7">
        <f t="shared" si="467"/>
        <v>64493594.609999999</v>
      </c>
      <c r="CL281" s="7">
        <f t="shared" si="467"/>
        <v>15441854.310000001</v>
      </c>
      <c r="CM281" s="7">
        <f t="shared" si="467"/>
        <v>9716589.3699999992</v>
      </c>
      <c r="CN281" s="7">
        <f t="shared" si="467"/>
        <v>351171196.08999997</v>
      </c>
      <c r="CO281" s="7">
        <f t="shared" si="467"/>
        <v>156897852.21000001</v>
      </c>
      <c r="CP281" s="7">
        <f t="shared" si="467"/>
        <v>12353747.810000001</v>
      </c>
      <c r="CQ281" s="7">
        <f t="shared" si="467"/>
        <v>10329534.98</v>
      </c>
      <c r="CR281" s="7">
        <f t="shared" si="467"/>
        <v>4056706.95</v>
      </c>
      <c r="CS281" s="7">
        <f t="shared" si="467"/>
        <v>4594320.78</v>
      </c>
      <c r="CT281" s="7">
        <f t="shared" si="467"/>
        <v>2341807.96</v>
      </c>
      <c r="CU281" s="7">
        <f t="shared" si="467"/>
        <v>4688350.54</v>
      </c>
      <c r="CV281" s="7">
        <f t="shared" si="467"/>
        <v>1148275.01</v>
      </c>
      <c r="CW281" s="7">
        <f t="shared" si="467"/>
        <v>3787358.23</v>
      </c>
      <c r="CX281" s="7">
        <f t="shared" si="467"/>
        <v>6036047.8799999999</v>
      </c>
      <c r="CY281" s="7">
        <f t="shared" si="467"/>
        <v>1239684.8999999999</v>
      </c>
      <c r="CZ281" s="7">
        <f t="shared" si="467"/>
        <v>21057356.120000001</v>
      </c>
      <c r="DA281" s="7">
        <f t="shared" si="467"/>
        <v>3612368.75</v>
      </c>
      <c r="DB281" s="7">
        <f t="shared" si="467"/>
        <v>4839800.6399999997</v>
      </c>
      <c r="DC281" s="7">
        <f t="shared" si="467"/>
        <v>3462885.21</v>
      </c>
      <c r="DD281" s="7">
        <f t="shared" si="467"/>
        <v>3271844.17</v>
      </c>
      <c r="DE281" s="7">
        <f t="shared" si="467"/>
        <v>4618149.7699999996</v>
      </c>
      <c r="DF281" s="7">
        <f t="shared" si="467"/>
        <v>227308969.69</v>
      </c>
      <c r="DG281" s="7">
        <f t="shared" si="467"/>
        <v>2423573.89</v>
      </c>
      <c r="DH281" s="7">
        <f t="shared" si="467"/>
        <v>20886839.41</v>
      </c>
      <c r="DI281" s="7">
        <f t="shared" si="467"/>
        <v>27712913.460000001</v>
      </c>
      <c r="DJ281" s="7">
        <f t="shared" si="467"/>
        <v>8149616.6600000001</v>
      </c>
      <c r="DK281" s="7">
        <f t="shared" si="467"/>
        <v>6532518.4000000004</v>
      </c>
      <c r="DL281" s="7">
        <f t="shared" si="467"/>
        <v>66133633.740000002</v>
      </c>
      <c r="DM281" s="7">
        <f t="shared" si="467"/>
        <v>4326457.59</v>
      </c>
      <c r="DN281" s="7">
        <f t="shared" si="467"/>
        <v>16054629.26</v>
      </c>
      <c r="DO281" s="7">
        <f t="shared" si="467"/>
        <v>37791858.009999998</v>
      </c>
      <c r="DP281" s="7">
        <f t="shared" si="467"/>
        <v>3823507.1</v>
      </c>
      <c r="DQ281" s="7">
        <f t="shared" si="467"/>
        <v>10302616.720000001</v>
      </c>
      <c r="DR281" s="7">
        <f t="shared" si="467"/>
        <v>16267957.550000001</v>
      </c>
      <c r="DS281" s="7">
        <f t="shared" si="467"/>
        <v>8493099.7400000002</v>
      </c>
      <c r="DT281" s="7">
        <f t="shared" si="467"/>
        <v>3605217.69</v>
      </c>
      <c r="DU281" s="7">
        <f t="shared" si="467"/>
        <v>5250957.58</v>
      </c>
      <c r="DV281" s="7">
        <f t="shared" si="467"/>
        <v>3878489.81</v>
      </c>
      <c r="DW281" s="7">
        <f t="shared" si="467"/>
        <v>4751412.07</v>
      </c>
      <c r="DX281" s="7">
        <f t="shared" si="467"/>
        <v>3671409.73</v>
      </c>
      <c r="DY281" s="7">
        <f t="shared" si="467"/>
        <v>5085104.34</v>
      </c>
      <c r="DZ281" s="7">
        <f t="shared" si="467"/>
        <v>9348689.2300000004</v>
      </c>
      <c r="EA281" s="7">
        <f t="shared" si="467"/>
        <v>7101560.3300000001</v>
      </c>
      <c r="EB281" s="7">
        <f t="shared" ref="EB281:FX281" si="468">EB251</f>
        <v>7337063.96</v>
      </c>
      <c r="EC281" s="7">
        <f t="shared" si="468"/>
        <v>4338254.04</v>
      </c>
      <c r="ED281" s="7">
        <f t="shared" si="468"/>
        <v>23147062.68</v>
      </c>
      <c r="EE281" s="7">
        <f t="shared" si="468"/>
        <v>3588701.8</v>
      </c>
      <c r="EF281" s="7">
        <f t="shared" si="468"/>
        <v>16641732.609999999</v>
      </c>
      <c r="EG281" s="7">
        <f t="shared" si="468"/>
        <v>4050649.17</v>
      </c>
      <c r="EH281" s="7">
        <f t="shared" si="468"/>
        <v>4056579.04</v>
      </c>
      <c r="EI281" s="7">
        <f t="shared" si="468"/>
        <v>164616324.28999999</v>
      </c>
      <c r="EJ281" s="7">
        <f t="shared" si="468"/>
        <v>110834981.64</v>
      </c>
      <c r="EK281" s="7">
        <f t="shared" si="468"/>
        <v>8358286.3700000001</v>
      </c>
      <c r="EL281" s="7">
        <f t="shared" si="468"/>
        <v>5973275.9500000002</v>
      </c>
      <c r="EM281" s="7">
        <f t="shared" si="468"/>
        <v>5540294.6200000001</v>
      </c>
      <c r="EN281" s="7">
        <f t="shared" si="468"/>
        <v>11951057.869999999</v>
      </c>
      <c r="EO281" s="7">
        <f t="shared" si="468"/>
        <v>4720810.3</v>
      </c>
      <c r="EP281" s="7">
        <f t="shared" si="468"/>
        <v>6002523.3200000003</v>
      </c>
      <c r="EQ281" s="7">
        <f t="shared" si="468"/>
        <v>30565460.550000001</v>
      </c>
      <c r="ER281" s="7">
        <f t="shared" si="468"/>
        <v>5084806.1399999997</v>
      </c>
      <c r="ES281" s="7">
        <f t="shared" si="468"/>
        <v>3508977.85</v>
      </c>
      <c r="ET281" s="7">
        <f t="shared" si="468"/>
        <v>4095070.51</v>
      </c>
      <c r="EU281" s="7">
        <f t="shared" si="468"/>
        <v>7751229.6200000001</v>
      </c>
      <c r="EV281" s="7">
        <f t="shared" si="468"/>
        <v>1931507.33</v>
      </c>
      <c r="EW281" s="7">
        <f t="shared" si="468"/>
        <v>13218618.970000001</v>
      </c>
      <c r="EX281" s="7">
        <f t="shared" si="468"/>
        <v>3623072.51</v>
      </c>
      <c r="EY281" s="7">
        <f t="shared" si="468"/>
        <v>8997897.1199999992</v>
      </c>
      <c r="EZ281" s="7">
        <f t="shared" si="468"/>
        <v>2751725.07</v>
      </c>
      <c r="FA281" s="7">
        <f t="shared" si="468"/>
        <v>42115471.619999997</v>
      </c>
      <c r="FB281" s="7">
        <f t="shared" si="468"/>
        <v>4735112.4400000004</v>
      </c>
      <c r="FC281" s="7">
        <f t="shared" si="468"/>
        <v>22083734.780000001</v>
      </c>
      <c r="FD281" s="7">
        <f t="shared" si="468"/>
        <v>5672439.54</v>
      </c>
      <c r="FE281" s="7">
        <f t="shared" si="468"/>
        <v>2003245.54</v>
      </c>
      <c r="FF281" s="7">
        <f t="shared" si="468"/>
        <v>3739006.87</v>
      </c>
      <c r="FG281" s="7">
        <f t="shared" si="468"/>
        <v>2791667.9</v>
      </c>
      <c r="FH281" s="7">
        <f t="shared" si="468"/>
        <v>1687641.15</v>
      </c>
      <c r="FI281" s="7">
        <f t="shared" si="468"/>
        <v>20073193.170000002</v>
      </c>
      <c r="FJ281" s="7">
        <f t="shared" si="468"/>
        <v>22454241.260000002</v>
      </c>
      <c r="FK281" s="7">
        <f t="shared" si="468"/>
        <v>29197638.190000001</v>
      </c>
      <c r="FL281" s="7">
        <f t="shared" si="468"/>
        <v>89506028.040000007</v>
      </c>
      <c r="FM281" s="7">
        <f t="shared" si="468"/>
        <v>42624583.259999998</v>
      </c>
      <c r="FN281" s="7">
        <f t="shared" si="468"/>
        <v>254079029.58000001</v>
      </c>
      <c r="FO281" s="7">
        <f t="shared" si="468"/>
        <v>12923250.27</v>
      </c>
      <c r="FP281" s="7">
        <f t="shared" si="468"/>
        <v>26423778.789999999</v>
      </c>
      <c r="FQ281" s="7">
        <f t="shared" si="468"/>
        <v>11931842.02</v>
      </c>
      <c r="FR281" s="7">
        <f t="shared" si="468"/>
        <v>3384089.51</v>
      </c>
      <c r="FS281" s="7">
        <f t="shared" si="468"/>
        <v>3457705.04</v>
      </c>
      <c r="FT281" s="7">
        <f t="shared" si="468"/>
        <v>1530952.34</v>
      </c>
      <c r="FU281" s="7">
        <f t="shared" si="468"/>
        <v>10796310.34</v>
      </c>
      <c r="FV281" s="7">
        <f t="shared" si="468"/>
        <v>9902514.9100000001</v>
      </c>
      <c r="FW281" s="7">
        <f t="shared" si="468"/>
        <v>3307351.27</v>
      </c>
      <c r="FX281" s="7">
        <f t="shared" si="468"/>
        <v>1506941.06</v>
      </c>
      <c r="FY281" s="7"/>
      <c r="FZ281" s="102">
        <f>SUM(C281:FX281)</f>
        <v>9735767429.5200081</v>
      </c>
      <c r="GA281" s="113">
        <v>9735767429.3500023</v>
      </c>
      <c r="GB281" s="7">
        <f>FZ281-GA281</f>
        <v>0.17000579833984375</v>
      </c>
      <c r="GC281" s="7">
        <f>GC282</f>
        <v>9698534081.0699978</v>
      </c>
      <c r="GD281" s="7">
        <f>GC281-FZ281</f>
        <v>-37233348.4500103</v>
      </c>
      <c r="GE281" s="7"/>
      <c r="GF281" s="7"/>
      <c r="GG281" s="7"/>
      <c r="GH281" s="7"/>
      <c r="GI281" s="7"/>
      <c r="GJ281" s="7"/>
      <c r="GK281" s="7"/>
      <c r="GL281" s="7"/>
      <c r="GM281" s="7"/>
    </row>
    <row r="282" spans="1:195" x14ac:dyDescent="0.35">
      <c r="A282" s="6" t="s">
        <v>846</v>
      </c>
      <c r="B282" s="7" t="s">
        <v>847</v>
      </c>
      <c r="C282" s="7">
        <f t="shared" ref="C282:AH282" si="469">C265*C46-C289</f>
        <v>35253798.540554166</v>
      </c>
      <c r="D282" s="7">
        <f t="shared" si="469"/>
        <v>128229657.98821996</v>
      </c>
      <c r="E282" s="7">
        <f t="shared" si="469"/>
        <v>35963805.524029709</v>
      </c>
      <c r="F282" s="7">
        <f t="shared" si="469"/>
        <v>91861217.670198485</v>
      </c>
      <c r="G282" s="7">
        <f t="shared" si="469"/>
        <v>14041905.375152614</v>
      </c>
      <c r="H282" s="7">
        <f t="shared" si="469"/>
        <v>4010866.7744518542</v>
      </c>
      <c r="I282" s="7">
        <f t="shared" si="469"/>
        <v>33618950.421450086</v>
      </c>
      <c r="J282" s="7">
        <f t="shared" si="469"/>
        <v>5258155.7746904334</v>
      </c>
      <c r="K282" s="7">
        <f t="shared" si="469"/>
        <v>1373420.2249569031</v>
      </c>
      <c r="L282" s="7">
        <f t="shared" si="469"/>
        <v>23803341.999421168</v>
      </c>
      <c r="M282" s="7">
        <f t="shared" si="469"/>
        <v>8872055.0667070299</v>
      </c>
      <c r="N282" s="7">
        <f t="shared" si="469"/>
        <v>183177269.96864021</v>
      </c>
      <c r="O282" s="7">
        <f t="shared" si="469"/>
        <v>74099086.926608339</v>
      </c>
      <c r="P282" s="7">
        <f t="shared" si="469"/>
        <v>1557973.5128213479</v>
      </c>
      <c r="Q282" s="7">
        <f t="shared" si="469"/>
        <v>159254145.28772166</v>
      </c>
      <c r="R282" s="7">
        <f t="shared" si="469"/>
        <v>2046066.1098450595</v>
      </c>
      <c r="S282" s="7">
        <f t="shared" si="469"/>
        <v>16119708.626638984</v>
      </c>
      <c r="T282" s="7">
        <f t="shared" si="469"/>
        <v>648188.49994890962</v>
      </c>
      <c r="U282" s="7">
        <f t="shared" si="469"/>
        <v>737004.56624226843</v>
      </c>
      <c r="V282" s="7">
        <f t="shared" si="469"/>
        <v>1057600.3818665161</v>
      </c>
      <c r="W282" s="7">
        <f t="shared" si="469"/>
        <v>188028.74100294587</v>
      </c>
      <c r="X282" s="7">
        <f t="shared" si="469"/>
        <v>288177.32620773971</v>
      </c>
      <c r="Y282" s="7">
        <f t="shared" si="469"/>
        <v>1906066.8602718078</v>
      </c>
      <c r="Z282" s="7">
        <f t="shared" si="469"/>
        <v>639125.62254097313</v>
      </c>
      <c r="AA282" s="7">
        <f t="shared" si="469"/>
        <v>181808711.27667764</v>
      </c>
      <c r="AB282" s="7">
        <f t="shared" si="469"/>
        <v>282104893.29125261</v>
      </c>
      <c r="AC282" s="7">
        <f t="shared" si="469"/>
        <v>9287753.8735153116</v>
      </c>
      <c r="AD282" s="7">
        <f t="shared" si="469"/>
        <v>9616354.1312326975</v>
      </c>
      <c r="AE282" s="7">
        <f t="shared" si="469"/>
        <v>606536.67515341402</v>
      </c>
      <c r="AF282" s="7">
        <f t="shared" si="469"/>
        <v>1035004.2861338131</v>
      </c>
      <c r="AG282" s="7">
        <f t="shared" si="469"/>
        <v>4573381.573305794</v>
      </c>
      <c r="AH282" s="7">
        <f t="shared" si="469"/>
        <v>1001138.0726092531</v>
      </c>
      <c r="AI282" s="7">
        <f t="shared" ref="AI282:BN282" si="470">AI265*AI46-AI289</f>
        <v>329720.2781396659</v>
      </c>
      <c r="AJ282" s="7">
        <f t="shared" si="470"/>
        <v>954901.13381936064</v>
      </c>
      <c r="AK282" s="7">
        <f t="shared" si="470"/>
        <v>1451019.7727747855</v>
      </c>
      <c r="AL282" s="7">
        <f t="shared" si="470"/>
        <v>2627354.7674582163</v>
      </c>
      <c r="AM282" s="7">
        <f t="shared" si="470"/>
        <v>1345938.8400217153</v>
      </c>
      <c r="AN282" s="7">
        <f t="shared" si="470"/>
        <v>4451896.26</v>
      </c>
      <c r="AO282" s="7">
        <f t="shared" si="470"/>
        <v>15857741.499898082</v>
      </c>
      <c r="AP282" s="7">
        <f t="shared" si="470"/>
        <v>743135171.56106412</v>
      </c>
      <c r="AQ282" s="7">
        <f t="shared" si="470"/>
        <v>1809897.3026800284</v>
      </c>
      <c r="AR282" s="7">
        <f t="shared" si="470"/>
        <v>310272053.46982086</v>
      </c>
      <c r="AS282" s="7">
        <f t="shared" si="470"/>
        <v>60204882.073984198</v>
      </c>
      <c r="AT282" s="7">
        <f t="shared" si="470"/>
        <v>11539371.05343595</v>
      </c>
      <c r="AU282" s="7">
        <f t="shared" si="470"/>
        <v>1757715.501162977</v>
      </c>
      <c r="AV282" s="7">
        <f t="shared" si="470"/>
        <v>1296312.824599874</v>
      </c>
      <c r="AW282" s="7">
        <f t="shared" si="470"/>
        <v>1014386.1303660375</v>
      </c>
      <c r="AX282" s="7">
        <f t="shared" si="470"/>
        <v>659140.29288256809</v>
      </c>
      <c r="AY282" s="7">
        <f t="shared" si="470"/>
        <v>1714714.2618439649</v>
      </c>
      <c r="AZ282" s="7">
        <f t="shared" si="470"/>
        <v>17601034.543541301</v>
      </c>
      <c r="BA282" s="7">
        <f t="shared" si="470"/>
        <v>25681103.034686949</v>
      </c>
      <c r="BB282" s="7">
        <f t="shared" si="470"/>
        <v>6672323.0615810156</v>
      </c>
      <c r="BC282" s="7">
        <f t="shared" si="470"/>
        <v>97184625.461721823</v>
      </c>
      <c r="BD282" s="7">
        <f t="shared" si="470"/>
        <v>16439229.770821597</v>
      </c>
      <c r="BE282" s="7">
        <f t="shared" si="470"/>
        <v>5646226.173322483</v>
      </c>
      <c r="BF282" s="7">
        <f t="shared" si="470"/>
        <v>84136602.481668785</v>
      </c>
      <c r="BG282" s="7">
        <f t="shared" si="470"/>
        <v>1851147.8606126299</v>
      </c>
      <c r="BH282" s="7">
        <f t="shared" si="470"/>
        <v>2176949.1489782399</v>
      </c>
      <c r="BI282" s="7">
        <f t="shared" si="470"/>
        <v>716296.58517669805</v>
      </c>
      <c r="BJ282" s="7">
        <f t="shared" si="470"/>
        <v>28038761.339993056</v>
      </c>
      <c r="BK282" s="7">
        <f t="shared" si="470"/>
        <v>54766145.283444978</v>
      </c>
      <c r="BL282" s="7">
        <f t="shared" si="470"/>
        <v>225587.77077551596</v>
      </c>
      <c r="BM282" s="7">
        <f t="shared" si="470"/>
        <v>1126510.536941048</v>
      </c>
      <c r="BN282" s="7">
        <f t="shared" si="470"/>
        <v>10610202.88422305</v>
      </c>
      <c r="BO282" s="7">
        <f t="shared" ref="BO282:CT282" si="471">BO265*BO46-BO289</f>
        <v>4089518.9878254728</v>
      </c>
      <c r="BP282" s="7">
        <f t="shared" si="471"/>
        <v>2664472.6173484898</v>
      </c>
      <c r="BQ282" s="7">
        <f t="shared" si="471"/>
        <v>51671092.897542462</v>
      </c>
      <c r="BR282" s="7">
        <f t="shared" si="471"/>
        <v>10311880.054110514</v>
      </c>
      <c r="BS282" s="7">
        <f t="shared" si="471"/>
        <v>4084254.1730383243</v>
      </c>
      <c r="BT282" s="7">
        <f t="shared" si="471"/>
        <v>3279943.3391271606</v>
      </c>
      <c r="BU282" s="7">
        <f t="shared" si="471"/>
        <v>2443960.3146244111</v>
      </c>
      <c r="BV282" s="7">
        <f t="shared" si="471"/>
        <v>13557654.930219444</v>
      </c>
      <c r="BW282" s="7">
        <f t="shared" si="471"/>
        <v>18638420.922287412</v>
      </c>
      <c r="BX282" s="7">
        <f t="shared" si="471"/>
        <v>1239671.0647408476</v>
      </c>
      <c r="BY282" s="7">
        <f t="shared" si="471"/>
        <v>3830510.7910474292</v>
      </c>
      <c r="BZ282" s="7">
        <f t="shared" si="471"/>
        <v>1205979.2542702756</v>
      </c>
      <c r="CA282" s="7">
        <f t="shared" si="471"/>
        <v>2421868.8191735288</v>
      </c>
      <c r="CB282" s="7">
        <f t="shared" si="471"/>
        <v>407484574.95720559</v>
      </c>
      <c r="CC282" s="7">
        <f t="shared" si="471"/>
        <v>572756.62930633</v>
      </c>
      <c r="CD282" s="7">
        <f t="shared" si="471"/>
        <v>465740.53092221858</v>
      </c>
      <c r="CE282" s="7">
        <f t="shared" si="471"/>
        <v>1223320.7120838149</v>
      </c>
      <c r="CF282" s="7">
        <f t="shared" si="471"/>
        <v>783104.09616008739</v>
      </c>
      <c r="CG282" s="7">
        <f t="shared" si="471"/>
        <v>713468.02064942487</v>
      </c>
      <c r="CH282" s="7">
        <f t="shared" si="471"/>
        <v>500629.23427780427</v>
      </c>
      <c r="CI282" s="7">
        <f t="shared" si="471"/>
        <v>3457298.6269873558</v>
      </c>
      <c r="CJ282" s="7">
        <f t="shared" si="471"/>
        <v>11016896.404468739</v>
      </c>
      <c r="CK282" s="7">
        <f t="shared" si="471"/>
        <v>18289999.383109245</v>
      </c>
      <c r="CL282" s="7">
        <f t="shared" si="471"/>
        <v>3303301.9023739682</v>
      </c>
      <c r="CM282" s="7">
        <f t="shared" si="471"/>
        <v>1811676.9984258218</v>
      </c>
      <c r="CN282" s="7">
        <f t="shared" si="471"/>
        <v>148459369.55211762</v>
      </c>
      <c r="CO282" s="7">
        <f t="shared" si="471"/>
        <v>96249848.148484319</v>
      </c>
      <c r="CP282" s="7">
        <f t="shared" si="471"/>
        <v>11640928.661459321</v>
      </c>
      <c r="CQ282" s="7">
        <f t="shared" si="471"/>
        <v>3028708.1822238164</v>
      </c>
      <c r="CR282" s="7">
        <f t="shared" si="471"/>
        <v>696047.72234226018</v>
      </c>
      <c r="CS282" s="7">
        <f t="shared" si="471"/>
        <v>1605625.7750297501</v>
      </c>
      <c r="CT282" s="7">
        <f t="shared" si="471"/>
        <v>833582.70387287368</v>
      </c>
      <c r="CU282" s="7">
        <f t="shared" ref="CU282:DZ282" si="472">CU265*CU46-CU289</f>
        <v>481257.39109779493</v>
      </c>
      <c r="CV282" s="7">
        <f t="shared" si="472"/>
        <v>388308.28920853988</v>
      </c>
      <c r="CW282" s="7">
        <f t="shared" si="472"/>
        <v>1333214.7276245405</v>
      </c>
      <c r="CX282" s="7">
        <f t="shared" si="472"/>
        <v>2380759.2227618322</v>
      </c>
      <c r="CY282" s="7">
        <f t="shared" si="472"/>
        <v>183805.80868446073</v>
      </c>
      <c r="CZ282" s="7">
        <f t="shared" si="472"/>
        <v>7221794.6543975212</v>
      </c>
      <c r="DA282" s="7">
        <f t="shared" si="472"/>
        <v>1363252.8331010048</v>
      </c>
      <c r="DB282" s="7">
        <f t="shared" si="472"/>
        <v>1212882.1014778237</v>
      </c>
      <c r="DC282" s="7">
        <f t="shared" si="472"/>
        <v>1355920.2463473477</v>
      </c>
      <c r="DD282" s="7">
        <f t="shared" si="472"/>
        <v>1028064.2691205827</v>
      </c>
      <c r="DE282" s="7">
        <f t="shared" si="472"/>
        <v>2106117.3752637953</v>
      </c>
      <c r="DF282" s="7">
        <f t="shared" si="472"/>
        <v>77315647.924715459</v>
      </c>
      <c r="DG282" s="7">
        <f t="shared" si="472"/>
        <v>1574636.3851741247</v>
      </c>
      <c r="DH282" s="7">
        <f t="shared" si="472"/>
        <v>10649969.613069352</v>
      </c>
      <c r="DI282" s="7">
        <f t="shared" si="472"/>
        <v>14082469.626916558</v>
      </c>
      <c r="DJ282" s="7">
        <f t="shared" si="472"/>
        <v>1761102.9385874607</v>
      </c>
      <c r="DK282" s="7">
        <f t="shared" si="472"/>
        <v>1300649.8095633748</v>
      </c>
      <c r="DL282" s="7">
        <f t="shared" si="472"/>
        <v>23973351.979063943</v>
      </c>
      <c r="DM282" s="7">
        <f t="shared" si="472"/>
        <v>678587.38171821821</v>
      </c>
      <c r="DN282" s="7">
        <f t="shared" si="472"/>
        <v>7783941.8948601969</v>
      </c>
      <c r="DO282" s="7">
        <f t="shared" si="472"/>
        <v>10506645.64777107</v>
      </c>
      <c r="DP282" s="7">
        <f t="shared" si="472"/>
        <v>929800.15351989411</v>
      </c>
      <c r="DQ282" s="7">
        <f t="shared" si="472"/>
        <v>9904607.0469613429</v>
      </c>
      <c r="DR282" s="7">
        <f t="shared" si="472"/>
        <v>2691333.5387806473</v>
      </c>
      <c r="DS282" s="7">
        <f t="shared" si="472"/>
        <v>1247846.8177005996</v>
      </c>
      <c r="DT282" s="7">
        <f t="shared" si="472"/>
        <v>320798.19500301237</v>
      </c>
      <c r="DU282" s="7">
        <f t="shared" si="472"/>
        <v>883534.84425521479</v>
      </c>
      <c r="DV282" s="7">
        <f t="shared" si="472"/>
        <v>266777.42896753491</v>
      </c>
      <c r="DW282" s="7">
        <f t="shared" si="472"/>
        <v>634099.50488561043</v>
      </c>
      <c r="DX282" s="7">
        <f t="shared" si="472"/>
        <v>2598694.4736028961</v>
      </c>
      <c r="DY282" s="7">
        <f t="shared" si="472"/>
        <v>3619410.683453551</v>
      </c>
      <c r="DZ282" s="7">
        <f t="shared" si="472"/>
        <v>5769014.8207273595</v>
      </c>
      <c r="EA282" s="7">
        <f t="shared" ref="EA282:FF282" si="473">EA265*EA46-EA289</f>
        <v>6512540.0074977791</v>
      </c>
      <c r="EB282" s="7">
        <f t="shared" si="473"/>
        <v>2470091.7549102847</v>
      </c>
      <c r="EC282" s="7">
        <f t="shared" si="473"/>
        <v>1050192.8938622694</v>
      </c>
      <c r="ED282" s="7">
        <f t="shared" si="473"/>
        <v>22558236.759999998</v>
      </c>
      <c r="EE282" s="7">
        <f t="shared" si="473"/>
        <v>504332.87384134391</v>
      </c>
      <c r="EF282" s="7">
        <f t="shared" si="473"/>
        <v>2571328.4525209232</v>
      </c>
      <c r="EG282" s="7">
        <f t="shared" si="473"/>
        <v>868849.11805075197</v>
      </c>
      <c r="EH282" s="7">
        <f t="shared" si="473"/>
        <v>413101.67248662794</v>
      </c>
      <c r="EI282" s="7">
        <f t="shared" si="473"/>
        <v>40203696.862650633</v>
      </c>
      <c r="EJ282" s="7">
        <f t="shared" si="473"/>
        <v>31376157.475633226</v>
      </c>
      <c r="EK282" s="7">
        <f t="shared" si="473"/>
        <v>3612257.8993960274</v>
      </c>
      <c r="EL282" s="7">
        <f t="shared" si="473"/>
        <v>1851291.6751363499</v>
      </c>
      <c r="EM282" s="7">
        <f t="shared" si="473"/>
        <v>2722200.4941474297</v>
      </c>
      <c r="EN282" s="7">
        <f t="shared" si="473"/>
        <v>2366524.35700572</v>
      </c>
      <c r="EO282" s="7">
        <f t="shared" si="473"/>
        <v>1271172.0273581806</v>
      </c>
      <c r="EP282" s="7">
        <f t="shared" si="473"/>
        <v>3872633.9378254237</v>
      </c>
      <c r="EQ282" s="7">
        <f t="shared" si="473"/>
        <v>10290537.678643214</v>
      </c>
      <c r="ER282" s="7">
        <f t="shared" si="473"/>
        <v>3118698.2636639993</v>
      </c>
      <c r="ES282" s="7">
        <f t="shared" si="473"/>
        <v>1028126.6498641075</v>
      </c>
      <c r="ET282" s="7">
        <f t="shared" si="473"/>
        <v>1400734.8616667718</v>
      </c>
      <c r="EU282" s="7">
        <f t="shared" si="473"/>
        <v>1252819.2134579793</v>
      </c>
      <c r="EV282" s="7">
        <f t="shared" si="473"/>
        <v>1243158.6205034626</v>
      </c>
      <c r="EW282" s="7">
        <f t="shared" si="473"/>
        <v>9461342.5434755199</v>
      </c>
      <c r="EX282" s="7">
        <f t="shared" si="473"/>
        <v>463196.60472377657</v>
      </c>
      <c r="EY282" s="7">
        <f t="shared" si="473"/>
        <v>935870.77853859751</v>
      </c>
      <c r="EZ282" s="7">
        <f t="shared" si="473"/>
        <v>813355.90467574692</v>
      </c>
      <c r="FA282" s="7">
        <f t="shared" si="473"/>
        <v>40593156.449999996</v>
      </c>
      <c r="FB282" s="7">
        <f t="shared" si="473"/>
        <v>4279180.7600000007</v>
      </c>
      <c r="FC282" s="7">
        <f t="shared" si="473"/>
        <v>12760901.304481095</v>
      </c>
      <c r="FD282" s="7">
        <f t="shared" si="473"/>
        <v>1498160.0657999592</v>
      </c>
      <c r="FE282" s="7">
        <f t="shared" si="473"/>
        <v>609250.40598811454</v>
      </c>
      <c r="FF282" s="7">
        <f t="shared" si="473"/>
        <v>679164.13406070846</v>
      </c>
      <c r="FG282" s="7">
        <f t="shared" ref="FG282:FX282" si="474">FG265*FG46-FG289</f>
        <v>854140.35730145231</v>
      </c>
      <c r="FH282" s="7">
        <f t="shared" si="474"/>
        <v>897413.73805556574</v>
      </c>
      <c r="FI282" s="7">
        <f t="shared" si="474"/>
        <v>13744643.852007139</v>
      </c>
      <c r="FJ282" s="7">
        <f t="shared" si="474"/>
        <v>20789986.079602659</v>
      </c>
      <c r="FK282" s="7">
        <f t="shared" si="474"/>
        <v>22251378.39798601</v>
      </c>
      <c r="FL282" s="7">
        <f t="shared" si="474"/>
        <v>58955219.078848727</v>
      </c>
      <c r="FM282" s="7">
        <f t="shared" si="474"/>
        <v>24859859.680954706</v>
      </c>
      <c r="FN282" s="7">
        <f t="shared" si="474"/>
        <v>80105817.560036466</v>
      </c>
      <c r="FO282" s="7">
        <f t="shared" si="474"/>
        <v>12312399.34</v>
      </c>
      <c r="FP282" s="7">
        <f t="shared" si="474"/>
        <v>18098828.682035714</v>
      </c>
      <c r="FQ282" s="7">
        <f t="shared" si="474"/>
        <v>11121040.395272799</v>
      </c>
      <c r="FR282" s="7">
        <f t="shared" si="474"/>
        <v>3212105.5799999996</v>
      </c>
      <c r="FS282" s="7">
        <f t="shared" si="474"/>
        <v>2076126.3770441501</v>
      </c>
      <c r="FT282" s="7">
        <f t="shared" si="474"/>
        <v>1424683.4400000002</v>
      </c>
      <c r="FU282" s="7">
        <f t="shared" si="474"/>
        <v>3936142.4488232448</v>
      </c>
      <c r="FV282" s="7">
        <f t="shared" si="474"/>
        <v>2786066.552301113</v>
      </c>
      <c r="FW282" s="7">
        <f t="shared" si="474"/>
        <v>529262.15540898801</v>
      </c>
      <c r="FX282" s="7">
        <f t="shared" si="474"/>
        <v>417333.07500636915</v>
      </c>
      <c r="FY282" s="7"/>
      <c r="FZ282" s="102">
        <f>SUM(C282:FX282)</f>
        <v>4349483467.2593002</v>
      </c>
      <c r="GA282" s="113">
        <v>4349483467.2600002</v>
      </c>
      <c r="GB282" s="7">
        <f>FZ282-GA282</f>
        <v>-6.999969482421875E-4</v>
      </c>
      <c r="GC282" s="7">
        <v>9698534081.0699978</v>
      </c>
      <c r="GD282" s="7"/>
      <c r="GE282" s="103">
        <v>0</v>
      </c>
      <c r="GF282" s="7"/>
      <c r="GG282" s="7"/>
      <c r="GH282" s="7"/>
      <c r="GI282" s="7"/>
      <c r="GJ282" s="7"/>
      <c r="GK282" s="7"/>
      <c r="GL282" s="7"/>
      <c r="GM282" s="7"/>
    </row>
    <row r="283" spans="1:195" x14ac:dyDescent="0.35">
      <c r="A283" s="6" t="s">
        <v>848</v>
      </c>
      <c r="B283" s="7" t="s">
        <v>849</v>
      </c>
      <c r="C283" s="7">
        <f t="shared" ref="C283:AH283" si="475">C45</f>
        <v>1571551.38</v>
      </c>
      <c r="D283" s="7">
        <f t="shared" si="475"/>
        <v>5891825.6799999997</v>
      </c>
      <c r="E283" s="7">
        <f t="shared" si="475"/>
        <v>1402059.47</v>
      </c>
      <c r="F283" s="7">
        <f t="shared" si="475"/>
        <v>2122414.0099999998</v>
      </c>
      <c r="G283" s="7">
        <f t="shared" si="475"/>
        <v>416370.91</v>
      </c>
      <c r="H283" s="7">
        <f t="shared" si="475"/>
        <v>179594.77</v>
      </c>
      <c r="I283" s="7">
        <f t="shared" si="475"/>
        <v>1756720.2</v>
      </c>
      <c r="J283" s="7">
        <f t="shared" si="475"/>
        <v>582873.21</v>
      </c>
      <c r="K283" s="7">
        <f t="shared" si="475"/>
        <v>145057.79</v>
      </c>
      <c r="L283" s="7">
        <f t="shared" si="475"/>
        <v>1248477.73</v>
      </c>
      <c r="M283" s="7">
        <f t="shared" si="475"/>
        <v>481296.04</v>
      </c>
      <c r="N283" s="7">
        <f t="shared" si="475"/>
        <v>12518003.27</v>
      </c>
      <c r="O283" s="7">
        <f t="shared" si="475"/>
        <v>5033894.09</v>
      </c>
      <c r="P283" s="7">
        <f t="shared" si="475"/>
        <v>95177.919999999998</v>
      </c>
      <c r="Q283" s="7">
        <f t="shared" si="475"/>
        <v>6780650.7199999997</v>
      </c>
      <c r="R283" s="7">
        <f t="shared" si="475"/>
        <v>113968.89</v>
      </c>
      <c r="S283" s="7">
        <f t="shared" si="475"/>
        <v>913618.61</v>
      </c>
      <c r="T283" s="7">
        <f t="shared" si="475"/>
        <v>49295.81</v>
      </c>
      <c r="U283" s="7">
        <f t="shared" si="475"/>
        <v>50012.93</v>
      </c>
      <c r="V283" s="7">
        <f t="shared" si="475"/>
        <v>88788.87</v>
      </c>
      <c r="W283" s="7">
        <f t="shared" si="475"/>
        <v>19888.419999999998</v>
      </c>
      <c r="X283" s="7">
        <f t="shared" si="475"/>
        <v>22818.9</v>
      </c>
      <c r="Y283" s="7">
        <f t="shared" si="475"/>
        <v>141119.24</v>
      </c>
      <c r="Z283" s="7">
        <f t="shared" si="475"/>
        <v>61875.24</v>
      </c>
      <c r="AA283" s="7">
        <f t="shared" si="475"/>
        <v>6604117.9199999999</v>
      </c>
      <c r="AB283" s="7">
        <f t="shared" si="475"/>
        <v>11894214.49</v>
      </c>
      <c r="AC283" s="7">
        <f t="shared" si="475"/>
        <v>561458.46</v>
      </c>
      <c r="AD283" s="7">
        <f t="shared" si="475"/>
        <v>682715.08</v>
      </c>
      <c r="AE283" s="7">
        <f t="shared" si="475"/>
        <v>47201.09</v>
      </c>
      <c r="AF283" s="7">
        <f t="shared" si="475"/>
        <v>84283.1</v>
      </c>
      <c r="AG283" s="7">
        <f t="shared" si="475"/>
        <v>313551.83</v>
      </c>
      <c r="AH283" s="7">
        <f t="shared" si="475"/>
        <v>167628.9</v>
      </c>
      <c r="AI283" s="7">
        <f t="shared" ref="AI283:BN283" si="476">AI45</f>
        <v>51575.21</v>
      </c>
      <c r="AJ283" s="7">
        <f t="shared" si="476"/>
        <v>124430.11</v>
      </c>
      <c r="AK283" s="7">
        <f t="shared" si="476"/>
        <v>72430.179999999993</v>
      </c>
      <c r="AL283" s="7">
        <f t="shared" si="476"/>
        <v>95522.73</v>
      </c>
      <c r="AM283" s="7">
        <f t="shared" si="476"/>
        <v>112017.04</v>
      </c>
      <c r="AN283" s="7">
        <f t="shared" si="476"/>
        <v>401932.11</v>
      </c>
      <c r="AO283" s="7">
        <f t="shared" si="476"/>
        <v>1628093.62</v>
      </c>
      <c r="AP283" s="7">
        <f t="shared" si="476"/>
        <v>36602070.200000003</v>
      </c>
      <c r="AQ283" s="7">
        <f t="shared" si="476"/>
        <v>94590.83</v>
      </c>
      <c r="AR283" s="7">
        <f t="shared" si="476"/>
        <v>21243656.5</v>
      </c>
      <c r="AS283" s="7">
        <f t="shared" si="476"/>
        <v>2440060.58</v>
      </c>
      <c r="AT283" s="7">
        <f t="shared" si="476"/>
        <v>1133113.94</v>
      </c>
      <c r="AU283" s="7">
        <f t="shared" si="476"/>
        <v>173594.73</v>
      </c>
      <c r="AV283" s="7">
        <f t="shared" si="476"/>
        <v>173821.12</v>
      </c>
      <c r="AW283" s="7">
        <f t="shared" si="476"/>
        <v>99601.88</v>
      </c>
      <c r="AX283" s="7">
        <f t="shared" si="476"/>
        <v>76112.820000000007</v>
      </c>
      <c r="AY283" s="7">
        <f t="shared" si="476"/>
        <v>123539.77</v>
      </c>
      <c r="AZ283" s="7">
        <f t="shared" si="476"/>
        <v>1468336.63</v>
      </c>
      <c r="BA283" s="7">
        <f t="shared" si="476"/>
        <v>2124211.2200000002</v>
      </c>
      <c r="BB283" s="7">
        <f t="shared" si="476"/>
        <v>471622.86</v>
      </c>
      <c r="BC283" s="7">
        <f t="shared" si="476"/>
        <v>8290955.8700000001</v>
      </c>
      <c r="BD283" s="7">
        <f t="shared" si="476"/>
        <v>1368268.68</v>
      </c>
      <c r="BE283" s="7">
        <f t="shared" si="476"/>
        <v>412716.85</v>
      </c>
      <c r="BF283" s="7">
        <f t="shared" si="476"/>
        <v>6776142.7800000003</v>
      </c>
      <c r="BG283" s="7">
        <f t="shared" si="476"/>
        <v>112213.16</v>
      </c>
      <c r="BH283" s="7">
        <f t="shared" si="476"/>
        <v>143362.25</v>
      </c>
      <c r="BI283" s="7">
        <f t="shared" si="476"/>
        <v>54240.93</v>
      </c>
      <c r="BJ283" s="7">
        <f t="shared" si="476"/>
        <v>1877850.74</v>
      </c>
      <c r="BK283" s="7">
        <f t="shared" si="476"/>
        <v>1001138.86</v>
      </c>
      <c r="BL283" s="7">
        <f t="shared" si="476"/>
        <v>17665.37</v>
      </c>
      <c r="BM283" s="7">
        <f t="shared" si="476"/>
        <v>89316.4</v>
      </c>
      <c r="BN283" s="7">
        <f t="shared" si="476"/>
        <v>1106659</v>
      </c>
      <c r="BO283" s="7">
        <f t="shared" ref="BO283:CT283" si="477">BO45</f>
        <v>384843.3</v>
      </c>
      <c r="BP283" s="7">
        <f t="shared" si="477"/>
        <v>238832.28</v>
      </c>
      <c r="BQ283" s="7">
        <f t="shared" si="477"/>
        <v>1683219.75</v>
      </c>
      <c r="BR283" s="7">
        <f t="shared" si="477"/>
        <v>445647.79</v>
      </c>
      <c r="BS283" s="7">
        <f t="shared" si="477"/>
        <v>251402.09</v>
      </c>
      <c r="BT283" s="7">
        <f t="shared" si="477"/>
        <v>145040.91</v>
      </c>
      <c r="BU283" s="7">
        <f t="shared" si="477"/>
        <v>106177.51</v>
      </c>
      <c r="BV283" s="7">
        <f t="shared" si="477"/>
        <v>793787.58</v>
      </c>
      <c r="BW283" s="7">
        <f t="shared" si="477"/>
        <v>690926.44</v>
      </c>
      <c r="BX283" s="7">
        <f t="shared" si="477"/>
        <v>97032.79</v>
      </c>
      <c r="BY283" s="7">
        <f t="shared" si="477"/>
        <v>187763.57</v>
      </c>
      <c r="BZ283" s="7">
        <f t="shared" si="477"/>
        <v>96958.43</v>
      </c>
      <c r="CA283" s="7">
        <f t="shared" si="477"/>
        <v>383123.12</v>
      </c>
      <c r="CB283" s="7">
        <f t="shared" si="477"/>
        <v>24047453.739999998</v>
      </c>
      <c r="CC283" s="7">
        <f t="shared" si="477"/>
        <v>88410.42</v>
      </c>
      <c r="CD283" s="7">
        <f t="shared" si="477"/>
        <v>70795.820000000007</v>
      </c>
      <c r="CE283" s="7">
        <f t="shared" si="477"/>
        <v>101444.46</v>
      </c>
      <c r="CF283" s="7">
        <f t="shared" si="477"/>
        <v>83737.119999999995</v>
      </c>
      <c r="CG283" s="7">
        <f t="shared" si="477"/>
        <v>72258.929999999993</v>
      </c>
      <c r="CH283" s="7">
        <f t="shared" si="477"/>
        <v>32470</v>
      </c>
      <c r="CI283" s="7">
        <f t="shared" si="477"/>
        <v>311447.21999999997</v>
      </c>
      <c r="CJ283" s="7">
        <f t="shared" si="477"/>
        <v>304717.32</v>
      </c>
      <c r="CK283" s="7">
        <f t="shared" si="477"/>
        <v>1475639.43</v>
      </c>
      <c r="CL283" s="7">
        <f t="shared" si="477"/>
        <v>226813.62</v>
      </c>
      <c r="CM283" s="7">
        <f t="shared" si="477"/>
        <v>110576.29</v>
      </c>
      <c r="CN283" s="7">
        <f t="shared" si="477"/>
        <v>8354450.8799999999</v>
      </c>
      <c r="CO283" s="7">
        <f t="shared" si="477"/>
        <v>5003295.2300000004</v>
      </c>
      <c r="CP283" s="7">
        <f t="shared" si="477"/>
        <v>712804.91</v>
      </c>
      <c r="CQ283" s="7">
        <f t="shared" si="477"/>
        <v>375171.52</v>
      </c>
      <c r="CR283" s="7">
        <f t="shared" si="477"/>
        <v>78141.490000000005</v>
      </c>
      <c r="CS283" s="7">
        <f t="shared" si="477"/>
        <v>240994.83</v>
      </c>
      <c r="CT283" s="7">
        <f t="shared" si="477"/>
        <v>83455.19</v>
      </c>
      <c r="CU283" s="7">
        <f t="shared" ref="CU283:DZ283" si="478">CU45</f>
        <v>56659.8</v>
      </c>
      <c r="CV283" s="7">
        <f t="shared" si="478"/>
        <v>46464.75</v>
      </c>
      <c r="CW283" s="7">
        <f t="shared" si="478"/>
        <v>130209.35</v>
      </c>
      <c r="CX283" s="7">
        <f t="shared" si="478"/>
        <v>236614.89</v>
      </c>
      <c r="CY283" s="7">
        <f t="shared" si="478"/>
        <v>18418.2</v>
      </c>
      <c r="CZ283" s="7">
        <f t="shared" si="478"/>
        <v>611552.81000000006</v>
      </c>
      <c r="DA283" s="7">
        <f t="shared" si="478"/>
        <v>119902.84</v>
      </c>
      <c r="DB283" s="7">
        <f t="shared" si="478"/>
        <v>98442.17</v>
      </c>
      <c r="DC283" s="7">
        <f t="shared" si="478"/>
        <v>108815.98</v>
      </c>
      <c r="DD283" s="7">
        <f t="shared" si="478"/>
        <v>95092.160000000003</v>
      </c>
      <c r="DE283" s="7">
        <f t="shared" si="478"/>
        <v>280000.14</v>
      </c>
      <c r="DF283" s="7">
        <f t="shared" si="478"/>
        <v>7589856.1399999997</v>
      </c>
      <c r="DG283" s="7">
        <f t="shared" si="478"/>
        <v>114732.09</v>
      </c>
      <c r="DH283" s="7">
        <f t="shared" si="478"/>
        <v>973344.63</v>
      </c>
      <c r="DI283" s="7">
        <f t="shared" si="478"/>
        <v>1135354.81</v>
      </c>
      <c r="DJ283" s="7">
        <f t="shared" si="478"/>
        <v>164899.51</v>
      </c>
      <c r="DK283" s="7">
        <f t="shared" si="478"/>
        <v>85577.18</v>
      </c>
      <c r="DL283" s="7">
        <f t="shared" si="478"/>
        <v>2349569.46</v>
      </c>
      <c r="DM283" s="7">
        <f t="shared" si="478"/>
        <v>75524.81</v>
      </c>
      <c r="DN283" s="7">
        <f t="shared" si="478"/>
        <v>610111.31999999995</v>
      </c>
      <c r="DO283" s="7">
        <f t="shared" si="478"/>
        <v>739086.14</v>
      </c>
      <c r="DP283" s="7">
        <f t="shared" si="478"/>
        <v>75167.67</v>
      </c>
      <c r="DQ283" s="7">
        <f t="shared" si="478"/>
        <v>397780.74</v>
      </c>
      <c r="DR283" s="7">
        <f t="shared" si="478"/>
        <v>461879.11</v>
      </c>
      <c r="DS283" s="7">
        <f t="shared" si="478"/>
        <v>192707.77</v>
      </c>
      <c r="DT283" s="7">
        <f t="shared" si="478"/>
        <v>51538.85</v>
      </c>
      <c r="DU283" s="7">
        <f t="shared" si="478"/>
        <v>124519.54</v>
      </c>
      <c r="DV283" s="7">
        <f t="shared" si="478"/>
        <v>47613.23</v>
      </c>
      <c r="DW283" s="7">
        <f t="shared" si="478"/>
        <v>102737.64</v>
      </c>
      <c r="DX283" s="7">
        <f t="shared" si="478"/>
        <v>160703.32</v>
      </c>
      <c r="DY283" s="7">
        <f t="shared" si="478"/>
        <v>205678.91</v>
      </c>
      <c r="DZ283" s="7">
        <f t="shared" si="478"/>
        <v>427511.79</v>
      </c>
      <c r="EA283" s="7">
        <f t="shared" ref="EA283:FF283" si="479">EA45</f>
        <v>589008.71</v>
      </c>
      <c r="EB283" s="7">
        <f t="shared" si="479"/>
        <v>257265.85</v>
      </c>
      <c r="EC283" s="7">
        <f t="shared" si="479"/>
        <v>108928.44</v>
      </c>
      <c r="ED283" s="7">
        <f t="shared" si="479"/>
        <v>588825.92000000004</v>
      </c>
      <c r="EE283" s="7">
        <f t="shared" si="479"/>
        <v>67348.02</v>
      </c>
      <c r="EF283" s="7">
        <f t="shared" si="479"/>
        <v>318091.12</v>
      </c>
      <c r="EG283" s="7">
        <f t="shared" si="479"/>
        <v>117163.07</v>
      </c>
      <c r="EH283" s="7">
        <f t="shared" si="479"/>
        <v>49716.29</v>
      </c>
      <c r="EI283" s="7">
        <f t="shared" si="479"/>
        <v>3226427.96</v>
      </c>
      <c r="EJ283" s="7">
        <f t="shared" si="479"/>
        <v>1996504.21</v>
      </c>
      <c r="EK283" s="7">
        <f t="shared" si="479"/>
        <v>133124.13</v>
      </c>
      <c r="EL283" s="7">
        <f t="shared" si="479"/>
        <v>35644.22</v>
      </c>
      <c r="EM283" s="7">
        <f t="shared" si="479"/>
        <v>240421.89</v>
      </c>
      <c r="EN283" s="7">
        <f t="shared" si="479"/>
        <v>276884.05</v>
      </c>
      <c r="EO283" s="7">
        <f t="shared" si="479"/>
        <v>140715.45000000001</v>
      </c>
      <c r="EP283" s="7">
        <f t="shared" si="479"/>
        <v>216670.19</v>
      </c>
      <c r="EQ283" s="7">
        <f t="shared" si="479"/>
        <v>994434.47</v>
      </c>
      <c r="ER283" s="7">
        <f t="shared" si="479"/>
        <v>203079.47</v>
      </c>
      <c r="ES283" s="7">
        <f t="shared" si="479"/>
        <v>103570.89</v>
      </c>
      <c r="ET283" s="7">
        <f t="shared" si="479"/>
        <v>130038.67</v>
      </c>
      <c r="EU283" s="7">
        <f t="shared" si="479"/>
        <v>183859.64</v>
      </c>
      <c r="EV283" s="7">
        <f t="shared" si="479"/>
        <v>42198.99</v>
      </c>
      <c r="EW283" s="7">
        <f t="shared" si="479"/>
        <v>331889.78000000003</v>
      </c>
      <c r="EX283" s="7">
        <f t="shared" si="479"/>
        <v>19212.05</v>
      </c>
      <c r="EY283" s="7">
        <f t="shared" si="479"/>
        <v>103092.08</v>
      </c>
      <c r="EZ283" s="7">
        <f t="shared" si="479"/>
        <v>89563.44</v>
      </c>
      <c r="FA283" s="7">
        <f t="shared" si="479"/>
        <v>1522315.17</v>
      </c>
      <c r="FB283" s="7">
        <f t="shared" si="479"/>
        <v>455931.68</v>
      </c>
      <c r="FC283" s="7">
        <f t="shared" si="479"/>
        <v>899627.18</v>
      </c>
      <c r="FD283" s="7">
        <f t="shared" si="479"/>
        <v>153118.03</v>
      </c>
      <c r="FE283" s="7">
        <f t="shared" si="479"/>
        <v>62925.33</v>
      </c>
      <c r="FF283" s="7">
        <f t="shared" si="479"/>
        <v>68487.77</v>
      </c>
      <c r="FG283" s="7">
        <f t="shared" ref="FG283:FX283" si="480">FG45</f>
        <v>69406.48</v>
      </c>
      <c r="FH283" s="7">
        <f t="shared" si="480"/>
        <v>108930.72</v>
      </c>
      <c r="FI283" s="7">
        <f t="shared" si="480"/>
        <v>542348.28</v>
      </c>
      <c r="FJ283" s="7">
        <f t="shared" si="480"/>
        <v>836381.7</v>
      </c>
      <c r="FK283" s="7">
        <f t="shared" si="480"/>
        <v>900117.46</v>
      </c>
      <c r="FL283" s="7">
        <f t="shared" si="480"/>
        <v>1775900.84</v>
      </c>
      <c r="FM283" s="7">
        <f t="shared" si="480"/>
        <v>516897.45</v>
      </c>
      <c r="FN283" s="7">
        <f t="shared" si="480"/>
        <v>3429327.89</v>
      </c>
      <c r="FO283" s="7">
        <f t="shared" si="480"/>
        <v>610850.93000000005</v>
      </c>
      <c r="FP283" s="7">
        <f t="shared" si="480"/>
        <v>730138.31</v>
      </c>
      <c r="FQ283" s="7">
        <f t="shared" si="480"/>
        <v>397901.97</v>
      </c>
      <c r="FR283" s="7">
        <f t="shared" si="480"/>
        <v>171983.93</v>
      </c>
      <c r="FS283" s="7">
        <f t="shared" si="480"/>
        <v>70738.2</v>
      </c>
      <c r="FT283" s="7">
        <f t="shared" si="480"/>
        <v>106268.9</v>
      </c>
      <c r="FU283" s="7">
        <f t="shared" si="480"/>
        <v>288766.2</v>
      </c>
      <c r="FV283" s="7">
        <f t="shared" si="480"/>
        <v>189342.5</v>
      </c>
      <c r="FW283" s="7">
        <f t="shared" si="480"/>
        <v>47020.12</v>
      </c>
      <c r="FX283" s="7">
        <f t="shared" si="480"/>
        <v>37968.07</v>
      </c>
      <c r="FY283" s="7"/>
      <c r="FZ283" s="102">
        <f>SUM(C283:FX283)</f>
        <v>241726665.77999988</v>
      </c>
      <c r="GA283" s="113">
        <v>241726665.77999988</v>
      </c>
      <c r="GB283" s="7">
        <f>FZ283-GA283</f>
        <v>0</v>
      </c>
      <c r="GC283" s="7"/>
      <c r="GD283" s="7"/>
      <c r="GE283" s="104"/>
      <c r="GF283" s="15"/>
      <c r="GG283" s="7"/>
      <c r="GH283" s="15"/>
      <c r="GI283" s="7"/>
      <c r="GJ283" s="7"/>
      <c r="GK283" s="7"/>
      <c r="GL283" s="7"/>
      <c r="GM283" s="7"/>
    </row>
    <row r="284" spans="1:195" x14ac:dyDescent="0.35">
      <c r="A284" s="6" t="s">
        <v>850</v>
      </c>
      <c r="B284" s="7" t="s">
        <v>851</v>
      </c>
      <c r="C284" s="7">
        <f>IF(C281-C282-C283&lt;0,0,C281-C282-C283)</f>
        <v>41455576.739445828</v>
      </c>
      <c r="D284" s="7">
        <f t="shared" ref="D284:BO284" si="481">IF(D281-D282-D283&lt;0,0,D281-D282-D283)</f>
        <v>307403331.11177999</v>
      </c>
      <c r="E284" s="7">
        <f t="shared" si="481"/>
        <v>35445212.915970288</v>
      </c>
      <c r="F284" s="7">
        <f t="shared" si="481"/>
        <v>169148954.27980155</v>
      </c>
      <c r="G284" s="7">
        <f t="shared" si="481"/>
        <v>3812015.5948473848</v>
      </c>
      <c r="H284" s="7">
        <f t="shared" si="481"/>
        <v>9090883.6455481462</v>
      </c>
      <c r="I284" s="7">
        <f t="shared" si="481"/>
        <v>63781547.118549906</v>
      </c>
      <c r="J284" s="7">
        <f t="shared" si="481"/>
        <v>18179288.805309564</v>
      </c>
      <c r="K284" s="7">
        <f t="shared" si="481"/>
        <v>2857655.2550430964</v>
      </c>
      <c r="L284" s="7">
        <f t="shared" si="481"/>
        <v>1143724.3005788331</v>
      </c>
      <c r="M284" s="7">
        <f t="shared" si="481"/>
        <v>4143586.7832929706</v>
      </c>
      <c r="N284" s="7">
        <f t="shared" si="481"/>
        <v>385799398.84135985</v>
      </c>
      <c r="O284" s="7">
        <f t="shared" si="481"/>
        <v>64449735.29339166</v>
      </c>
      <c r="P284" s="7">
        <f t="shared" si="481"/>
        <v>3833664.0771786519</v>
      </c>
      <c r="Q284" s="7">
        <f t="shared" si="481"/>
        <v>302262894.42227829</v>
      </c>
      <c r="R284" s="7">
        <f t="shared" si="481"/>
        <v>65806804.08015494</v>
      </c>
      <c r="S284" s="7">
        <f t="shared" si="481"/>
        <v>1891553.9333610176</v>
      </c>
      <c r="T284" s="7">
        <f t="shared" si="481"/>
        <v>2583087.1600510906</v>
      </c>
      <c r="U284" s="7">
        <f t="shared" si="481"/>
        <v>523341.56375773164</v>
      </c>
      <c r="V284" s="7">
        <f t="shared" si="481"/>
        <v>3087541.8081334834</v>
      </c>
      <c r="W284" s="7">
        <f t="shared" si="481"/>
        <v>3481113.8789970544</v>
      </c>
      <c r="X284" s="7">
        <f t="shared" si="481"/>
        <v>908113.0137922602</v>
      </c>
      <c r="Y284" s="7">
        <f t="shared" si="481"/>
        <v>9455547.5897281915</v>
      </c>
      <c r="Z284" s="7">
        <f t="shared" si="481"/>
        <v>3111546.6774590267</v>
      </c>
      <c r="AA284" s="7">
        <f t="shared" si="481"/>
        <v>155640302.88332236</v>
      </c>
      <c r="AB284" s="7">
        <f t="shared" si="481"/>
        <v>13314929.008747408</v>
      </c>
      <c r="AC284" s="7">
        <f t="shared" si="481"/>
        <v>1438611.5764846886</v>
      </c>
      <c r="AD284" s="7">
        <f t="shared" si="481"/>
        <v>5615033.4987673033</v>
      </c>
      <c r="AE284" s="7">
        <f t="shared" si="481"/>
        <v>1448783.6748465858</v>
      </c>
      <c r="AF284" s="7">
        <f t="shared" si="481"/>
        <v>2298414.1838661865</v>
      </c>
      <c r="AG284" s="7">
        <f t="shared" si="481"/>
        <v>3082064.5966942059</v>
      </c>
      <c r="AH284" s="7">
        <f t="shared" si="481"/>
        <v>10506415.697390746</v>
      </c>
      <c r="AI284" s="7">
        <f t="shared" si="481"/>
        <v>5122989.3418603344</v>
      </c>
      <c r="AJ284" s="7">
        <f t="shared" si="481"/>
        <v>2341831.6961806393</v>
      </c>
      <c r="AK284" s="7">
        <f t="shared" si="481"/>
        <v>1913814.3072252143</v>
      </c>
      <c r="AL284" s="7">
        <f t="shared" si="481"/>
        <v>1808665.1725417837</v>
      </c>
      <c r="AM284" s="7">
        <f t="shared" si="481"/>
        <v>3868838.4099782845</v>
      </c>
      <c r="AN284" s="7">
        <f t="shared" si="481"/>
        <v>3.4924596548080444E-10</v>
      </c>
      <c r="AO284" s="7">
        <f t="shared" si="481"/>
        <v>31698399.850101914</v>
      </c>
      <c r="AP284" s="7">
        <f t="shared" si="481"/>
        <v>204868665.94893593</v>
      </c>
      <c r="AQ284" s="7">
        <f t="shared" si="481"/>
        <v>2350203.0573199717</v>
      </c>
      <c r="AR284" s="7">
        <f t="shared" si="481"/>
        <v>356862778.3201791</v>
      </c>
      <c r="AS284" s="7">
        <f t="shared" si="481"/>
        <v>16155299.286015799</v>
      </c>
      <c r="AT284" s="7">
        <f t="shared" si="481"/>
        <v>17326425.326564047</v>
      </c>
      <c r="AU284" s="7">
        <f t="shared" si="481"/>
        <v>3009252.8288370227</v>
      </c>
      <c r="AV284" s="7">
        <f t="shared" si="481"/>
        <v>3530384.7354001254</v>
      </c>
      <c r="AW284" s="7">
        <f t="shared" si="481"/>
        <v>3302649.1996339625</v>
      </c>
      <c r="AX284" s="7">
        <f t="shared" si="481"/>
        <v>962343.36711743195</v>
      </c>
      <c r="AY284" s="7">
        <f t="shared" si="481"/>
        <v>4222927.1981560364</v>
      </c>
      <c r="AZ284" s="7">
        <f t="shared" si="481"/>
        <v>123086996.59645872</v>
      </c>
      <c r="BA284" s="7">
        <f t="shared" si="481"/>
        <v>71354356.975313053</v>
      </c>
      <c r="BB284" s="7">
        <f t="shared" si="481"/>
        <v>75297968.798418984</v>
      </c>
      <c r="BC284" s="7">
        <f t="shared" si="481"/>
        <v>184802169.20827818</v>
      </c>
      <c r="BD284" s="7">
        <f t="shared" si="481"/>
        <v>21417447.3491784</v>
      </c>
      <c r="BE284" s="7">
        <f t="shared" si="481"/>
        <v>8594556.3366775159</v>
      </c>
      <c r="BF284" s="7">
        <f t="shared" si="481"/>
        <v>185414768.72833124</v>
      </c>
      <c r="BG284" s="7">
        <f t="shared" si="481"/>
        <v>9608203.0493873693</v>
      </c>
      <c r="BH284" s="7">
        <f t="shared" si="481"/>
        <v>5349740.8710217597</v>
      </c>
      <c r="BI284" s="7">
        <f t="shared" si="481"/>
        <v>3763648.4148233016</v>
      </c>
      <c r="BJ284" s="7">
        <f t="shared" si="481"/>
        <v>38093314.560006939</v>
      </c>
      <c r="BK284" s="7">
        <f t="shared" si="481"/>
        <v>281494312.79655498</v>
      </c>
      <c r="BL284" s="7">
        <f t="shared" si="481"/>
        <v>1994704.6092244838</v>
      </c>
      <c r="BM284" s="7">
        <f t="shared" si="481"/>
        <v>4719940.4130589515</v>
      </c>
      <c r="BN284" s="7">
        <f t="shared" si="481"/>
        <v>23745042.405776948</v>
      </c>
      <c r="BO284" s="7">
        <f t="shared" si="481"/>
        <v>10265531.122174527</v>
      </c>
      <c r="BP284" s="7">
        <f t="shared" ref="BP284:EA284" si="482">IF(BP281-BP282-BP283&lt;0,0,BP281-BP282-BP283)</f>
        <v>523740.2626515103</v>
      </c>
      <c r="BQ284" s="7">
        <f t="shared" si="482"/>
        <v>19336471.942457542</v>
      </c>
      <c r="BR284" s="7">
        <f t="shared" si="482"/>
        <v>39144499.635889485</v>
      </c>
      <c r="BS284" s="7">
        <f t="shared" si="482"/>
        <v>9793130.6769616753</v>
      </c>
      <c r="BT284" s="7">
        <f t="shared" si="482"/>
        <v>2344639.3908728389</v>
      </c>
      <c r="BU284" s="7">
        <f t="shared" si="482"/>
        <v>3499996.2553755892</v>
      </c>
      <c r="BV284" s="7">
        <f t="shared" si="482"/>
        <v>486.93978055578191</v>
      </c>
      <c r="BW284" s="7">
        <f t="shared" si="482"/>
        <v>3543019.1377125881</v>
      </c>
      <c r="BX284" s="7">
        <f t="shared" si="482"/>
        <v>457106.92525915249</v>
      </c>
      <c r="BY284" s="7">
        <f t="shared" si="482"/>
        <v>1878969.1889525705</v>
      </c>
      <c r="BZ284" s="7">
        <f t="shared" si="482"/>
        <v>2367284.5457297242</v>
      </c>
      <c r="CA284" s="7">
        <f t="shared" si="482"/>
        <v>350470.22082647134</v>
      </c>
      <c r="CB284" s="7">
        <f t="shared" si="482"/>
        <v>394356648.46279436</v>
      </c>
      <c r="CC284" s="7">
        <f t="shared" si="482"/>
        <v>2841873.50069367</v>
      </c>
      <c r="CD284" s="7">
        <f t="shared" si="482"/>
        <v>2938477.7790777814</v>
      </c>
      <c r="CE284" s="7">
        <f t="shared" si="482"/>
        <v>1706902.727916185</v>
      </c>
      <c r="CF284" s="7">
        <f t="shared" si="482"/>
        <v>1470709.9138399125</v>
      </c>
      <c r="CG284" s="7">
        <f t="shared" si="482"/>
        <v>2877338.8893505749</v>
      </c>
      <c r="CH284" s="7">
        <f t="shared" si="482"/>
        <v>1779546.5457221954</v>
      </c>
      <c r="CI284" s="7">
        <f t="shared" si="482"/>
        <v>4825649.6230126452</v>
      </c>
      <c r="CJ284" s="7">
        <f t="shared" si="482"/>
        <v>95280.315531259694</v>
      </c>
      <c r="CK284" s="7">
        <f t="shared" si="482"/>
        <v>44727955.796890758</v>
      </c>
      <c r="CL284" s="7">
        <f t="shared" si="482"/>
        <v>11911738.787626034</v>
      </c>
      <c r="CM284" s="7">
        <f t="shared" si="482"/>
        <v>7794336.0815741774</v>
      </c>
      <c r="CN284" s="7">
        <f t="shared" si="482"/>
        <v>194357375.65788236</v>
      </c>
      <c r="CO284" s="7">
        <f t="shared" si="482"/>
        <v>55644708.831515685</v>
      </c>
      <c r="CP284" s="7">
        <f t="shared" si="482"/>
        <v>14.2385406793328</v>
      </c>
      <c r="CQ284" s="7">
        <f t="shared" si="482"/>
        <v>6925655.2777761836</v>
      </c>
      <c r="CR284" s="7">
        <f t="shared" si="482"/>
        <v>3282517.7376577398</v>
      </c>
      <c r="CS284" s="7">
        <f t="shared" si="482"/>
        <v>2747700.1749702501</v>
      </c>
      <c r="CT284" s="7">
        <f t="shared" si="482"/>
        <v>1424770.0661271263</v>
      </c>
      <c r="CU284" s="7">
        <f t="shared" si="482"/>
        <v>4150433.348902205</v>
      </c>
      <c r="CV284" s="7">
        <f t="shared" si="482"/>
        <v>713501.97079146013</v>
      </c>
      <c r="CW284" s="7">
        <f t="shared" si="482"/>
        <v>2323934.1523754592</v>
      </c>
      <c r="CX284" s="7">
        <f t="shared" si="482"/>
        <v>3418673.7672381676</v>
      </c>
      <c r="CY284" s="7">
        <f t="shared" si="482"/>
        <v>1037460.8913155391</v>
      </c>
      <c r="CZ284" s="7">
        <f t="shared" si="482"/>
        <v>13224008.655602479</v>
      </c>
      <c r="DA284" s="7">
        <f t="shared" si="482"/>
        <v>2129213.0768989953</v>
      </c>
      <c r="DB284" s="7">
        <f t="shared" si="482"/>
        <v>3528476.3685221761</v>
      </c>
      <c r="DC284" s="7">
        <f t="shared" si="482"/>
        <v>1998148.9836526522</v>
      </c>
      <c r="DD284" s="7">
        <f t="shared" si="482"/>
        <v>2148687.7408794169</v>
      </c>
      <c r="DE284" s="7">
        <f t="shared" si="482"/>
        <v>2232032.2547362042</v>
      </c>
      <c r="DF284" s="7">
        <f t="shared" si="482"/>
        <v>142403465.62528455</v>
      </c>
      <c r="DG284" s="7">
        <f t="shared" si="482"/>
        <v>734205.41482587543</v>
      </c>
      <c r="DH284" s="7">
        <f t="shared" si="482"/>
        <v>9263525.1669306476</v>
      </c>
      <c r="DI284" s="7">
        <f t="shared" si="482"/>
        <v>12495089.023083443</v>
      </c>
      <c r="DJ284" s="7">
        <f t="shared" si="482"/>
        <v>6223614.2114125397</v>
      </c>
      <c r="DK284" s="7">
        <f t="shared" si="482"/>
        <v>5146291.4104366256</v>
      </c>
      <c r="DL284" s="7">
        <f t="shared" si="482"/>
        <v>39810712.300936058</v>
      </c>
      <c r="DM284" s="7">
        <f t="shared" si="482"/>
        <v>3572345.3982817815</v>
      </c>
      <c r="DN284" s="7">
        <f t="shared" si="482"/>
        <v>7660576.0451398026</v>
      </c>
      <c r="DO284" s="7">
        <f t="shared" si="482"/>
        <v>26546126.222228929</v>
      </c>
      <c r="DP284" s="7">
        <f t="shared" si="482"/>
        <v>2818539.2764801062</v>
      </c>
      <c r="DQ284" s="7">
        <f t="shared" si="482"/>
        <v>228.93303865776397</v>
      </c>
      <c r="DR284" s="7">
        <f t="shared" si="482"/>
        <v>13114744.901219353</v>
      </c>
      <c r="DS284" s="7">
        <f t="shared" si="482"/>
        <v>7052545.1522994014</v>
      </c>
      <c r="DT284" s="7">
        <f t="shared" si="482"/>
        <v>3232880.6449969877</v>
      </c>
      <c r="DU284" s="7">
        <f t="shared" si="482"/>
        <v>4242903.1957447855</v>
      </c>
      <c r="DV284" s="7">
        <f t="shared" si="482"/>
        <v>3564099.151032465</v>
      </c>
      <c r="DW284" s="7">
        <f t="shared" si="482"/>
        <v>4014574.92511439</v>
      </c>
      <c r="DX284" s="7">
        <f t="shared" si="482"/>
        <v>912011.93639710383</v>
      </c>
      <c r="DY284" s="7">
        <f t="shared" si="482"/>
        <v>1260014.7465464489</v>
      </c>
      <c r="DZ284" s="7">
        <f t="shared" si="482"/>
        <v>3152162.6192726409</v>
      </c>
      <c r="EA284" s="7">
        <f t="shared" si="482"/>
        <v>11.612502221018076</v>
      </c>
      <c r="EB284" s="7">
        <f t="shared" ref="EB284:FX284" si="483">IF(EB281-EB282-EB283&lt;0,0,EB281-EB282-EB283)</f>
        <v>4609706.3550897157</v>
      </c>
      <c r="EC284" s="7">
        <f t="shared" si="483"/>
        <v>3179132.7061377307</v>
      </c>
      <c r="ED284" s="7">
        <f t="shared" si="483"/>
        <v>1.7462298274040222E-9</v>
      </c>
      <c r="EE284" s="7">
        <f t="shared" si="483"/>
        <v>3017020.9061586559</v>
      </c>
      <c r="EF284" s="7">
        <f t="shared" si="483"/>
        <v>13752313.037479077</v>
      </c>
      <c r="EG284" s="7">
        <f t="shared" si="483"/>
        <v>3064636.9819492479</v>
      </c>
      <c r="EH284" s="7">
        <f t="shared" si="483"/>
        <v>3593761.0775133721</v>
      </c>
      <c r="EI284" s="7">
        <f t="shared" si="483"/>
        <v>121186199.46734937</v>
      </c>
      <c r="EJ284" s="7">
        <f t="shared" si="483"/>
        <v>77462319.954366788</v>
      </c>
      <c r="EK284" s="7">
        <f t="shared" si="483"/>
        <v>4612904.3406039728</v>
      </c>
      <c r="EL284" s="7">
        <f t="shared" si="483"/>
        <v>4086340.0548636499</v>
      </c>
      <c r="EM284" s="7">
        <f t="shared" si="483"/>
        <v>2577672.2358525703</v>
      </c>
      <c r="EN284" s="7">
        <f t="shared" si="483"/>
        <v>9307649.4629942775</v>
      </c>
      <c r="EO284" s="7">
        <f t="shared" si="483"/>
        <v>3308922.8226418188</v>
      </c>
      <c r="EP284" s="7">
        <f t="shared" si="483"/>
        <v>1913219.1921745767</v>
      </c>
      <c r="EQ284" s="7">
        <f t="shared" si="483"/>
        <v>19280488.401356786</v>
      </c>
      <c r="ER284" s="7">
        <f t="shared" si="483"/>
        <v>1763028.4063360004</v>
      </c>
      <c r="ES284" s="7">
        <f t="shared" si="483"/>
        <v>2377280.3101358926</v>
      </c>
      <c r="ET284" s="7">
        <f t="shared" si="483"/>
        <v>2564296.9783332283</v>
      </c>
      <c r="EU284" s="7">
        <f t="shared" si="483"/>
        <v>6314550.7665420212</v>
      </c>
      <c r="EV284" s="7">
        <f t="shared" si="483"/>
        <v>646149.71949653747</v>
      </c>
      <c r="EW284" s="7">
        <f t="shared" si="483"/>
        <v>3425386.6465244805</v>
      </c>
      <c r="EX284" s="7">
        <f t="shared" si="483"/>
        <v>3140663.8552762233</v>
      </c>
      <c r="EY284" s="7">
        <f t="shared" si="483"/>
        <v>7958934.2614614014</v>
      </c>
      <c r="EZ284" s="7">
        <f t="shared" si="483"/>
        <v>1848805.7253242531</v>
      </c>
      <c r="FA284" s="7">
        <f t="shared" si="483"/>
        <v>1.862645149230957E-9</v>
      </c>
      <c r="FB284" s="7">
        <f t="shared" si="483"/>
        <v>0</v>
      </c>
      <c r="FC284" s="7">
        <f t="shared" si="483"/>
        <v>8423206.2955189068</v>
      </c>
      <c r="FD284" s="7">
        <f t="shared" si="483"/>
        <v>4021161.4442000412</v>
      </c>
      <c r="FE284" s="7">
        <f t="shared" si="483"/>
        <v>1331069.8040118855</v>
      </c>
      <c r="FF284" s="7">
        <f t="shared" si="483"/>
        <v>2991354.9659392918</v>
      </c>
      <c r="FG284" s="7">
        <f t="shared" si="483"/>
        <v>1868121.0626985477</v>
      </c>
      <c r="FH284" s="7">
        <f t="shared" si="483"/>
        <v>681296.69194443419</v>
      </c>
      <c r="FI284" s="7">
        <f t="shared" si="483"/>
        <v>5786201.0379928621</v>
      </c>
      <c r="FJ284" s="7">
        <f t="shared" si="483"/>
        <v>827873.48039734294</v>
      </c>
      <c r="FK284" s="7">
        <f t="shared" si="483"/>
        <v>6046142.3320139917</v>
      </c>
      <c r="FL284" s="7">
        <f t="shared" si="483"/>
        <v>28774908.12115128</v>
      </c>
      <c r="FM284" s="7">
        <f t="shared" si="483"/>
        <v>17247826.129045293</v>
      </c>
      <c r="FN284" s="7">
        <f t="shared" si="483"/>
        <v>170543884.12996358</v>
      </c>
      <c r="FO284" s="7">
        <f t="shared" si="483"/>
        <v>0</v>
      </c>
      <c r="FP284" s="7">
        <f t="shared" si="483"/>
        <v>7594811.7979642842</v>
      </c>
      <c r="FQ284" s="7">
        <f t="shared" si="483"/>
        <v>412899.65472720074</v>
      </c>
      <c r="FR284" s="7">
        <f t="shared" si="483"/>
        <v>1.7462298274040222E-10</v>
      </c>
      <c r="FS284" s="7">
        <f t="shared" si="483"/>
        <v>1310840.4629558499</v>
      </c>
      <c r="FT284" s="7">
        <f t="shared" si="483"/>
        <v>0</v>
      </c>
      <c r="FU284" s="7">
        <f t="shared" si="483"/>
        <v>6571401.6911767544</v>
      </c>
      <c r="FV284" s="7">
        <f t="shared" si="483"/>
        <v>6927105.8576988876</v>
      </c>
      <c r="FW284" s="7">
        <f t="shared" si="483"/>
        <v>2731068.9945910117</v>
      </c>
      <c r="FX284" s="7">
        <f t="shared" si="483"/>
        <v>1051639.914993631</v>
      </c>
      <c r="FY284" s="7"/>
      <c r="FZ284" s="102">
        <f>SUM(C284:FX284)</f>
        <v>5144557296.4806967</v>
      </c>
      <c r="GA284" s="113">
        <v>5144557296.4799995</v>
      </c>
      <c r="GB284" s="7">
        <f>FZ284-GA284</f>
        <v>6.9713592529296875E-4</v>
      </c>
      <c r="GC284" s="105"/>
      <c r="GD284" s="7"/>
      <c r="GE284" s="11"/>
      <c r="GF284" s="7"/>
      <c r="GG284" s="7"/>
      <c r="GH284" s="7"/>
      <c r="GI284" s="7"/>
      <c r="GJ284" s="7"/>
      <c r="GK284" s="7"/>
      <c r="GL284" s="7"/>
      <c r="GM284" s="7"/>
    </row>
    <row r="285" spans="1:195" x14ac:dyDescent="0.35">
      <c r="A285" s="7"/>
      <c r="B285" s="7" t="s">
        <v>852</v>
      </c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  <c r="CZ285" s="64"/>
      <c r="DA285" s="64"/>
      <c r="DB285" s="64"/>
      <c r="DC285" s="64"/>
      <c r="DD285" s="64"/>
      <c r="DE285" s="64"/>
      <c r="DF285" s="64"/>
      <c r="DG285" s="64"/>
      <c r="DH285" s="64"/>
      <c r="DI285" s="64"/>
      <c r="DJ285" s="64"/>
      <c r="DK285" s="64"/>
      <c r="DL285" s="64"/>
      <c r="DM285" s="64"/>
      <c r="DN285" s="64"/>
      <c r="DO285" s="64"/>
      <c r="DP285" s="64"/>
      <c r="DQ285" s="64"/>
      <c r="DR285" s="64"/>
      <c r="DS285" s="64"/>
      <c r="DT285" s="64"/>
      <c r="DU285" s="64"/>
      <c r="DV285" s="64"/>
      <c r="DW285" s="64"/>
      <c r="DX285" s="64"/>
      <c r="DY285" s="64"/>
      <c r="DZ285" s="64"/>
      <c r="EA285" s="64"/>
      <c r="EB285" s="64"/>
      <c r="EC285" s="64"/>
      <c r="ED285" s="64"/>
      <c r="EE285" s="64"/>
      <c r="EF285" s="64"/>
      <c r="EG285" s="64"/>
      <c r="EH285" s="64"/>
      <c r="EI285" s="64"/>
      <c r="EJ285" s="64"/>
      <c r="EK285" s="64"/>
      <c r="EL285" s="64"/>
      <c r="EM285" s="64"/>
      <c r="EN285" s="64"/>
      <c r="EO285" s="64"/>
      <c r="EP285" s="64"/>
      <c r="EQ285" s="64"/>
      <c r="ER285" s="64"/>
      <c r="ES285" s="64"/>
      <c r="ET285" s="64"/>
      <c r="EU285" s="64"/>
      <c r="EV285" s="64"/>
      <c r="EW285" s="64"/>
      <c r="EX285" s="64"/>
      <c r="EY285" s="64"/>
      <c r="EZ285" s="64"/>
      <c r="FA285" s="64"/>
      <c r="FB285" s="64"/>
      <c r="FC285" s="64"/>
      <c r="FD285" s="64"/>
      <c r="FE285" s="64"/>
      <c r="FF285" s="64"/>
      <c r="FG285" s="64"/>
      <c r="FH285" s="64"/>
      <c r="FI285" s="64"/>
      <c r="FJ285" s="64"/>
      <c r="FK285" s="64"/>
      <c r="FL285" s="64"/>
      <c r="FM285" s="64"/>
      <c r="FN285" s="64"/>
      <c r="FO285" s="64"/>
      <c r="FP285" s="64"/>
      <c r="FQ285" s="64"/>
      <c r="FR285" s="64"/>
      <c r="FS285" s="64"/>
      <c r="FT285" s="64"/>
      <c r="FU285" s="64"/>
      <c r="FV285" s="64"/>
      <c r="FW285" s="64"/>
      <c r="FX285" s="64"/>
      <c r="FY285" s="7"/>
      <c r="FZ285" s="102"/>
      <c r="GA285" s="114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</row>
    <row r="286" spans="1:195" x14ac:dyDescent="0.35">
      <c r="A286" s="6" t="s">
        <v>853</v>
      </c>
      <c r="B286" s="7" t="s">
        <v>854</v>
      </c>
      <c r="C286" s="7">
        <f t="shared" ref="C286:M286" si="484">ROUND(C277*C46,2)</f>
        <v>0</v>
      </c>
      <c r="D286" s="7">
        <f t="shared" si="484"/>
        <v>0</v>
      </c>
      <c r="E286" s="7">
        <f t="shared" si="484"/>
        <v>0</v>
      </c>
      <c r="F286" s="7">
        <f t="shared" si="484"/>
        <v>0</v>
      </c>
      <c r="G286" s="7">
        <f t="shared" si="484"/>
        <v>0</v>
      </c>
      <c r="H286" s="7">
        <f t="shared" si="484"/>
        <v>0</v>
      </c>
      <c r="I286" s="7">
        <f t="shared" si="484"/>
        <v>0</v>
      </c>
      <c r="J286" s="7">
        <f t="shared" si="484"/>
        <v>0</v>
      </c>
      <c r="K286" s="7">
        <f t="shared" si="484"/>
        <v>0</v>
      </c>
      <c r="L286" s="7">
        <f t="shared" si="484"/>
        <v>0</v>
      </c>
      <c r="M286" s="7">
        <f t="shared" si="484"/>
        <v>0</v>
      </c>
      <c r="N286" s="7">
        <v>0</v>
      </c>
      <c r="O286" s="7">
        <f t="shared" ref="O286:BB286" si="485">ROUND(O277*O46,2)</f>
        <v>0</v>
      </c>
      <c r="P286" s="7">
        <f t="shared" si="485"/>
        <v>0</v>
      </c>
      <c r="Q286" s="7">
        <f t="shared" si="485"/>
        <v>0</v>
      </c>
      <c r="R286" s="7">
        <f t="shared" si="485"/>
        <v>0</v>
      </c>
      <c r="S286" s="7">
        <f t="shared" si="485"/>
        <v>0</v>
      </c>
      <c r="T286" s="7">
        <f t="shared" si="485"/>
        <v>0</v>
      </c>
      <c r="U286" s="7">
        <f t="shared" si="485"/>
        <v>0</v>
      </c>
      <c r="V286" s="7">
        <f t="shared" si="485"/>
        <v>0</v>
      </c>
      <c r="W286" s="7">
        <f t="shared" si="485"/>
        <v>0</v>
      </c>
      <c r="X286" s="7">
        <f t="shared" si="485"/>
        <v>0</v>
      </c>
      <c r="Y286" s="7">
        <f t="shared" si="485"/>
        <v>0</v>
      </c>
      <c r="Z286" s="7">
        <f t="shared" si="485"/>
        <v>0</v>
      </c>
      <c r="AA286" s="7">
        <f t="shared" si="485"/>
        <v>0</v>
      </c>
      <c r="AB286" s="7">
        <f t="shared" si="485"/>
        <v>0</v>
      </c>
      <c r="AC286" s="7">
        <f t="shared" si="485"/>
        <v>0</v>
      </c>
      <c r="AD286" s="7">
        <f t="shared" si="485"/>
        <v>0</v>
      </c>
      <c r="AE286" s="7">
        <f t="shared" si="485"/>
        <v>0</v>
      </c>
      <c r="AF286" s="7">
        <f t="shared" si="485"/>
        <v>0</v>
      </c>
      <c r="AG286" s="7">
        <f t="shared" si="485"/>
        <v>0</v>
      </c>
      <c r="AH286" s="7">
        <f t="shared" si="485"/>
        <v>0</v>
      </c>
      <c r="AI286" s="7">
        <f t="shared" si="485"/>
        <v>0</v>
      </c>
      <c r="AJ286" s="7">
        <f t="shared" si="485"/>
        <v>0</v>
      </c>
      <c r="AK286" s="7">
        <f t="shared" si="485"/>
        <v>0</v>
      </c>
      <c r="AL286" s="7">
        <f t="shared" si="485"/>
        <v>0</v>
      </c>
      <c r="AM286" s="7">
        <f t="shared" si="485"/>
        <v>0</v>
      </c>
      <c r="AN286" s="7">
        <f t="shared" si="485"/>
        <v>173115.33</v>
      </c>
      <c r="AO286" s="7">
        <f t="shared" si="485"/>
        <v>0</v>
      </c>
      <c r="AP286" s="7">
        <f t="shared" si="485"/>
        <v>0</v>
      </c>
      <c r="AQ286" s="7">
        <f t="shared" si="485"/>
        <v>0</v>
      </c>
      <c r="AR286" s="7">
        <f t="shared" si="485"/>
        <v>0</v>
      </c>
      <c r="AS286" s="7">
        <f t="shared" si="485"/>
        <v>0</v>
      </c>
      <c r="AT286" s="7">
        <f t="shared" si="485"/>
        <v>0</v>
      </c>
      <c r="AU286" s="7">
        <f t="shared" si="485"/>
        <v>0</v>
      </c>
      <c r="AV286" s="7">
        <f t="shared" si="485"/>
        <v>0</v>
      </c>
      <c r="AW286" s="7">
        <f t="shared" si="485"/>
        <v>0</v>
      </c>
      <c r="AX286" s="7">
        <f t="shared" si="485"/>
        <v>0</v>
      </c>
      <c r="AY286" s="7">
        <f t="shared" si="485"/>
        <v>0</v>
      </c>
      <c r="AZ286" s="7">
        <f t="shared" si="485"/>
        <v>0</v>
      </c>
      <c r="BA286" s="7">
        <f t="shared" si="485"/>
        <v>0</v>
      </c>
      <c r="BB286" s="7">
        <f t="shared" si="485"/>
        <v>0</v>
      </c>
      <c r="BC286" s="7">
        <v>0</v>
      </c>
      <c r="BD286" s="7">
        <f t="shared" ref="BD286:CI286" si="486">ROUND(BD277*BD46,2)</f>
        <v>0</v>
      </c>
      <c r="BE286" s="7">
        <f t="shared" si="486"/>
        <v>0</v>
      </c>
      <c r="BF286" s="7">
        <f t="shared" si="486"/>
        <v>0</v>
      </c>
      <c r="BG286" s="7">
        <f t="shared" si="486"/>
        <v>0</v>
      </c>
      <c r="BH286" s="7">
        <f t="shared" si="486"/>
        <v>0</v>
      </c>
      <c r="BI286" s="7">
        <f t="shared" si="486"/>
        <v>0</v>
      </c>
      <c r="BJ286" s="7">
        <f t="shared" si="486"/>
        <v>0</v>
      </c>
      <c r="BK286" s="7">
        <f t="shared" si="486"/>
        <v>0</v>
      </c>
      <c r="BL286" s="7">
        <f t="shared" si="486"/>
        <v>0</v>
      </c>
      <c r="BM286" s="7">
        <f t="shared" si="486"/>
        <v>0</v>
      </c>
      <c r="BN286" s="7">
        <f t="shared" si="486"/>
        <v>0</v>
      </c>
      <c r="BO286" s="7">
        <f t="shared" si="486"/>
        <v>0</v>
      </c>
      <c r="BP286" s="7">
        <f t="shared" si="486"/>
        <v>0</v>
      </c>
      <c r="BQ286" s="7">
        <f t="shared" si="486"/>
        <v>0</v>
      </c>
      <c r="BR286" s="7">
        <f t="shared" si="486"/>
        <v>0</v>
      </c>
      <c r="BS286" s="7">
        <f t="shared" si="486"/>
        <v>0</v>
      </c>
      <c r="BT286" s="7">
        <f t="shared" si="486"/>
        <v>0</v>
      </c>
      <c r="BU286" s="7">
        <f t="shared" si="486"/>
        <v>0</v>
      </c>
      <c r="BV286" s="7">
        <f t="shared" si="486"/>
        <v>682917.07</v>
      </c>
      <c r="BW286" s="7">
        <f t="shared" si="486"/>
        <v>0</v>
      </c>
      <c r="BX286" s="7">
        <f t="shared" si="486"/>
        <v>0</v>
      </c>
      <c r="BY286" s="7">
        <f t="shared" si="486"/>
        <v>0</v>
      </c>
      <c r="BZ286" s="7">
        <f t="shared" si="486"/>
        <v>0</v>
      </c>
      <c r="CA286" s="7">
        <f t="shared" si="486"/>
        <v>0</v>
      </c>
      <c r="CB286" s="7">
        <f t="shared" si="486"/>
        <v>0</v>
      </c>
      <c r="CC286" s="7">
        <f t="shared" si="486"/>
        <v>0</v>
      </c>
      <c r="CD286" s="7">
        <f t="shared" si="486"/>
        <v>0</v>
      </c>
      <c r="CE286" s="7">
        <f t="shared" si="486"/>
        <v>0</v>
      </c>
      <c r="CF286" s="7">
        <f t="shared" si="486"/>
        <v>0</v>
      </c>
      <c r="CG286" s="7">
        <f t="shared" si="486"/>
        <v>0</v>
      </c>
      <c r="CH286" s="7">
        <f t="shared" si="486"/>
        <v>0</v>
      </c>
      <c r="CI286" s="7">
        <f t="shared" si="486"/>
        <v>0</v>
      </c>
      <c r="CJ286" s="7">
        <f t="shared" ref="CJ286:DO286" si="487">ROUND(CJ277*CJ46,2)</f>
        <v>0</v>
      </c>
      <c r="CK286" s="7">
        <f t="shared" si="487"/>
        <v>0</v>
      </c>
      <c r="CL286" s="7">
        <f t="shared" si="487"/>
        <v>0</v>
      </c>
      <c r="CM286" s="7">
        <f t="shared" si="487"/>
        <v>0</v>
      </c>
      <c r="CN286" s="7">
        <f t="shared" si="487"/>
        <v>0</v>
      </c>
      <c r="CO286" s="7">
        <f t="shared" si="487"/>
        <v>0</v>
      </c>
      <c r="CP286" s="7">
        <f t="shared" si="487"/>
        <v>467591.26</v>
      </c>
      <c r="CQ286" s="7">
        <f t="shared" si="487"/>
        <v>0</v>
      </c>
      <c r="CR286" s="7">
        <f t="shared" si="487"/>
        <v>0</v>
      </c>
      <c r="CS286" s="7">
        <f t="shared" si="487"/>
        <v>0</v>
      </c>
      <c r="CT286" s="7">
        <f t="shared" si="487"/>
        <v>0</v>
      </c>
      <c r="CU286" s="7">
        <f t="shared" si="487"/>
        <v>0</v>
      </c>
      <c r="CV286" s="7">
        <f t="shared" si="487"/>
        <v>0</v>
      </c>
      <c r="CW286" s="7">
        <f t="shared" si="487"/>
        <v>0</v>
      </c>
      <c r="CX286" s="7">
        <f t="shared" si="487"/>
        <v>0</v>
      </c>
      <c r="CY286" s="7">
        <f t="shared" si="487"/>
        <v>0</v>
      </c>
      <c r="CZ286" s="7">
        <f t="shared" si="487"/>
        <v>0</v>
      </c>
      <c r="DA286" s="7">
        <f t="shared" si="487"/>
        <v>0</v>
      </c>
      <c r="DB286" s="7">
        <f t="shared" si="487"/>
        <v>0</v>
      </c>
      <c r="DC286" s="7">
        <f t="shared" si="487"/>
        <v>0</v>
      </c>
      <c r="DD286" s="7">
        <f t="shared" si="487"/>
        <v>0</v>
      </c>
      <c r="DE286" s="7">
        <f t="shared" si="487"/>
        <v>0</v>
      </c>
      <c r="DF286" s="7">
        <f t="shared" si="487"/>
        <v>0</v>
      </c>
      <c r="DG286" s="7">
        <f t="shared" si="487"/>
        <v>0</v>
      </c>
      <c r="DH286" s="7">
        <f t="shared" si="487"/>
        <v>0</v>
      </c>
      <c r="DI286" s="7">
        <f t="shared" si="487"/>
        <v>0</v>
      </c>
      <c r="DJ286" s="7">
        <f t="shared" si="487"/>
        <v>0</v>
      </c>
      <c r="DK286" s="7">
        <f t="shared" si="487"/>
        <v>0</v>
      </c>
      <c r="DL286" s="7">
        <f t="shared" si="487"/>
        <v>0</v>
      </c>
      <c r="DM286" s="7">
        <f t="shared" si="487"/>
        <v>0</v>
      </c>
      <c r="DN286" s="7">
        <f t="shared" si="487"/>
        <v>0</v>
      </c>
      <c r="DO286" s="7">
        <f t="shared" si="487"/>
        <v>0</v>
      </c>
      <c r="DP286" s="7">
        <f t="shared" ref="DP286:EU286" si="488">ROUND(DP277*DP46,2)</f>
        <v>0</v>
      </c>
      <c r="DQ286" s="7">
        <f t="shared" si="488"/>
        <v>358242.89</v>
      </c>
      <c r="DR286" s="7">
        <f t="shared" si="488"/>
        <v>0</v>
      </c>
      <c r="DS286" s="7">
        <f t="shared" si="488"/>
        <v>0</v>
      </c>
      <c r="DT286" s="7">
        <f t="shared" si="488"/>
        <v>0</v>
      </c>
      <c r="DU286" s="7">
        <f t="shared" si="488"/>
        <v>0</v>
      </c>
      <c r="DV286" s="7">
        <f t="shared" si="488"/>
        <v>0</v>
      </c>
      <c r="DW286" s="7">
        <f t="shared" si="488"/>
        <v>0</v>
      </c>
      <c r="DX286" s="7">
        <f t="shared" si="488"/>
        <v>0</v>
      </c>
      <c r="DY286" s="7">
        <f t="shared" si="488"/>
        <v>0</v>
      </c>
      <c r="DZ286" s="7">
        <f t="shared" si="488"/>
        <v>0</v>
      </c>
      <c r="EA286" s="7">
        <f t="shared" si="488"/>
        <v>532399.13</v>
      </c>
      <c r="EB286" s="7">
        <f t="shared" si="488"/>
        <v>0</v>
      </c>
      <c r="EC286" s="7">
        <f t="shared" si="488"/>
        <v>0</v>
      </c>
      <c r="ED286" s="7">
        <f t="shared" si="488"/>
        <v>925112.62</v>
      </c>
      <c r="EE286" s="7">
        <f t="shared" si="488"/>
        <v>0</v>
      </c>
      <c r="EF286" s="7">
        <f t="shared" si="488"/>
        <v>0</v>
      </c>
      <c r="EG286" s="7">
        <f t="shared" si="488"/>
        <v>0</v>
      </c>
      <c r="EH286" s="7">
        <f t="shared" si="488"/>
        <v>0</v>
      </c>
      <c r="EI286" s="7">
        <f t="shared" si="488"/>
        <v>0</v>
      </c>
      <c r="EJ286" s="7">
        <f t="shared" si="488"/>
        <v>0</v>
      </c>
      <c r="EK286" s="7">
        <f t="shared" si="488"/>
        <v>0</v>
      </c>
      <c r="EL286" s="7">
        <f t="shared" si="488"/>
        <v>0</v>
      </c>
      <c r="EM286" s="7">
        <f t="shared" si="488"/>
        <v>0</v>
      </c>
      <c r="EN286" s="7">
        <f t="shared" si="488"/>
        <v>0</v>
      </c>
      <c r="EO286" s="7">
        <f t="shared" si="488"/>
        <v>0</v>
      </c>
      <c r="EP286" s="7">
        <f t="shared" si="488"/>
        <v>0</v>
      </c>
      <c r="EQ286" s="7">
        <f t="shared" si="488"/>
        <v>0</v>
      </c>
      <c r="ER286" s="7">
        <f t="shared" si="488"/>
        <v>0</v>
      </c>
      <c r="ES286" s="7">
        <f t="shared" si="488"/>
        <v>0</v>
      </c>
      <c r="ET286" s="7">
        <f t="shared" si="488"/>
        <v>0</v>
      </c>
      <c r="EU286" s="7">
        <f t="shared" si="488"/>
        <v>0</v>
      </c>
      <c r="EV286" s="7">
        <f t="shared" ref="EV286:FX286" si="489">ROUND(EV277*EV46,2)</f>
        <v>0</v>
      </c>
      <c r="EW286" s="7">
        <f t="shared" si="489"/>
        <v>0</v>
      </c>
      <c r="EX286" s="7">
        <f t="shared" si="489"/>
        <v>0</v>
      </c>
      <c r="EY286" s="7">
        <f t="shared" si="489"/>
        <v>0</v>
      </c>
      <c r="EZ286" s="7">
        <f t="shared" si="489"/>
        <v>0</v>
      </c>
      <c r="FA286" s="7">
        <f t="shared" si="489"/>
        <v>179672.58</v>
      </c>
      <c r="FB286" s="7">
        <f t="shared" si="489"/>
        <v>229073.89</v>
      </c>
      <c r="FC286" s="7">
        <f t="shared" si="489"/>
        <v>0</v>
      </c>
      <c r="FD286" s="7">
        <f t="shared" si="489"/>
        <v>0</v>
      </c>
      <c r="FE286" s="7">
        <f t="shared" si="489"/>
        <v>0</v>
      </c>
      <c r="FF286" s="7">
        <f t="shared" si="489"/>
        <v>0</v>
      </c>
      <c r="FG286" s="7">
        <f t="shared" si="489"/>
        <v>0</v>
      </c>
      <c r="FH286" s="7">
        <f t="shared" si="489"/>
        <v>0</v>
      </c>
      <c r="FI286" s="7">
        <f t="shared" si="489"/>
        <v>0</v>
      </c>
      <c r="FJ286" s="7">
        <f t="shared" si="489"/>
        <v>0</v>
      </c>
      <c r="FK286" s="7">
        <f t="shared" si="489"/>
        <v>0</v>
      </c>
      <c r="FL286" s="7">
        <f t="shared" si="489"/>
        <v>0</v>
      </c>
      <c r="FM286" s="7">
        <f t="shared" si="489"/>
        <v>0</v>
      </c>
      <c r="FN286" s="7">
        <f t="shared" si="489"/>
        <v>0</v>
      </c>
      <c r="FO286" s="7">
        <f t="shared" si="489"/>
        <v>606726.40000000002</v>
      </c>
      <c r="FP286" s="7">
        <f t="shared" si="489"/>
        <v>0</v>
      </c>
      <c r="FQ286" s="7">
        <f t="shared" si="489"/>
        <v>0</v>
      </c>
      <c r="FR286" s="7">
        <f t="shared" si="489"/>
        <v>88195.42</v>
      </c>
      <c r="FS286" s="7">
        <f t="shared" si="489"/>
        <v>0</v>
      </c>
      <c r="FT286" s="7">
        <f t="shared" si="489"/>
        <v>68662.509999999995</v>
      </c>
      <c r="FU286" s="7">
        <f t="shared" si="489"/>
        <v>0</v>
      </c>
      <c r="FV286" s="7">
        <f t="shared" si="489"/>
        <v>0</v>
      </c>
      <c r="FW286" s="7">
        <f t="shared" si="489"/>
        <v>0</v>
      </c>
      <c r="FX286" s="7">
        <f t="shared" si="489"/>
        <v>0</v>
      </c>
      <c r="FY286" s="7"/>
      <c r="FZ286" s="102">
        <f>SUM(C286:FX286)</f>
        <v>4311709.0999999996</v>
      </c>
      <c r="GA286" s="113">
        <v>4311709.0999999996</v>
      </c>
      <c r="GB286" s="7">
        <f>FZ286-GA286</f>
        <v>0</v>
      </c>
      <c r="GC286" s="7"/>
      <c r="GD286" s="7"/>
      <c r="GE286" s="7"/>
      <c r="GF286" s="7"/>
      <c r="GG286" s="7"/>
      <c r="GH286" s="7"/>
      <c r="GI286" s="7"/>
      <c r="GJ286" s="7"/>
      <c r="GK286" s="7"/>
      <c r="GL286" s="7"/>
      <c r="GM286" s="7"/>
    </row>
    <row r="287" spans="1:195" x14ac:dyDescent="0.35">
      <c r="A287" s="7"/>
      <c r="B287" s="7" t="s">
        <v>855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64"/>
      <c r="FZ287" s="7"/>
      <c r="GB287" s="7">
        <f>FZ287-GA288</f>
        <v>0</v>
      </c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</row>
    <row r="288" spans="1:195" x14ac:dyDescent="0.35">
      <c r="A288" s="6" t="s">
        <v>856</v>
      </c>
      <c r="B288" s="7" t="s">
        <v>857</v>
      </c>
      <c r="C288" s="7">
        <f t="shared" ref="C288:AH288" si="490">ROUND(C281/C99,2)</f>
        <v>11940.35</v>
      </c>
      <c r="D288" s="7">
        <f t="shared" si="490"/>
        <v>11260.03</v>
      </c>
      <c r="E288" s="7">
        <f t="shared" si="490"/>
        <v>12071.4</v>
      </c>
      <c r="F288" s="7">
        <f t="shared" si="490"/>
        <v>11166.1</v>
      </c>
      <c r="G288" s="7">
        <f t="shared" si="490"/>
        <v>11783.48</v>
      </c>
      <c r="H288" s="7">
        <f t="shared" si="490"/>
        <v>11943.66</v>
      </c>
      <c r="I288" s="7">
        <f t="shared" si="490"/>
        <v>11909.35</v>
      </c>
      <c r="J288" s="7">
        <f t="shared" si="490"/>
        <v>11430.63</v>
      </c>
      <c r="K288" s="7">
        <f t="shared" si="490"/>
        <v>16207.9</v>
      </c>
      <c r="L288" s="7">
        <f t="shared" si="490"/>
        <v>11947.25</v>
      </c>
      <c r="M288" s="7">
        <f t="shared" si="490"/>
        <v>13379.2</v>
      </c>
      <c r="N288" s="7">
        <f t="shared" si="490"/>
        <v>11422.21</v>
      </c>
      <c r="O288" s="7">
        <f t="shared" si="490"/>
        <v>10886.14</v>
      </c>
      <c r="P288" s="7">
        <f t="shared" si="490"/>
        <v>15812.15</v>
      </c>
      <c r="Q288" s="7">
        <f t="shared" si="490"/>
        <v>12354.41</v>
      </c>
      <c r="R288" s="7">
        <f t="shared" si="490"/>
        <v>11188.88</v>
      </c>
      <c r="S288" s="7">
        <f t="shared" si="490"/>
        <v>11781.66</v>
      </c>
      <c r="T288" s="7">
        <f t="shared" si="490"/>
        <v>20150.93</v>
      </c>
      <c r="U288" s="7">
        <f t="shared" si="490"/>
        <v>25345.439999999999</v>
      </c>
      <c r="V288" s="7">
        <f t="shared" si="490"/>
        <v>16246.86</v>
      </c>
      <c r="W288" s="7">
        <f t="shared" si="490"/>
        <v>17659.32</v>
      </c>
      <c r="X288" s="7">
        <f t="shared" si="490"/>
        <v>24382.18</v>
      </c>
      <c r="Y288" s="7">
        <f t="shared" si="490"/>
        <v>12124.73</v>
      </c>
      <c r="Z288" s="7">
        <f t="shared" si="490"/>
        <v>16540.34</v>
      </c>
      <c r="AA288" s="7">
        <f t="shared" si="490"/>
        <v>11089.76</v>
      </c>
      <c r="AB288" s="7">
        <f t="shared" si="490"/>
        <v>11213.39</v>
      </c>
      <c r="AC288" s="7">
        <f t="shared" si="490"/>
        <v>12104.9</v>
      </c>
      <c r="AD288" s="7">
        <f t="shared" si="490"/>
        <v>11273.8</v>
      </c>
      <c r="AE288" s="7">
        <f t="shared" si="490"/>
        <v>22367.25</v>
      </c>
      <c r="AF288" s="7">
        <f t="shared" si="490"/>
        <v>19870.36</v>
      </c>
      <c r="AG288" s="7">
        <f t="shared" si="490"/>
        <v>13014.86</v>
      </c>
      <c r="AH288" s="7">
        <f t="shared" si="490"/>
        <v>11943.92</v>
      </c>
      <c r="AI288" s="7">
        <f t="shared" ref="AI288:BN288" si="491">ROUND(AI281/AI99,2)</f>
        <v>13760.71</v>
      </c>
      <c r="AJ288" s="7">
        <f t="shared" si="491"/>
        <v>20609.419999999998</v>
      </c>
      <c r="AK288" s="7">
        <f t="shared" si="491"/>
        <v>20171.740000000002</v>
      </c>
      <c r="AL288" s="7">
        <f t="shared" si="491"/>
        <v>16069.3</v>
      </c>
      <c r="AM288" s="7">
        <f t="shared" si="491"/>
        <v>14327.04</v>
      </c>
      <c r="AN288" s="7">
        <f t="shared" si="491"/>
        <v>15443.3</v>
      </c>
      <c r="AO288" s="7">
        <f t="shared" si="491"/>
        <v>11297.89</v>
      </c>
      <c r="AP288" s="7">
        <f t="shared" si="491"/>
        <v>11743.31</v>
      </c>
      <c r="AQ288" s="7">
        <f t="shared" si="491"/>
        <v>17891.89</v>
      </c>
      <c r="AR288" s="7">
        <f t="shared" si="491"/>
        <v>10926.94</v>
      </c>
      <c r="AS288" s="7">
        <f t="shared" si="491"/>
        <v>11908.04</v>
      </c>
      <c r="AT288" s="7">
        <f t="shared" si="491"/>
        <v>11314.37</v>
      </c>
      <c r="AU288" s="7">
        <f t="shared" si="491"/>
        <v>16172.06</v>
      </c>
      <c r="AV288" s="7">
        <f t="shared" si="491"/>
        <v>16261.85</v>
      </c>
      <c r="AW288" s="7">
        <f t="shared" si="491"/>
        <v>17265.98</v>
      </c>
      <c r="AX288" s="7">
        <f t="shared" si="491"/>
        <v>25604.77</v>
      </c>
      <c r="AY288" s="7">
        <f t="shared" si="491"/>
        <v>14285.13</v>
      </c>
      <c r="AZ288" s="7">
        <f t="shared" si="491"/>
        <v>11480.89</v>
      </c>
      <c r="BA288" s="7">
        <f t="shared" si="491"/>
        <v>10810.77</v>
      </c>
      <c r="BB288" s="7">
        <f t="shared" si="491"/>
        <v>10891.33</v>
      </c>
      <c r="BC288" s="7">
        <f t="shared" si="491"/>
        <v>11238.31</v>
      </c>
      <c r="BD288" s="7">
        <f t="shared" si="491"/>
        <v>10790.91</v>
      </c>
      <c r="BE288" s="7">
        <f t="shared" si="491"/>
        <v>11637.15</v>
      </c>
      <c r="BF288" s="7">
        <f t="shared" si="491"/>
        <v>10766.83</v>
      </c>
      <c r="BG288" s="7">
        <f t="shared" si="491"/>
        <v>12861.58</v>
      </c>
      <c r="BH288" s="7">
        <f t="shared" si="491"/>
        <v>12993.48</v>
      </c>
      <c r="BI288" s="7">
        <f t="shared" si="491"/>
        <v>17635.88</v>
      </c>
      <c r="BJ288" s="7">
        <f t="shared" si="491"/>
        <v>10789.57</v>
      </c>
      <c r="BK288" s="7">
        <f t="shared" si="491"/>
        <v>10888.57</v>
      </c>
      <c r="BL288" s="7">
        <f t="shared" si="491"/>
        <v>23143.31</v>
      </c>
      <c r="BM288" s="7">
        <f t="shared" si="491"/>
        <v>14132.78</v>
      </c>
      <c r="BN288" s="7">
        <f t="shared" si="491"/>
        <v>11072.85</v>
      </c>
      <c r="BO288" s="7">
        <f t="shared" ref="BO288:CT288" si="492">ROUND(BO281/BO99,2)</f>
        <v>11451.13</v>
      </c>
      <c r="BP288" s="7">
        <f t="shared" si="492"/>
        <v>20206.63</v>
      </c>
      <c r="BQ288" s="7">
        <f t="shared" si="492"/>
        <v>12174.79</v>
      </c>
      <c r="BR288" s="7">
        <f t="shared" si="492"/>
        <v>11090.33</v>
      </c>
      <c r="BS288" s="7">
        <f t="shared" si="492"/>
        <v>12659.07</v>
      </c>
      <c r="BT288" s="7">
        <f t="shared" si="492"/>
        <v>14924.01</v>
      </c>
      <c r="BU288" s="7">
        <f t="shared" si="492"/>
        <v>14508.71</v>
      </c>
      <c r="BV288" s="7">
        <f t="shared" si="492"/>
        <v>11643.62</v>
      </c>
      <c r="BW288" s="7">
        <f t="shared" si="492"/>
        <v>11476.93</v>
      </c>
      <c r="BX288" s="7">
        <f t="shared" si="492"/>
        <v>25922.12</v>
      </c>
      <c r="BY288" s="7">
        <f t="shared" si="492"/>
        <v>12839.63</v>
      </c>
      <c r="BZ288" s="7">
        <f t="shared" si="492"/>
        <v>18017.78</v>
      </c>
      <c r="CA288" s="7">
        <f t="shared" si="492"/>
        <v>20952.599999999999</v>
      </c>
      <c r="CB288" s="7">
        <f t="shared" si="492"/>
        <v>11028.41</v>
      </c>
      <c r="CC288" s="7">
        <f t="shared" si="492"/>
        <v>18633.189999999999</v>
      </c>
      <c r="CD288" s="7">
        <f t="shared" si="492"/>
        <v>16445.88</v>
      </c>
      <c r="CE288" s="7">
        <f t="shared" si="492"/>
        <v>19971.46</v>
      </c>
      <c r="CF288" s="7">
        <f t="shared" si="492"/>
        <v>20344.22</v>
      </c>
      <c r="CG288" s="7">
        <f t="shared" si="492"/>
        <v>18178.990000000002</v>
      </c>
      <c r="CH288" s="7">
        <f t="shared" si="492"/>
        <v>23080.3</v>
      </c>
      <c r="CI288" s="7">
        <f t="shared" si="492"/>
        <v>12321.71</v>
      </c>
      <c r="CJ288" s="7">
        <f t="shared" si="492"/>
        <v>12732.12</v>
      </c>
      <c r="CK288" s="7">
        <f t="shared" si="492"/>
        <v>11360.71</v>
      </c>
      <c r="CL288" s="7">
        <f t="shared" si="492"/>
        <v>12051.71</v>
      </c>
      <c r="CM288" s="7">
        <f t="shared" si="492"/>
        <v>13261.35</v>
      </c>
      <c r="CN288" s="7">
        <f t="shared" si="492"/>
        <v>10778.31</v>
      </c>
      <c r="CO288" s="7">
        <f t="shared" si="492"/>
        <v>10791.07</v>
      </c>
      <c r="CP288" s="7">
        <f t="shared" si="492"/>
        <v>12713.54</v>
      </c>
      <c r="CQ288" s="7">
        <f t="shared" si="492"/>
        <v>13362.92</v>
      </c>
      <c r="CR288" s="7">
        <f t="shared" si="492"/>
        <v>17395.830000000002</v>
      </c>
      <c r="CS288" s="7">
        <f t="shared" si="492"/>
        <v>15233.16</v>
      </c>
      <c r="CT288" s="7">
        <f t="shared" si="492"/>
        <v>22560.77</v>
      </c>
      <c r="CU288" s="7">
        <f t="shared" ref="CU288:DZ288" si="493">ROUND(CU281/CU99,2)</f>
        <v>11536.3</v>
      </c>
      <c r="CV288" s="7">
        <f t="shared" si="493"/>
        <v>22965.5</v>
      </c>
      <c r="CW288" s="7">
        <f t="shared" si="493"/>
        <v>18385.23</v>
      </c>
      <c r="CX288" s="7">
        <f t="shared" si="493"/>
        <v>13050.91</v>
      </c>
      <c r="CY288" s="7">
        <f t="shared" si="493"/>
        <v>24793.7</v>
      </c>
      <c r="CZ288" s="7">
        <f t="shared" si="493"/>
        <v>11423.73</v>
      </c>
      <c r="DA288" s="7">
        <f t="shared" si="493"/>
        <v>18107.11</v>
      </c>
      <c r="DB288" s="7">
        <f t="shared" si="493"/>
        <v>15100.78</v>
      </c>
      <c r="DC288" s="7">
        <f t="shared" si="493"/>
        <v>18922.87</v>
      </c>
      <c r="DD288" s="7">
        <f t="shared" si="493"/>
        <v>20973.360000000001</v>
      </c>
      <c r="DE288" s="7">
        <f t="shared" si="493"/>
        <v>15502.35</v>
      </c>
      <c r="DF288" s="7">
        <f t="shared" si="493"/>
        <v>10790.53</v>
      </c>
      <c r="DG288" s="7">
        <f t="shared" si="493"/>
        <v>23303.599999999999</v>
      </c>
      <c r="DH288" s="7">
        <f t="shared" si="493"/>
        <v>11225.86</v>
      </c>
      <c r="DI288" s="7">
        <f t="shared" si="493"/>
        <v>11144.01</v>
      </c>
      <c r="DJ288" s="7">
        <f t="shared" si="493"/>
        <v>12743.73</v>
      </c>
      <c r="DK288" s="7">
        <f t="shared" si="493"/>
        <v>13065.04</v>
      </c>
      <c r="DL288" s="7">
        <f t="shared" si="493"/>
        <v>11548.9</v>
      </c>
      <c r="DM288" s="7">
        <f t="shared" si="493"/>
        <v>18584.439999999999</v>
      </c>
      <c r="DN288" s="7">
        <f t="shared" si="493"/>
        <v>12162.6</v>
      </c>
      <c r="DO288" s="7">
        <f t="shared" si="493"/>
        <v>11635.42</v>
      </c>
      <c r="DP288" s="7">
        <f t="shared" si="493"/>
        <v>19281.43</v>
      </c>
      <c r="DQ288" s="7">
        <f t="shared" si="493"/>
        <v>12353.26</v>
      </c>
      <c r="DR288" s="7">
        <f t="shared" si="493"/>
        <v>12107.74</v>
      </c>
      <c r="DS288" s="7">
        <f t="shared" si="493"/>
        <v>13291.24</v>
      </c>
      <c r="DT288" s="7">
        <f t="shared" si="493"/>
        <v>20601.240000000002</v>
      </c>
      <c r="DU288" s="7">
        <f t="shared" si="493"/>
        <v>14545.59</v>
      </c>
      <c r="DV288" s="7">
        <f t="shared" si="493"/>
        <v>18123.78</v>
      </c>
      <c r="DW288" s="7">
        <f t="shared" si="493"/>
        <v>15441.7</v>
      </c>
      <c r="DX288" s="7">
        <f t="shared" si="493"/>
        <v>22359.38</v>
      </c>
      <c r="DY288" s="7">
        <f t="shared" si="493"/>
        <v>16656.09</v>
      </c>
      <c r="DZ288" s="7">
        <f t="shared" si="493"/>
        <v>13049.54</v>
      </c>
      <c r="EA288" s="7">
        <f t="shared" ref="EA288:FF288" si="494">ROUND(EA281/EA99,2)</f>
        <v>13366.38</v>
      </c>
      <c r="EB288" s="7">
        <f t="shared" si="494"/>
        <v>12892.4</v>
      </c>
      <c r="EC288" s="7">
        <f t="shared" si="494"/>
        <v>14602</v>
      </c>
      <c r="ED288" s="7">
        <f t="shared" si="494"/>
        <v>14815.07</v>
      </c>
      <c r="EE288" s="7">
        <f t="shared" si="494"/>
        <v>18868.04</v>
      </c>
      <c r="EF288" s="7">
        <f t="shared" si="494"/>
        <v>11847.18</v>
      </c>
      <c r="EG288" s="7">
        <f t="shared" si="494"/>
        <v>16209.08</v>
      </c>
      <c r="EH288" s="7">
        <f t="shared" si="494"/>
        <v>16357.17</v>
      </c>
      <c r="EI288" s="7">
        <f t="shared" si="494"/>
        <v>11609.95</v>
      </c>
      <c r="EJ288" s="7">
        <f t="shared" si="494"/>
        <v>10779.52</v>
      </c>
      <c r="EK288" s="7">
        <f t="shared" si="494"/>
        <v>12241.19</v>
      </c>
      <c r="EL288" s="7">
        <f t="shared" si="494"/>
        <v>12588.57</v>
      </c>
      <c r="EM288" s="7">
        <f t="shared" si="494"/>
        <v>14394.11</v>
      </c>
      <c r="EN288" s="7">
        <f t="shared" si="494"/>
        <v>12197.45</v>
      </c>
      <c r="EO288" s="7">
        <f t="shared" si="494"/>
        <v>15024.86</v>
      </c>
      <c r="EP288" s="7">
        <f t="shared" si="494"/>
        <v>14301.94</v>
      </c>
      <c r="EQ288" s="7">
        <f t="shared" si="494"/>
        <v>11495.53</v>
      </c>
      <c r="ER288" s="7">
        <f t="shared" si="494"/>
        <v>16091.16</v>
      </c>
      <c r="ES288" s="7">
        <f t="shared" si="494"/>
        <v>19343.87</v>
      </c>
      <c r="ET288" s="7">
        <f t="shared" si="494"/>
        <v>21417.73</v>
      </c>
      <c r="EU288" s="7">
        <f t="shared" si="494"/>
        <v>13489.78</v>
      </c>
      <c r="EV288" s="7">
        <f t="shared" si="494"/>
        <v>24511.51</v>
      </c>
      <c r="EW288" s="7">
        <f t="shared" si="494"/>
        <v>15755.21</v>
      </c>
      <c r="EX288" s="7">
        <f t="shared" si="494"/>
        <v>21400.31</v>
      </c>
      <c r="EY288" s="7">
        <f t="shared" si="494"/>
        <v>11550.57</v>
      </c>
      <c r="EZ288" s="7">
        <f t="shared" si="494"/>
        <v>21414.2</v>
      </c>
      <c r="FA288" s="7">
        <f t="shared" si="494"/>
        <v>12189.36</v>
      </c>
      <c r="FB288" s="7">
        <f t="shared" si="494"/>
        <v>16024.07</v>
      </c>
      <c r="FC288" s="7">
        <f t="shared" si="494"/>
        <v>11243.12</v>
      </c>
      <c r="FD288" s="7">
        <f t="shared" si="494"/>
        <v>13995.66</v>
      </c>
      <c r="FE288" s="7">
        <f t="shared" si="494"/>
        <v>24019.73</v>
      </c>
      <c r="FF288" s="7">
        <f t="shared" si="494"/>
        <v>19135.14</v>
      </c>
      <c r="FG288" s="7">
        <f t="shared" ref="FG288:FX288" si="495">ROUND(FG281/FG99,2)</f>
        <v>22016.31</v>
      </c>
      <c r="FH288" s="7">
        <f t="shared" si="495"/>
        <v>24212.93</v>
      </c>
      <c r="FI288" s="7">
        <f t="shared" si="495"/>
        <v>11542.29</v>
      </c>
      <c r="FJ288" s="7">
        <f t="shared" si="495"/>
        <v>11044.88</v>
      </c>
      <c r="FK288" s="7">
        <f t="shared" si="495"/>
        <v>11345.5</v>
      </c>
      <c r="FL288" s="7">
        <f t="shared" si="495"/>
        <v>10791.66</v>
      </c>
      <c r="FM288" s="7">
        <f t="shared" si="495"/>
        <v>10968.76</v>
      </c>
      <c r="FN288" s="7">
        <f t="shared" si="495"/>
        <v>11452.79</v>
      </c>
      <c r="FO288" s="7">
        <f t="shared" si="495"/>
        <v>11865.99</v>
      </c>
      <c r="FP288" s="7">
        <f t="shared" si="495"/>
        <v>11589.38</v>
      </c>
      <c r="FQ288" s="7">
        <f t="shared" si="495"/>
        <v>12090.22</v>
      </c>
      <c r="FR288" s="7">
        <f t="shared" si="495"/>
        <v>19976.919999999998</v>
      </c>
      <c r="FS288" s="7">
        <f t="shared" si="495"/>
        <v>19220.150000000001</v>
      </c>
      <c r="FT288" s="7">
        <f t="shared" si="495"/>
        <v>25948.34</v>
      </c>
      <c r="FU288" s="7">
        <f t="shared" si="495"/>
        <v>13268.17</v>
      </c>
      <c r="FV288" s="7">
        <f t="shared" si="495"/>
        <v>12630.76</v>
      </c>
      <c r="FW288" s="7">
        <f t="shared" si="495"/>
        <v>20774.82</v>
      </c>
      <c r="FX288" s="7">
        <f t="shared" si="495"/>
        <v>26345.119999999999</v>
      </c>
      <c r="FY288" s="7"/>
      <c r="FZ288" s="7">
        <f>ROUND(FZ281/FZ99,2)</f>
        <v>11449.67</v>
      </c>
      <c r="GA288" s="7"/>
      <c r="GB288" s="7"/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</row>
    <row r="289" spans="1:195" x14ac:dyDescent="0.35">
      <c r="A289" s="7"/>
      <c r="B289" s="7" t="s">
        <v>858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41.224245411343873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7">
        <v>0</v>
      </c>
      <c r="AV289" s="7">
        <v>0</v>
      </c>
      <c r="AW289" s="7">
        <v>0</v>
      </c>
      <c r="AX289" s="7">
        <v>0</v>
      </c>
      <c r="AY289" s="7">
        <v>0</v>
      </c>
      <c r="AZ289" s="7">
        <v>0</v>
      </c>
      <c r="BA289" s="7">
        <v>0</v>
      </c>
      <c r="BB289" s="7">
        <v>0</v>
      </c>
      <c r="BC289" s="7">
        <v>0</v>
      </c>
      <c r="BD289" s="7">
        <v>0</v>
      </c>
      <c r="BE289" s="7">
        <v>0</v>
      </c>
      <c r="BF289" s="7">
        <v>0</v>
      </c>
      <c r="BG289" s="7">
        <v>0</v>
      </c>
      <c r="BH289" s="7">
        <v>0</v>
      </c>
      <c r="BI289" s="7">
        <v>0</v>
      </c>
      <c r="BJ289" s="7">
        <v>0</v>
      </c>
      <c r="BK289" s="7">
        <v>0</v>
      </c>
      <c r="BL289" s="7">
        <v>0</v>
      </c>
      <c r="BM289" s="7">
        <v>0</v>
      </c>
      <c r="BN289" s="7">
        <v>0</v>
      </c>
      <c r="BO289" s="7">
        <v>0</v>
      </c>
      <c r="BP289" s="7">
        <v>0</v>
      </c>
      <c r="BQ289" s="7">
        <v>0</v>
      </c>
      <c r="BR289" s="7">
        <v>0</v>
      </c>
      <c r="BS289" s="7">
        <v>0</v>
      </c>
      <c r="BT289" s="7">
        <v>0</v>
      </c>
      <c r="BU289" s="7">
        <v>0</v>
      </c>
      <c r="BV289" s="7">
        <v>0</v>
      </c>
      <c r="BW289" s="7">
        <v>0</v>
      </c>
      <c r="BX289" s="7">
        <v>0</v>
      </c>
      <c r="BY289" s="7">
        <v>0</v>
      </c>
      <c r="BZ289" s="7">
        <v>0</v>
      </c>
      <c r="CA289" s="7">
        <v>0</v>
      </c>
      <c r="CB289" s="7">
        <v>0</v>
      </c>
      <c r="CC289" s="7">
        <v>0</v>
      </c>
      <c r="CD289" s="7">
        <v>0</v>
      </c>
      <c r="CE289" s="7">
        <v>0</v>
      </c>
      <c r="CF289" s="7">
        <v>0</v>
      </c>
      <c r="CG289" s="7">
        <v>0</v>
      </c>
      <c r="CH289" s="7">
        <v>0</v>
      </c>
      <c r="CI289" s="7">
        <v>0</v>
      </c>
      <c r="CJ289" s="7">
        <v>0</v>
      </c>
      <c r="CK289" s="7">
        <v>0</v>
      </c>
      <c r="CL289" s="7">
        <v>0</v>
      </c>
      <c r="CM289" s="7">
        <v>0</v>
      </c>
      <c r="CN289" s="7">
        <v>0</v>
      </c>
      <c r="CO289" s="7">
        <v>0</v>
      </c>
      <c r="CP289" s="7">
        <v>0</v>
      </c>
      <c r="CQ289" s="7">
        <v>0</v>
      </c>
      <c r="CR289" s="7">
        <v>0</v>
      </c>
      <c r="CS289" s="7">
        <v>0</v>
      </c>
      <c r="CT289" s="7">
        <v>0</v>
      </c>
      <c r="CU289" s="7">
        <v>0</v>
      </c>
      <c r="CV289" s="7">
        <v>0</v>
      </c>
      <c r="CW289" s="7">
        <v>0</v>
      </c>
      <c r="CX289" s="7">
        <v>0</v>
      </c>
      <c r="CY289" s="7">
        <v>0</v>
      </c>
      <c r="CZ289" s="7">
        <v>0</v>
      </c>
      <c r="DA289" s="7">
        <v>0</v>
      </c>
      <c r="DB289" s="7">
        <v>0</v>
      </c>
      <c r="DC289" s="7">
        <v>0</v>
      </c>
      <c r="DD289" s="7">
        <v>0</v>
      </c>
      <c r="DE289" s="7">
        <v>0</v>
      </c>
      <c r="DF289" s="7">
        <v>0</v>
      </c>
      <c r="DG289" s="7">
        <v>0</v>
      </c>
      <c r="DH289" s="7">
        <v>0</v>
      </c>
      <c r="DI289" s="7">
        <v>0</v>
      </c>
      <c r="DJ289" s="7">
        <v>0</v>
      </c>
      <c r="DK289" s="7">
        <v>0</v>
      </c>
      <c r="DL289" s="7">
        <v>0</v>
      </c>
      <c r="DM289" s="7">
        <v>0</v>
      </c>
      <c r="DN289" s="7">
        <v>0</v>
      </c>
      <c r="DO289" s="7">
        <v>0</v>
      </c>
      <c r="DP289" s="7">
        <v>0</v>
      </c>
      <c r="DQ289" s="7">
        <v>0</v>
      </c>
      <c r="DR289" s="7">
        <v>0</v>
      </c>
      <c r="DS289" s="7">
        <v>0</v>
      </c>
      <c r="DT289" s="7">
        <v>0</v>
      </c>
      <c r="DU289" s="7">
        <v>0</v>
      </c>
      <c r="DV289" s="7">
        <v>0</v>
      </c>
      <c r="DW289" s="7">
        <v>0</v>
      </c>
      <c r="DX289" s="7">
        <v>0</v>
      </c>
      <c r="DY289" s="7">
        <v>0</v>
      </c>
      <c r="DZ289" s="7">
        <v>0</v>
      </c>
      <c r="EA289" s="7">
        <v>0</v>
      </c>
      <c r="EB289" s="7">
        <v>0</v>
      </c>
      <c r="EC289" s="7">
        <v>0</v>
      </c>
      <c r="ED289" s="7">
        <v>720.55914494022727</v>
      </c>
      <c r="EE289" s="7">
        <v>0</v>
      </c>
      <c r="EF289" s="7">
        <v>0</v>
      </c>
      <c r="EG289" s="7">
        <v>0</v>
      </c>
      <c r="EH289" s="7">
        <v>0</v>
      </c>
      <c r="EI289" s="7">
        <v>0</v>
      </c>
      <c r="EJ289" s="7">
        <v>0</v>
      </c>
      <c r="EK289" s="7">
        <v>0</v>
      </c>
      <c r="EL289" s="7">
        <v>0</v>
      </c>
      <c r="EM289" s="7">
        <v>0</v>
      </c>
      <c r="EN289" s="7">
        <v>0</v>
      </c>
      <c r="EO289" s="7">
        <v>0</v>
      </c>
      <c r="EP289" s="7">
        <v>0</v>
      </c>
      <c r="EQ289" s="7">
        <v>0</v>
      </c>
      <c r="ER289" s="7">
        <v>0</v>
      </c>
      <c r="ES289" s="7">
        <v>0</v>
      </c>
      <c r="ET289" s="7">
        <v>0</v>
      </c>
      <c r="EU289" s="7">
        <v>0</v>
      </c>
      <c r="EV289" s="7">
        <v>0</v>
      </c>
      <c r="EW289" s="7">
        <v>0</v>
      </c>
      <c r="EX289" s="7">
        <v>0</v>
      </c>
      <c r="EY289" s="7">
        <v>0</v>
      </c>
      <c r="EZ289" s="7">
        <v>0</v>
      </c>
      <c r="FA289" s="7">
        <v>1378.1083174422383</v>
      </c>
      <c r="FB289" s="7">
        <v>144.38975193444639</v>
      </c>
      <c r="FC289" s="7">
        <v>0</v>
      </c>
      <c r="FD289" s="7">
        <v>0</v>
      </c>
      <c r="FE289" s="7">
        <v>0</v>
      </c>
      <c r="FF289" s="7">
        <v>0</v>
      </c>
      <c r="FG289" s="7">
        <v>0</v>
      </c>
      <c r="FH289" s="7">
        <v>0</v>
      </c>
      <c r="FI289" s="7">
        <v>0</v>
      </c>
      <c r="FJ289" s="7">
        <v>0</v>
      </c>
      <c r="FK289" s="7">
        <v>0</v>
      </c>
      <c r="FL289" s="7">
        <v>0</v>
      </c>
      <c r="FM289" s="7">
        <v>0</v>
      </c>
      <c r="FN289" s="7">
        <v>0</v>
      </c>
      <c r="FO289" s="7">
        <v>1257.3054977823049</v>
      </c>
      <c r="FP289" s="7">
        <v>0</v>
      </c>
      <c r="FQ289" s="7">
        <v>0</v>
      </c>
      <c r="FR289" s="7">
        <v>64.461340780835599</v>
      </c>
      <c r="FS289" s="7">
        <v>0</v>
      </c>
      <c r="FT289" s="7">
        <v>172.87450128793716</v>
      </c>
      <c r="FU289" s="7">
        <v>0</v>
      </c>
      <c r="FV289" s="7">
        <v>0</v>
      </c>
      <c r="FW289" s="7">
        <v>0</v>
      </c>
      <c r="FX289" s="7">
        <v>0</v>
      </c>
      <c r="FY289" s="7">
        <f>SUM(C289:FX289)</f>
        <v>3778.9227995793335</v>
      </c>
      <c r="FZ289" s="7"/>
      <c r="GA289" s="7"/>
      <c r="GB289" s="106"/>
      <c r="GC289" s="7"/>
      <c r="GD289" s="7"/>
      <c r="GE289" s="7"/>
      <c r="GF289" s="7"/>
      <c r="GG289" s="7"/>
      <c r="GH289" s="7"/>
      <c r="GI289" s="7"/>
      <c r="GJ289" s="7"/>
      <c r="GK289" s="7"/>
      <c r="GL289" s="7"/>
      <c r="GM289" s="7"/>
    </row>
    <row r="290" spans="1:195" x14ac:dyDescent="0.35">
      <c r="A290" s="6"/>
      <c r="B290" s="7"/>
      <c r="C290" s="7">
        <f t="shared" ref="C290:AM290" si="496">(C282+C283+C284)-C281</f>
        <v>0</v>
      </c>
      <c r="D290" s="7">
        <f t="shared" si="496"/>
        <v>0</v>
      </c>
      <c r="E290" s="7">
        <f t="shared" si="496"/>
        <v>0</v>
      </c>
      <c r="F290" s="7">
        <f t="shared" si="496"/>
        <v>0</v>
      </c>
      <c r="G290" s="7">
        <f t="shared" si="496"/>
        <v>0</v>
      </c>
      <c r="H290" s="7">
        <f t="shared" si="496"/>
        <v>0</v>
      </c>
      <c r="I290" s="7">
        <f t="shared" si="496"/>
        <v>0</v>
      </c>
      <c r="J290" s="7">
        <f t="shared" si="496"/>
        <v>0</v>
      </c>
      <c r="K290" s="7">
        <f t="shared" si="496"/>
        <v>0</v>
      </c>
      <c r="L290" s="7">
        <f t="shared" si="496"/>
        <v>0</v>
      </c>
      <c r="M290" s="7">
        <f t="shared" si="496"/>
        <v>0</v>
      </c>
      <c r="N290" s="7">
        <f t="shared" si="496"/>
        <v>0</v>
      </c>
      <c r="O290" s="7">
        <f t="shared" si="496"/>
        <v>0</v>
      </c>
      <c r="P290" s="7">
        <f t="shared" si="496"/>
        <v>0</v>
      </c>
      <c r="Q290" s="7">
        <f t="shared" si="496"/>
        <v>0</v>
      </c>
      <c r="R290" s="7">
        <f t="shared" si="496"/>
        <v>0</v>
      </c>
      <c r="S290" s="7">
        <f t="shared" si="496"/>
        <v>0</v>
      </c>
      <c r="T290" s="7">
        <f t="shared" si="496"/>
        <v>0</v>
      </c>
      <c r="U290" s="7">
        <f t="shared" si="496"/>
        <v>0</v>
      </c>
      <c r="V290" s="7">
        <f t="shared" si="496"/>
        <v>0</v>
      </c>
      <c r="W290" s="7">
        <f t="shared" si="496"/>
        <v>0</v>
      </c>
      <c r="X290" s="7">
        <f t="shared" si="496"/>
        <v>0</v>
      </c>
      <c r="Y290" s="7">
        <f t="shared" si="496"/>
        <v>0</v>
      </c>
      <c r="Z290" s="7">
        <f t="shared" si="496"/>
        <v>0</v>
      </c>
      <c r="AA290" s="7">
        <f t="shared" si="496"/>
        <v>0</v>
      </c>
      <c r="AB290" s="7">
        <f t="shared" si="496"/>
        <v>0</v>
      </c>
      <c r="AC290" s="7">
        <f t="shared" si="496"/>
        <v>0</v>
      </c>
      <c r="AD290" s="7">
        <f t="shared" si="496"/>
        <v>0</v>
      </c>
      <c r="AE290" s="7">
        <f t="shared" si="496"/>
        <v>0</v>
      </c>
      <c r="AF290" s="7">
        <f t="shared" si="496"/>
        <v>0</v>
      </c>
      <c r="AG290" s="7">
        <f t="shared" si="496"/>
        <v>0</v>
      </c>
      <c r="AH290" s="7">
        <f t="shared" si="496"/>
        <v>0</v>
      </c>
      <c r="AI290" s="7">
        <f t="shared" si="496"/>
        <v>0</v>
      </c>
      <c r="AJ290" s="7">
        <f t="shared" si="496"/>
        <v>0</v>
      </c>
      <c r="AK290" s="7">
        <f t="shared" si="496"/>
        <v>0</v>
      </c>
      <c r="AL290" s="7">
        <f t="shared" si="496"/>
        <v>0</v>
      </c>
      <c r="AM290" s="7">
        <f t="shared" si="496"/>
        <v>0</v>
      </c>
      <c r="AN290" s="7">
        <f>(AN282+AN283+AN284)-AN281</f>
        <v>0</v>
      </c>
      <c r="AO290" s="7">
        <f t="shared" ref="AO290:CZ290" si="497">(AO282+AO283+AO284)-AO281</f>
        <v>0</v>
      </c>
      <c r="AP290" s="7">
        <f t="shared" si="497"/>
        <v>0</v>
      </c>
      <c r="AQ290" s="7">
        <f t="shared" si="497"/>
        <v>0</v>
      </c>
      <c r="AR290" s="7">
        <f t="shared" si="497"/>
        <v>0</v>
      </c>
      <c r="AS290" s="7">
        <f t="shared" si="497"/>
        <v>0</v>
      </c>
      <c r="AT290" s="7">
        <f t="shared" si="497"/>
        <v>0</v>
      </c>
      <c r="AU290" s="7">
        <f t="shared" si="497"/>
        <v>0</v>
      </c>
      <c r="AV290" s="7">
        <f t="shared" si="497"/>
        <v>0</v>
      </c>
      <c r="AW290" s="7">
        <f t="shared" si="497"/>
        <v>0</v>
      </c>
      <c r="AX290" s="7">
        <f t="shared" si="497"/>
        <v>0</v>
      </c>
      <c r="AY290" s="7">
        <f t="shared" si="497"/>
        <v>0</v>
      </c>
      <c r="AZ290" s="7">
        <f t="shared" si="497"/>
        <v>0</v>
      </c>
      <c r="BA290" s="7">
        <f t="shared" si="497"/>
        <v>0</v>
      </c>
      <c r="BB290" s="7">
        <f t="shared" si="497"/>
        <v>0</v>
      </c>
      <c r="BC290" s="7">
        <f t="shared" si="497"/>
        <v>0</v>
      </c>
      <c r="BD290" s="7">
        <f t="shared" si="497"/>
        <v>0</v>
      </c>
      <c r="BE290" s="7">
        <f t="shared" si="497"/>
        <v>0</v>
      </c>
      <c r="BF290" s="7">
        <f t="shared" si="497"/>
        <v>0</v>
      </c>
      <c r="BG290" s="7">
        <f t="shared" si="497"/>
        <v>0</v>
      </c>
      <c r="BH290" s="7">
        <f t="shared" si="497"/>
        <v>0</v>
      </c>
      <c r="BI290" s="7">
        <f t="shared" si="497"/>
        <v>0</v>
      </c>
      <c r="BJ290" s="7">
        <f t="shared" si="497"/>
        <v>0</v>
      </c>
      <c r="BK290" s="7">
        <f t="shared" si="497"/>
        <v>0</v>
      </c>
      <c r="BL290" s="7">
        <f t="shared" si="497"/>
        <v>0</v>
      </c>
      <c r="BM290" s="7">
        <f t="shared" si="497"/>
        <v>0</v>
      </c>
      <c r="BN290" s="7">
        <f t="shared" si="497"/>
        <v>0</v>
      </c>
      <c r="BO290" s="7">
        <f t="shared" si="497"/>
        <v>0</v>
      </c>
      <c r="BP290" s="7">
        <f t="shared" si="497"/>
        <v>0</v>
      </c>
      <c r="BQ290" s="7">
        <f t="shared" si="497"/>
        <v>0</v>
      </c>
      <c r="BR290" s="7">
        <f t="shared" si="497"/>
        <v>0</v>
      </c>
      <c r="BS290" s="7">
        <f t="shared" si="497"/>
        <v>0</v>
      </c>
      <c r="BT290" s="7">
        <f t="shared" si="497"/>
        <v>0</v>
      </c>
      <c r="BU290" s="7">
        <f t="shared" si="497"/>
        <v>0</v>
      </c>
      <c r="BV290" s="7">
        <f t="shared" si="497"/>
        <v>0</v>
      </c>
      <c r="BW290" s="7">
        <f t="shared" si="497"/>
        <v>0</v>
      </c>
      <c r="BX290" s="7">
        <f t="shared" si="497"/>
        <v>0</v>
      </c>
      <c r="BY290" s="7">
        <f t="shared" si="497"/>
        <v>0</v>
      </c>
      <c r="BZ290" s="7">
        <f t="shared" si="497"/>
        <v>0</v>
      </c>
      <c r="CA290" s="7">
        <f t="shared" si="497"/>
        <v>0</v>
      </c>
      <c r="CB290" s="7">
        <f t="shared" si="497"/>
        <v>0</v>
      </c>
      <c r="CC290" s="7">
        <f t="shared" si="497"/>
        <v>0</v>
      </c>
      <c r="CD290" s="7">
        <f t="shared" si="497"/>
        <v>0</v>
      </c>
      <c r="CE290" s="7">
        <f t="shared" si="497"/>
        <v>0</v>
      </c>
      <c r="CF290" s="7">
        <f t="shared" si="497"/>
        <v>0</v>
      </c>
      <c r="CG290" s="7">
        <f t="shared" si="497"/>
        <v>0</v>
      </c>
      <c r="CH290" s="7">
        <f t="shared" si="497"/>
        <v>0</v>
      </c>
      <c r="CI290" s="7">
        <f t="shared" si="497"/>
        <v>0</v>
      </c>
      <c r="CJ290" s="7">
        <f t="shared" si="497"/>
        <v>0</v>
      </c>
      <c r="CK290" s="7">
        <f t="shared" si="497"/>
        <v>0</v>
      </c>
      <c r="CL290" s="7">
        <f t="shared" si="497"/>
        <v>0</v>
      </c>
      <c r="CM290" s="7">
        <f t="shared" si="497"/>
        <v>0</v>
      </c>
      <c r="CN290" s="7">
        <f t="shared" si="497"/>
        <v>0</v>
      </c>
      <c r="CO290" s="7">
        <f t="shared" si="497"/>
        <v>0</v>
      </c>
      <c r="CP290" s="7">
        <f t="shared" si="497"/>
        <v>0</v>
      </c>
      <c r="CQ290" s="7">
        <f t="shared" si="497"/>
        <v>0</v>
      </c>
      <c r="CR290" s="7">
        <f t="shared" si="497"/>
        <v>0</v>
      </c>
      <c r="CS290" s="7">
        <f t="shared" si="497"/>
        <v>0</v>
      </c>
      <c r="CT290" s="7">
        <f t="shared" si="497"/>
        <v>0</v>
      </c>
      <c r="CU290" s="7">
        <f t="shared" si="497"/>
        <v>0</v>
      </c>
      <c r="CV290" s="7">
        <f t="shared" si="497"/>
        <v>0</v>
      </c>
      <c r="CW290" s="7">
        <f t="shared" si="497"/>
        <v>0</v>
      </c>
      <c r="CX290" s="7">
        <f t="shared" si="497"/>
        <v>0</v>
      </c>
      <c r="CY290" s="7">
        <f t="shared" si="497"/>
        <v>0</v>
      </c>
      <c r="CZ290" s="7">
        <f t="shared" si="497"/>
        <v>0</v>
      </c>
      <c r="DA290" s="7">
        <f t="shared" ref="DA290:FL290" si="498">(DA282+DA283+DA284)-DA281</f>
        <v>0</v>
      </c>
      <c r="DB290" s="7">
        <f t="shared" si="498"/>
        <v>0</v>
      </c>
      <c r="DC290" s="7">
        <f t="shared" si="498"/>
        <v>0</v>
      </c>
      <c r="DD290" s="7">
        <f t="shared" si="498"/>
        <v>0</v>
      </c>
      <c r="DE290" s="7">
        <f t="shared" si="498"/>
        <v>0</v>
      </c>
      <c r="DF290" s="7">
        <f t="shared" si="498"/>
        <v>0</v>
      </c>
      <c r="DG290" s="7">
        <f t="shared" si="498"/>
        <v>0</v>
      </c>
      <c r="DH290" s="7">
        <f t="shared" si="498"/>
        <v>0</v>
      </c>
      <c r="DI290" s="7">
        <f t="shared" si="498"/>
        <v>0</v>
      </c>
      <c r="DJ290" s="7">
        <f t="shared" si="498"/>
        <v>0</v>
      </c>
      <c r="DK290" s="7">
        <f t="shared" si="498"/>
        <v>0</v>
      </c>
      <c r="DL290" s="7">
        <f t="shared" si="498"/>
        <v>0</v>
      </c>
      <c r="DM290" s="7">
        <f t="shared" si="498"/>
        <v>0</v>
      </c>
      <c r="DN290" s="7">
        <f t="shared" si="498"/>
        <v>0</v>
      </c>
      <c r="DO290" s="7">
        <f t="shared" si="498"/>
        <v>0</v>
      </c>
      <c r="DP290" s="7">
        <f t="shared" si="498"/>
        <v>0</v>
      </c>
      <c r="DQ290" s="7">
        <f t="shared" si="498"/>
        <v>0</v>
      </c>
      <c r="DR290" s="7">
        <f t="shared" si="498"/>
        <v>0</v>
      </c>
      <c r="DS290" s="7">
        <f t="shared" si="498"/>
        <v>0</v>
      </c>
      <c r="DT290" s="7">
        <f t="shared" si="498"/>
        <v>0</v>
      </c>
      <c r="DU290" s="7">
        <f t="shared" si="498"/>
        <v>0</v>
      </c>
      <c r="DV290" s="7">
        <f t="shared" si="498"/>
        <v>0</v>
      </c>
      <c r="DW290" s="7">
        <f t="shared" si="498"/>
        <v>0</v>
      </c>
      <c r="DX290" s="7">
        <f t="shared" si="498"/>
        <v>0</v>
      </c>
      <c r="DY290" s="7">
        <f t="shared" si="498"/>
        <v>0</v>
      </c>
      <c r="DZ290" s="7">
        <f t="shared" si="498"/>
        <v>0</v>
      </c>
      <c r="EA290" s="7">
        <f t="shared" si="498"/>
        <v>0</v>
      </c>
      <c r="EB290" s="7">
        <f t="shared" si="498"/>
        <v>0</v>
      </c>
      <c r="EC290" s="7">
        <f t="shared" si="498"/>
        <v>0</v>
      </c>
      <c r="ED290" s="7">
        <f t="shared" si="498"/>
        <v>0</v>
      </c>
      <c r="EE290" s="7">
        <f t="shared" si="498"/>
        <v>0</v>
      </c>
      <c r="EF290" s="7">
        <f t="shared" si="498"/>
        <v>0</v>
      </c>
      <c r="EG290" s="7">
        <f t="shared" si="498"/>
        <v>0</v>
      </c>
      <c r="EH290" s="7">
        <f t="shared" si="498"/>
        <v>0</v>
      </c>
      <c r="EI290" s="7">
        <f t="shared" si="498"/>
        <v>0</v>
      </c>
      <c r="EJ290" s="7">
        <f t="shared" si="498"/>
        <v>0</v>
      </c>
      <c r="EK290" s="7">
        <f t="shared" si="498"/>
        <v>0</v>
      </c>
      <c r="EL290" s="7">
        <f t="shared" si="498"/>
        <v>0</v>
      </c>
      <c r="EM290" s="7">
        <f t="shared" si="498"/>
        <v>0</v>
      </c>
      <c r="EN290" s="7">
        <f t="shared" si="498"/>
        <v>0</v>
      </c>
      <c r="EO290" s="7">
        <f t="shared" si="498"/>
        <v>0</v>
      </c>
      <c r="EP290" s="7">
        <f t="shared" si="498"/>
        <v>0</v>
      </c>
      <c r="EQ290" s="7">
        <f t="shared" si="498"/>
        <v>0</v>
      </c>
      <c r="ER290" s="7">
        <f t="shared" si="498"/>
        <v>0</v>
      </c>
      <c r="ES290" s="7">
        <f t="shared" si="498"/>
        <v>0</v>
      </c>
      <c r="ET290" s="7">
        <f t="shared" si="498"/>
        <v>0</v>
      </c>
      <c r="EU290" s="7">
        <f t="shared" si="498"/>
        <v>0</v>
      </c>
      <c r="EV290" s="7">
        <f t="shared" si="498"/>
        <v>0</v>
      </c>
      <c r="EW290" s="7">
        <f t="shared" si="498"/>
        <v>0</v>
      </c>
      <c r="EX290" s="7">
        <f t="shared" si="498"/>
        <v>0</v>
      </c>
      <c r="EY290" s="7">
        <f t="shared" si="498"/>
        <v>0</v>
      </c>
      <c r="EZ290" s="7">
        <f t="shared" si="498"/>
        <v>0</v>
      </c>
      <c r="FA290" s="7">
        <f t="shared" si="498"/>
        <v>0</v>
      </c>
      <c r="FB290" s="7">
        <f t="shared" si="498"/>
        <v>0</v>
      </c>
      <c r="FC290" s="7">
        <f t="shared" si="498"/>
        <v>0</v>
      </c>
      <c r="FD290" s="7">
        <f t="shared" si="498"/>
        <v>0</v>
      </c>
      <c r="FE290" s="7">
        <f t="shared" si="498"/>
        <v>0</v>
      </c>
      <c r="FF290" s="7">
        <f t="shared" si="498"/>
        <v>0</v>
      </c>
      <c r="FG290" s="7">
        <f t="shared" si="498"/>
        <v>0</v>
      </c>
      <c r="FH290" s="7">
        <f t="shared" si="498"/>
        <v>0</v>
      </c>
      <c r="FI290" s="7">
        <f t="shared" si="498"/>
        <v>0</v>
      </c>
      <c r="FJ290" s="7">
        <f t="shared" si="498"/>
        <v>0</v>
      </c>
      <c r="FK290" s="7">
        <f t="shared" si="498"/>
        <v>0</v>
      </c>
      <c r="FL290" s="7">
        <f t="shared" si="498"/>
        <v>0</v>
      </c>
      <c r="FM290" s="7">
        <f t="shared" ref="FM290:FX290" si="499">(FM282+FM283+FM284)-FM281</f>
        <v>0</v>
      </c>
      <c r="FN290" s="7">
        <f t="shared" si="499"/>
        <v>0</v>
      </c>
      <c r="FO290" s="7">
        <f t="shared" si="499"/>
        <v>0</v>
      </c>
      <c r="FP290" s="7">
        <f t="shared" si="499"/>
        <v>0</v>
      </c>
      <c r="FQ290" s="7">
        <f t="shared" si="499"/>
        <v>0</v>
      </c>
      <c r="FR290" s="7">
        <f t="shared" si="499"/>
        <v>0</v>
      </c>
      <c r="FS290" s="7">
        <f t="shared" si="499"/>
        <v>0</v>
      </c>
      <c r="FT290" s="7">
        <f t="shared" si="499"/>
        <v>0</v>
      </c>
      <c r="FU290" s="7">
        <f t="shared" si="499"/>
        <v>0</v>
      </c>
      <c r="FV290" s="7">
        <f t="shared" si="499"/>
        <v>0</v>
      </c>
      <c r="FW290" s="7">
        <f t="shared" si="499"/>
        <v>0</v>
      </c>
      <c r="FX290" s="7">
        <f t="shared" si="499"/>
        <v>0</v>
      </c>
      <c r="FY290" s="7"/>
      <c r="FZ290" s="7"/>
      <c r="GA290" s="7"/>
      <c r="GB290" s="7"/>
      <c r="GC290" s="7"/>
      <c r="GD290" s="7"/>
      <c r="GE290" s="7"/>
      <c r="GF290" s="7"/>
      <c r="GG290" s="7"/>
      <c r="GH290" s="7"/>
      <c r="GI290" s="7"/>
      <c r="GJ290" s="7"/>
      <c r="GK290" s="7"/>
      <c r="GL290" s="7"/>
      <c r="GM290" s="7"/>
    </row>
    <row r="291" spans="1:195" x14ac:dyDescent="0.35">
      <c r="A291" s="6" t="s">
        <v>859</v>
      </c>
      <c r="B291" s="43" t="s">
        <v>860</v>
      </c>
      <c r="C291" s="7">
        <f>IF(IF(((C284*-1)&gt;(C281*$GE$282)),-C284,(C281*$GE$282))&gt;0,0,IF(((C284*-1)&gt;(C281*$GE$282)),-C284,(C281*$GE$282)))</f>
        <v>0</v>
      </c>
      <c r="D291" s="7">
        <f t="shared" ref="D291:BO291" si="500">IF(IF(((D284*-1)&gt;(D281*$GE$282)),-D284,(D281*$GE$282))&gt;0,0,IF(((D284*-1)&gt;(D281*$GE$282)),-D284,(D281*$GE$282)))</f>
        <v>0</v>
      </c>
      <c r="E291" s="7">
        <f t="shared" si="500"/>
        <v>0</v>
      </c>
      <c r="F291" s="7">
        <f t="shared" si="500"/>
        <v>0</v>
      </c>
      <c r="G291" s="7">
        <f t="shared" si="500"/>
        <v>0</v>
      </c>
      <c r="H291" s="7">
        <f t="shared" si="500"/>
        <v>0</v>
      </c>
      <c r="I291" s="7">
        <f t="shared" si="500"/>
        <v>0</v>
      </c>
      <c r="J291" s="7">
        <f t="shared" si="500"/>
        <v>0</v>
      </c>
      <c r="K291" s="7">
        <f t="shared" si="500"/>
        <v>0</v>
      </c>
      <c r="L291" s="7">
        <f t="shared" si="500"/>
        <v>0</v>
      </c>
      <c r="M291" s="7">
        <f t="shared" si="500"/>
        <v>0</v>
      </c>
      <c r="N291" s="7">
        <f t="shared" si="500"/>
        <v>0</v>
      </c>
      <c r="O291" s="7">
        <f t="shared" si="500"/>
        <v>0</v>
      </c>
      <c r="P291" s="7">
        <f t="shared" si="500"/>
        <v>0</v>
      </c>
      <c r="Q291" s="7">
        <f t="shared" si="500"/>
        <v>0</v>
      </c>
      <c r="R291" s="7">
        <f t="shared" si="500"/>
        <v>0</v>
      </c>
      <c r="S291" s="7">
        <f t="shared" si="500"/>
        <v>0</v>
      </c>
      <c r="T291" s="7">
        <f t="shared" si="500"/>
        <v>0</v>
      </c>
      <c r="U291" s="7">
        <f t="shared" si="500"/>
        <v>0</v>
      </c>
      <c r="V291" s="7">
        <f t="shared" si="500"/>
        <v>0</v>
      </c>
      <c r="W291" s="7">
        <f t="shared" si="500"/>
        <v>0</v>
      </c>
      <c r="X291" s="7">
        <f t="shared" si="500"/>
        <v>0</v>
      </c>
      <c r="Y291" s="7">
        <f t="shared" si="500"/>
        <v>0</v>
      </c>
      <c r="Z291" s="7">
        <f t="shared" si="500"/>
        <v>0</v>
      </c>
      <c r="AA291" s="7">
        <f t="shared" si="500"/>
        <v>0</v>
      </c>
      <c r="AB291" s="7">
        <f t="shared" si="500"/>
        <v>0</v>
      </c>
      <c r="AC291" s="7">
        <f t="shared" si="500"/>
        <v>0</v>
      </c>
      <c r="AD291" s="7">
        <f t="shared" si="500"/>
        <v>0</v>
      </c>
      <c r="AE291" s="7">
        <f t="shared" si="500"/>
        <v>0</v>
      </c>
      <c r="AF291" s="7">
        <f t="shared" si="500"/>
        <v>0</v>
      </c>
      <c r="AG291" s="7">
        <f t="shared" si="500"/>
        <v>0</v>
      </c>
      <c r="AH291" s="7">
        <f t="shared" si="500"/>
        <v>0</v>
      </c>
      <c r="AI291" s="7">
        <f t="shared" si="500"/>
        <v>0</v>
      </c>
      <c r="AJ291" s="7">
        <f t="shared" si="500"/>
        <v>0</v>
      </c>
      <c r="AK291" s="7">
        <f t="shared" si="500"/>
        <v>0</v>
      </c>
      <c r="AL291" s="7">
        <f t="shared" si="500"/>
        <v>0</v>
      </c>
      <c r="AM291" s="7">
        <f t="shared" si="500"/>
        <v>0</v>
      </c>
      <c r="AN291" s="7">
        <f t="shared" si="500"/>
        <v>0</v>
      </c>
      <c r="AO291" s="7">
        <f t="shared" si="500"/>
        <v>0</v>
      </c>
      <c r="AP291" s="7">
        <f t="shared" si="500"/>
        <v>0</v>
      </c>
      <c r="AQ291" s="7">
        <f t="shared" si="500"/>
        <v>0</v>
      </c>
      <c r="AR291" s="7">
        <f t="shared" si="500"/>
        <v>0</v>
      </c>
      <c r="AS291" s="7">
        <f t="shared" si="500"/>
        <v>0</v>
      </c>
      <c r="AT291" s="7">
        <f t="shared" si="500"/>
        <v>0</v>
      </c>
      <c r="AU291" s="7">
        <f t="shared" si="500"/>
        <v>0</v>
      </c>
      <c r="AV291" s="7">
        <f t="shared" si="500"/>
        <v>0</v>
      </c>
      <c r="AW291" s="7">
        <f t="shared" si="500"/>
        <v>0</v>
      </c>
      <c r="AX291" s="7">
        <f t="shared" si="500"/>
        <v>0</v>
      </c>
      <c r="AY291" s="7">
        <f t="shared" si="500"/>
        <v>0</v>
      </c>
      <c r="AZ291" s="7">
        <f t="shared" si="500"/>
        <v>0</v>
      </c>
      <c r="BA291" s="7">
        <f t="shared" si="500"/>
        <v>0</v>
      </c>
      <c r="BB291" s="7">
        <f t="shared" si="500"/>
        <v>0</v>
      </c>
      <c r="BC291" s="7">
        <f t="shared" si="500"/>
        <v>0</v>
      </c>
      <c r="BD291" s="7">
        <f t="shared" si="500"/>
        <v>0</v>
      </c>
      <c r="BE291" s="7">
        <f t="shared" si="500"/>
        <v>0</v>
      </c>
      <c r="BF291" s="7">
        <f t="shared" si="500"/>
        <v>0</v>
      </c>
      <c r="BG291" s="7">
        <f t="shared" si="500"/>
        <v>0</v>
      </c>
      <c r="BH291" s="7">
        <f t="shared" si="500"/>
        <v>0</v>
      </c>
      <c r="BI291" s="7">
        <f t="shared" si="500"/>
        <v>0</v>
      </c>
      <c r="BJ291" s="7">
        <f t="shared" si="500"/>
        <v>0</v>
      </c>
      <c r="BK291" s="7">
        <f t="shared" si="500"/>
        <v>0</v>
      </c>
      <c r="BL291" s="7">
        <f t="shared" si="500"/>
        <v>0</v>
      </c>
      <c r="BM291" s="7">
        <f t="shared" si="500"/>
        <v>0</v>
      </c>
      <c r="BN291" s="7">
        <f t="shared" si="500"/>
        <v>0</v>
      </c>
      <c r="BO291" s="7">
        <f t="shared" si="500"/>
        <v>0</v>
      </c>
      <c r="BP291" s="7">
        <f t="shared" ref="BP291:EA291" si="501">IF(IF(((BP284*-1)&gt;(BP281*$GE$282)),-BP284,(BP281*$GE$282))&gt;0,0,IF(((BP284*-1)&gt;(BP281*$GE$282)),-BP284,(BP281*$GE$282)))</f>
        <v>0</v>
      </c>
      <c r="BQ291" s="7">
        <f t="shared" si="501"/>
        <v>0</v>
      </c>
      <c r="BR291" s="7">
        <f t="shared" si="501"/>
        <v>0</v>
      </c>
      <c r="BS291" s="7">
        <f t="shared" si="501"/>
        <v>0</v>
      </c>
      <c r="BT291" s="7">
        <f t="shared" si="501"/>
        <v>0</v>
      </c>
      <c r="BU291" s="7">
        <f t="shared" si="501"/>
        <v>0</v>
      </c>
      <c r="BV291" s="7">
        <f t="shared" si="501"/>
        <v>0</v>
      </c>
      <c r="BW291" s="7">
        <f t="shared" si="501"/>
        <v>0</v>
      </c>
      <c r="BX291" s="7">
        <f t="shared" si="501"/>
        <v>0</v>
      </c>
      <c r="BY291" s="7">
        <f t="shared" si="501"/>
        <v>0</v>
      </c>
      <c r="BZ291" s="7">
        <f t="shared" si="501"/>
        <v>0</v>
      </c>
      <c r="CA291" s="7">
        <f t="shared" si="501"/>
        <v>0</v>
      </c>
      <c r="CB291" s="7">
        <f t="shared" si="501"/>
        <v>0</v>
      </c>
      <c r="CC291" s="7">
        <f t="shared" si="501"/>
        <v>0</v>
      </c>
      <c r="CD291" s="7">
        <f t="shared" si="501"/>
        <v>0</v>
      </c>
      <c r="CE291" s="7">
        <f t="shared" si="501"/>
        <v>0</v>
      </c>
      <c r="CF291" s="7">
        <f t="shared" si="501"/>
        <v>0</v>
      </c>
      <c r="CG291" s="7">
        <f t="shared" si="501"/>
        <v>0</v>
      </c>
      <c r="CH291" s="7">
        <f t="shared" si="501"/>
        <v>0</v>
      </c>
      <c r="CI291" s="7">
        <f t="shared" si="501"/>
        <v>0</v>
      </c>
      <c r="CJ291" s="7">
        <f t="shared" si="501"/>
        <v>0</v>
      </c>
      <c r="CK291" s="7">
        <f t="shared" si="501"/>
        <v>0</v>
      </c>
      <c r="CL291" s="7">
        <f t="shared" si="501"/>
        <v>0</v>
      </c>
      <c r="CM291" s="7">
        <f t="shared" si="501"/>
        <v>0</v>
      </c>
      <c r="CN291" s="7">
        <f t="shared" si="501"/>
        <v>0</v>
      </c>
      <c r="CO291" s="7">
        <f t="shared" si="501"/>
        <v>0</v>
      </c>
      <c r="CP291" s="7">
        <f t="shared" si="501"/>
        <v>0</v>
      </c>
      <c r="CQ291" s="7">
        <f t="shared" si="501"/>
        <v>0</v>
      </c>
      <c r="CR291" s="7">
        <f t="shared" si="501"/>
        <v>0</v>
      </c>
      <c r="CS291" s="7">
        <f t="shared" si="501"/>
        <v>0</v>
      </c>
      <c r="CT291" s="7">
        <f t="shared" si="501"/>
        <v>0</v>
      </c>
      <c r="CU291" s="7">
        <f t="shared" si="501"/>
        <v>0</v>
      </c>
      <c r="CV291" s="7">
        <f t="shared" si="501"/>
        <v>0</v>
      </c>
      <c r="CW291" s="7">
        <f t="shared" si="501"/>
        <v>0</v>
      </c>
      <c r="CX291" s="7">
        <f t="shared" si="501"/>
        <v>0</v>
      </c>
      <c r="CY291" s="7">
        <f t="shared" si="501"/>
        <v>0</v>
      </c>
      <c r="CZ291" s="7">
        <f t="shared" si="501"/>
        <v>0</v>
      </c>
      <c r="DA291" s="7">
        <f t="shared" si="501"/>
        <v>0</v>
      </c>
      <c r="DB291" s="7">
        <f t="shared" si="501"/>
        <v>0</v>
      </c>
      <c r="DC291" s="7">
        <f t="shared" si="501"/>
        <v>0</v>
      </c>
      <c r="DD291" s="7">
        <f t="shared" si="501"/>
        <v>0</v>
      </c>
      <c r="DE291" s="7">
        <f t="shared" si="501"/>
        <v>0</v>
      </c>
      <c r="DF291" s="7">
        <f t="shared" si="501"/>
        <v>0</v>
      </c>
      <c r="DG291" s="7">
        <f t="shared" si="501"/>
        <v>0</v>
      </c>
      <c r="DH291" s="7">
        <f t="shared" si="501"/>
        <v>0</v>
      </c>
      <c r="DI291" s="7">
        <f t="shared" si="501"/>
        <v>0</v>
      </c>
      <c r="DJ291" s="7">
        <f t="shared" si="501"/>
        <v>0</v>
      </c>
      <c r="DK291" s="7">
        <f t="shared" si="501"/>
        <v>0</v>
      </c>
      <c r="DL291" s="7">
        <f t="shared" si="501"/>
        <v>0</v>
      </c>
      <c r="DM291" s="7">
        <f t="shared" si="501"/>
        <v>0</v>
      </c>
      <c r="DN291" s="7">
        <f t="shared" si="501"/>
        <v>0</v>
      </c>
      <c r="DO291" s="7">
        <f t="shared" si="501"/>
        <v>0</v>
      </c>
      <c r="DP291" s="7">
        <f t="shared" si="501"/>
        <v>0</v>
      </c>
      <c r="DQ291" s="7">
        <f t="shared" si="501"/>
        <v>0</v>
      </c>
      <c r="DR291" s="7">
        <f t="shared" si="501"/>
        <v>0</v>
      </c>
      <c r="DS291" s="7">
        <f t="shared" si="501"/>
        <v>0</v>
      </c>
      <c r="DT291" s="7">
        <f t="shared" si="501"/>
        <v>0</v>
      </c>
      <c r="DU291" s="7">
        <f t="shared" si="501"/>
        <v>0</v>
      </c>
      <c r="DV291" s="7">
        <f t="shared" si="501"/>
        <v>0</v>
      </c>
      <c r="DW291" s="7">
        <f t="shared" si="501"/>
        <v>0</v>
      </c>
      <c r="DX291" s="7">
        <f t="shared" si="501"/>
        <v>0</v>
      </c>
      <c r="DY291" s="7">
        <f t="shared" si="501"/>
        <v>0</v>
      </c>
      <c r="DZ291" s="7">
        <f t="shared" si="501"/>
        <v>0</v>
      </c>
      <c r="EA291" s="7">
        <f t="shared" si="501"/>
        <v>0</v>
      </c>
      <c r="EB291" s="7">
        <f t="shared" ref="EB291:FX291" si="502">IF(IF(((EB284*-1)&gt;(EB281*$GE$282)),-EB284,(EB281*$GE$282))&gt;0,0,IF(((EB284*-1)&gt;(EB281*$GE$282)),-EB284,(EB281*$GE$282)))</f>
        <v>0</v>
      </c>
      <c r="EC291" s="7">
        <f t="shared" si="502"/>
        <v>0</v>
      </c>
      <c r="ED291" s="7">
        <f t="shared" si="502"/>
        <v>0</v>
      </c>
      <c r="EE291" s="7">
        <f t="shared" si="502"/>
        <v>0</v>
      </c>
      <c r="EF291" s="7">
        <f t="shared" si="502"/>
        <v>0</v>
      </c>
      <c r="EG291" s="7">
        <f t="shared" si="502"/>
        <v>0</v>
      </c>
      <c r="EH291" s="7">
        <f t="shared" si="502"/>
        <v>0</v>
      </c>
      <c r="EI291" s="7">
        <f t="shared" si="502"/>
        <v>0</v>
      </c>
      <c r="EJ291" s="7">
        <f t="shared" si="502"/>
        <v>0</v>
      </c>
      <c r="EK291" s="7">
        <f t="shared" si="502"/>
        <v>0</v>
      </c>
      <c r="EL291" s="7">
        <f t="shared" si="502"/>
        <v>0</v>
      </c>
      <c r="EM291" s="7">
        <f t="shared" si="502"/>
        <v>0</v>
      </c>
      <c r="EN291" s="7">
        <f t="shared" si="502"/>
        <v>0</v>
      </c>
      <c r="EO291" s="7">
        <f t="shared" si="502"/>
        <v>0</v>
      </c>
      <c r="EP291" s="7">
        <f t="shared" si="502"/>
        <v>0</v>
      </c>
      <c r="EQ291" s="7">
        <f t="shared" si="502"/>
        <v>0</v>
      </c>
      <c r="ER291" s="7">
        <f t="shared" si="502"/>
        <v>0</v>
      </c>
      <c r="ES291" s="7">
        <f t="shared" si="502"/>
        <v>0</v>
      </c>
      <c r="ET291" s="7">
        <f t="shared" si="502"/>
        <v>0</v>
      </c>
      <c r="EU291" s="7">
        <f t="shared" si="502"/>
        <v>0</v>
      </c>
      <c r="EV291" s="7">
        <f t="shared" si="502"/>
        <v>0</v>
      </c>
      <c r="EW291" s="7">
        <f t="shared" si="502"/>
        <v>0</v>
      </c>
      <c r="EX291" s="7">
        <f t="shared" si="502"/>
        <v>0</v>
      </c>
      <c r="EY291" s="7">
        <f t="shared" si="502"/>
        <v>0</v>
      </c>
      <c r="EZ291" s="7">
        <f t="shared" si="502"/>
        <v>0</v>
      </c>
      <c r="FA291" s="7">
        <f t="shared" si="502"/>
        <v>0</v>
      </c>
      <c r="FB291" s="7">
        <f t="shared" si="502"/>
        <v>0</v>
      </c>
      <c r="FC291" s="7">
        <f t="shared" si="502"/>
        <v>0</v>
      </c>
      <c r="FD291" s="7">
        <f t="shared" si="502"/>
        <v>0</v>
      </c>
      <c r="FE291" s="7">
        <f t="shared" si="502"/>
        <v>0</v>
      </c>
      <c r="FF291" s="7">
        <f t="shared" si="502"/>
        <v>0</v>
      </c>
      <c r="FG291" s="7">
        <f t="shared" si="502"/>
        <v>0</v>
      </c>
      <c r="FH291" s="7">
        <f t="shared" si="502"/>
        <v>0</v>
      </c>
      <c r="FI291" s="7">
        <f t="shared" si="502"/>
        <v>0</v>
      </c>
      <c r="FJ291" s="7">
        <f t="shared" si="502"/>
        <v>0</v>
      </c>
      <c r="FK291" s="7">
        <f t="shared" si="502"/>
        <v>0</v>
      </c>
      <c r="FL291" s="7">
        <f t="shared" si="502"/>
        <v>0</v>
      </c>
      <c r="FM291" s="7">
        <f t="shared" si="502"/>
        <v>0</v>
      </c>
      <c r="FN291" s="7">
        <f t="shared" si="502"/>
        <v>0</v>
      </c>
      <c r="FO291" s="7">
        <f t="shared" si="502"/>
        <v>0</v>
      </c>
      <c r="FP291" s="7">
        <f t="shared" si="502"/>
        <v>0</v>
      </c>
      <c r="FQ291" s="7">
        <f t="shared" si="502"/>
        <v>0</v>
      </c>
      <c r="FR291" s="7">
        <f t="shared" si="502"/>
        <v>0</v>
      </c>
      <c r="FS291" s="7">
        <f t="shared" si="502"/>
        <v>0</v>
      </c>
      <c r="FT291" s="7">
        <f t="shared" si="502"/>
        <v>0</v>
      </c>
      <c r="FU291" s="7">
        <f t="shared" si="502"/>
        <v>0</v>
      </c>
      <c r="FV291" s="7">
        <f t="shared" si="502"/>
        <v>0</v>
      </c>
      <c r="FW291" s="7">
        <f t="shared" si="502"/>
        <v>0</v>
      </c>
      <c r="FX291" s="7">
        <f t="shared" si="502"/>
        <v>0</v>
      </c>
      <c r="FY291" s="7"/>
      <c r="FZ291" s="102">
        <f>SUM(C291:FX291)</f>
        <v>0</v>
      </c>
      <c r="GA291" s="107"/>
      <c r="GD291" s="7"/>
      <c r="GE291" s="7"/>
      <c r="GF291" s="7"/>
      <c r="GG291" s="7"/>
      <c r="GH291" s="7"/>
      <c r="GI291" s="7"/>
      <c r="GJ291" s="7"/>
      <c r="GK291" s="7"/>
      <c r="GL291" s="7"/>
      <c r="GM291" s="7"/>
    </row>
    <row r="292" spans="1:195" x14ac:dyDescent="0.35">
      <c r="A292" s="6"/>
      <c r="B292" s="43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/>
      <c r="EA292" s="7"/>
      <c r="EB292" s="7"/>
      <c r="EC292" s="7"/>
      <c r="ED292" s="7"/>
      <c r="EE292" s="7"/>
      <c r="EF292" s="7"/>
      <c r="EG292" s="7"/>
      <c r="EH292" s="7"/>
      <c r="EI292" s="7"/>
      <c r="EJ292" s="7"/>
      <c r="EK292" s="7"/>
      <c r="EL292" s="7"/>
      <c r="EM292" s="7"/>
      <c r="EN292" s="7"/>
      <c r="EO292" s="7"/>
      <c r="EP292" s="7"/>
      <c r="EQ292" s="7"/>
      <c r="ER292" s="7"/>
      <c r="ES292" s="7"/>
      <c r="ET292" s="7"/>
      <c r="EU292" s="7"/>
      <c r="EV292" s="7"/>
      <c r="EW292" s="7"/>
      <c r="EX292" s="7"/>
      <c r="EY292" s="7"/>
      <c r="EZ292" s="7"/>
      <c r="FA292" s="7"/>
      <c r="FB292" s="7"/>
      <c r="FC292" s="7"/>
      <c r="FD292" s="7"/>
      <c r="FE292" s="7"/>
      <c r="FF292" s="7"/>
      <c r="FG292" s="7"/>
      <c r="FH292" s="7"/>
      <c r="FI292" s="7"/>
      <c r="FJ292" s="7"/>
      <c r="FK292" s="7"/>
      <c r="FL292" s="7"/>
      <c r="FM292" s="7"/>
      <c r="FN292" s="7"/>
      <c r="FO292" s="7"/>
      <c r="FP292" s="7"/>
      <c r="FQ292" s="7"/>
      <c r="FR292" s="7"/>
      <c r="FS292" s="7"/>
      <c r="FT292" s="7"/>
      <c r="FU292" s="7"/>
      <c r="FV292" s="7"/>
      <c r="FW292" s="7"/>
      <c r="FX292" s="7"/>
      <c r="FY292" s="7"/>
      <c r="FZ292" s="7"/>
      <c r="GA292" s="107"/>
      <c r="GB292" s="7"/>
      <c r="GC292" s="79"/>
      <c r="GD292" s="7"/>
      <c r="GE292" s="7"/>
      <c r="GF292" s="7"/>
      <c r="GG292" s="7"/>
      <c r="GH292" s="7"/>
      <c r="GI292" s="7"/>
      <c r="GJ292" s="7"/>
      <c r="GK292" s="7"/>
      <c r="GL292" s="7"/>
      <c r="GM292" s="7"/>
    </row>
    <row r="293" spans="1:195" x14ac:dyDescent="0.35">
      <c r="A293" s="6"/>
      <c r="B293" s="43" t="s">
        <v>861</v>
      </c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7"/>
      <c r="GB293" s="7"/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</row>
    <row r="294" spans="1:195" x14ac:dyDescent="0.35">
      <c r="A294" s="6" t="s">
        <v>862</v>
      </c>
      <c r="B294" s="7" t="s">
        <v>863</v>
      </c>
      <c r="C294" s="7">
        <f t="shared" ref="C294:BN294" si="503">C281+C291</f>
        <v>78280926.659999996</v>
      </c>
      <c r="D294" s="7">
        <f t="shared" si="503"/>
        <v>441524814.77999997</v>
      </c>
      <c r="E294" s="7">
        <f t="shared" si="503"/>
        <v>72811077.909999996</v>
      </c>
      <c r="F294" s="7">
        <f t="shared" si="503"/>
        <v>263132585.96000001</v>
      </c>
      <c r="G294" s="7">
        <f t="shared" si="503"/>
        <v>18270291.879999999</v>
      </c>
      <c r="H294" s="7">
        <f t="shared" si="503"/>
        <v>13281345.189999999</v>
      </c>
      <c r="I294" s="7">
        <f t="shared" si="503"/>
        <v>99157217.739999995</v>
      </c>
      <c r="J294" s="7">
        <f t="shared" si="503"/>
        <v>24020317.789999999</v>
      </c>
      <c r="K294" s="7">
        <f t="shared" si="503"/>
        <v>4376133.2699999996</v>
      </c>
      <c r="L294" s="7">
        <f t="shared" si="503"/>
        <v>26195544.030000001</v>
      </c>
      <c r="M294" s="7">
        <f t="shared" si="503"/>
        <v>13496937.890000001</v>
      </c>
      <c r="N294" s="7">
        <f t="shared" si="503"/>
        <v>581494672.08000004</v>
      </c>
      <c r="O294" s="7">
        <f t="shared" si="503"/>
        <v>143582716.31</v>
      </c>
      <c r="P294" s="7">
        <f t="shared" si="503"/>
        <v>5486815.5099999998</v>
      </c>
      <c r="Q294" s="7">
        <f t="shared" si="503"/>
        <v>468297690.43000001</v>
      </c>
      <c r="R294" s="7">
        <f t="shared" si="503"/>
        <v>67966839.079999998</v>
      </c>
      <c r="S294" s="7">
        <f t="shared" si="503"/>
        <v>18924881.170000002</v>
      </c>
      <c r="T294" s="7">
        <f t="shared" si="503"/>
        <v>3280571.47</v>
      </c>
      <c r="U294" s="7">
        <f t="shared" si="503"/>
        <v>1310359.06</v>
      </c>
      <c r="V294" s="7">
        <f t="shared" si="503"/>
        <v>4233931.0599999996</v>
      </c>
      <c r="W294" s="7">
        <f t="shared" si="503"/>
        <v>3689031.04</v>
      </c>
      <c r="X294" s="7">
        <f t="shared" si="503"/>
        <v>1219109.24</v>
      </c>
      <c r="Y294" s="7">
        <f t="shared" si="503"/>
        <v>11502733.689999999</v>
      </c>
      <c r="Z294" s="7">
        <f t="shared" si="503"/>
        <v>3812547.54</v>
      </c>
      <c r="AA294" s="7">
        <f t="shared" si="503"/>
        <v>344053132.07999998</v>
      </c>
      <c r="AB294" s="7">
        <f t="shared" si="503"/>
        <v>307314036.79000002</v>
      </c>
      <c r="AC294" s="7">
        <f t="shared" si="503"/>
        <v>11287823.91</v>
      </c>
      <c r="AD294" s="7">
        <f t="shared" si="503"/>
        <v>15914102.710000001</v>
      </c>
      <c r="AE294" s="7">
        <f t="shared" si="503"/>
        <v>2102521.44</v>
      </c>
      <c r="AF294" s="7">
        <f t="shared" si="503"/>
        <v>3417701.57</v>
      </c>
      <c r="AG294" s="7">
        <f t="shared" si="503"/>
        <v>7968998</v>
      </c>
      <c r="AH294" s="7">
        <f t="shared" si="503"/>
        <v>11675182.67</v>
      </c>
      <c r="AI294" s="7">
        <f t="shared" si="503"/>
        <v>5504284.8300000001</v>
      </c>
      <c r="AJ294" s="7">
        <f t="shared" si="503"/>
        <v>3421162.94</v>
      </c>
      <c r="AK294" s="7">
        <f t="shared" si="503"/>
        <v>3437264.26</v>
      </c>
      <c r="AL294" s="7">
        <f t="shared" si="503"/>
        <v>4531542.67</v>
      </c>
      <c r="AM294" s="7">
        <f t="shared" si="503"/>
        <v>5326794.29</v>
      </c>
      <c r="AN294" s="7">
        <f t="shared" si="503"/>
        <v>4853828.37</v>
      </c>
      <c r="AO294" s="7">
        <f t="shared" si="503"/>
        <v>49184234.969999999</v>
      </c>
      <c r="AP294" s="7">
        <f t="shared" si="503"/>
        <v>984605907.71000004</v>
      </c>
      <c r="AQ294" s="7">
        <f t="shared" si="503"/>
        <v>4254691.1900000004</v>
      </c>
      <c r="AR294" s="7">
        <f t="shared" si="503"/>
        <v>688378488.28999996</v>
      </c>
      <c r="AS294" s="7">
        <f t="shared" si="503"/>
        <v>78800241.939999998</v>
      </c>
      <c r="AT294" s="7">
        <f t="shared" si="503"/>
        <v>29998910.32</v>
      </c>
      <c r="AU294" s="7">
        <f t="shared" si="503"/>
        <v>4940563.0599999996</v>
      </c>
      <c r="AV294" s="7">
        <f t="shared" si="503"/>
        <v>5000518.68</v>
      </c>
      <c r="AW294" s="7">
        <f t="shared" si="503"/>
        <v>4416637.21</v>
      </c>
      <c r="AX294" s="7">
        <f t="shared" si="503"/>
        <v>1697596.48</v>
      </c>
      <c r="AY294" s="7">
        <f t="shared" si="503"/>
        <v>6061181.2300000004</v>
      </c>
      <c r="AZ294" s="7">
        <f t="shared" si="503"/>
        <v>142156367.77000001</v>
      </c>
      <c r="BA294" s="7">
        <f t="shared" si="503"/>
        <v>99159671.230000004</v>
      </c>
      <c r="BB294" s="7">
        <f t="shared" si="503"/>
        <v>82441914.719999999</v>
      </c>
      <c r="BC294" s="7">
        <f t="shared" si="503"/>
        <v>290277750.54000002</v>
      </c>
      <c r="BD294" s="7">
        <f t="shared" si="503"/>
        <v>39224945.799999997</v>
      </c>
      <c r="BE294" s="7">
        <f t="shared" si="503"/>
        <v>14653499.359999999</v>
      </c>
      <c r="BF294" s="7">
        <f t="shared" si="503"/>
        <v>276327513.99000001</v>
      </c>
      <c r="BG294" s="7">
        <f t="shared" si="503"/>
        <v>11571564.07</v>
      </c>
      <c r="BH294" s="7">
        <f t="shared" si="503"/>
        <v>7670052.2699999996</v>
      </c>
      <c r="BI294" s="7">
        <f t="shared" si="503"/>
        <v>4534185.93</v>
      </c>
      <c r="BJ294" s="7">
        <f t="shared" si="503"/>
        <v>68009926.640000001</v>
      </c>
      <c r="BK294" s="7">
        <f t="shared" si="503"/>
        <v>337261596.94</v>
      </c>
      <c r="BL294" s="7">
        <f t="shared" si="503"/>
        <v>2237957.75</v>
      </c>
      <c r="BM294" s="7">
        <f t="shared" si="503"/>
        <v>5935767.3499999996</v>
      </c>
      <c r="BN294" s="7">
        <f t="shared" si="503"/>
        <v>35461904.289999999</v>
      </c>
      <c r="BO294" s="7">
        <f t="shared" ref="BO294:DZ294" si="504">BO281+BO291</f>
        <v>14739893.41</v>
      </c>
      <c r="BP294" s="7">
        <f t="shared" si="504"/>
        <v>3427045.16</v>
      </c>
      <c r="BQ294" s="7">
        <f t="shared" si="504"/>
        <v>72690784.590000004</v>
      </c>
      <c r="BR294" s="7">
        <f t="shared" si="504"/>
        <v>49902027.479999997</v>
      </c>
      <c r="BS294" s="7">
        <f t="shared" si="504"/>
        <v>14128786.939999999</v>
      </c>
      <c r="BT294" s="7">
        <f t="shared" si="504"/>
        <v>5769623.6399999997</v>
      </c>
      <c r="BU294" s="7">
        <f t="shared" si="504"/>
        <v>6050134.0800000001</v>
      </c>
      <c r="BV294" s="7">
        <f t="shared" si="504"/>
        <v>14351929.449999999</v>
      </c>
      <c r="BW294" s="7">
        <f t="shared" si="504"/>
        <v>22872366.5</v>
      </c>
      <c r="BX294" s="7">
        <f t="shared" si="504"/>
        <v>1793810.78</v>
      </c>
      <c r="BY294" s="7">
        <f t="shared" si="504"/>
        <v>5897243.5499999998</v>
      </c>
      <c r="BZ294" s="7">
        <f t="shared" si="504"/>
        <v>3670222.23</v>
      </c>
      <c r="CA294" s="7">
        <f t="shared" si="504"/>
        <v>3155462.16</v>
      </c>
      <c r="CB294" s="7">
        <f t="shared" si="504"/>
        <v>825888677.15999997</v>
      </c>
      <c r="CC294" s="7">
        <f t="shared" si="504"/>
        <v>3503040.55</v>
      </c>
      <c r="CD294" s="7">
        <f t="shared" si="504"/>
        <v>3475014.13</v>
      </c>
      <c r="CE294" s="7">
        <f t="shared" si="504"/>
        <v>3031667.9</v>
      </c>
      <c r="CF294" s="7">
        <f t="shared" si="504"/>
        <v>2337551.13</v>
      </c>
      <c r="CG294" s="7">
        <f t="shared" si="504"/>
        <v>3663065.84</v>
      </c>
      <c r="CH294" s="7">
        <f t="shared" si="504"/>
        <v>2312645.7799999998</v>
      </c>
      <c r="CI294" s="7">
        <f t="shared" si="504"/>
        <v>8594395.4700000007</v>
      </c>
      <c r="CJ294" s="7">
        <f t="shared" si="504"/>
        <v>11416894.039999999</v>
      </c>
      <c r="CK294" s="7">
        <f t="shared" si="504"/>
        <v>64493594.609999999</v>
      </c>
      <c r="CL294" s="7">
        <f t="shared" si="504"/>
        <v>15441854.310000001</v>
      </c>
      <c r="CM294" s="7">
        <f t="shared" si="504"/>
        <v>9716589.3699999992</v>
      </c>
      <c r="CN294" s="7">
        <f t="shared" si="504"/>
        <v>351171196.08999997</v>
      </c>
      <c r="CO294" s="7">
        <f t="shared" si="504"/>
        <v>156897852.21000001</v>
      </c>
      <c r="CP294" s="7">
        <f t="shared" si="504"/>
        <v>12353747.810000001</v>
      </c>
      <c r="CQ294" s="7">
        <f t="shared" si="504"/>
        <v>10329534.98</v>
      </c>
      <c r="CR294" s="7">
        <f t="shared" si="504"/>
        <v>4056706.95</v>
      </c>
      <c r="CS294" s="7">
        <f t="shared" si="504"/>
        <v>4594320.78</v>
      </c>
      <c r="CT294" s="7">
        <f t="shared" si="504"/>
        <v>2341807.96</v>
      </c>
      <c r="CU294" s="7">
        <f t="shared" si="504"/>
        <v>4688350.54</v>
      </c>
      <c r="CV294" s="7">
        <f t="shared" si="504"/>
        <v>1148275.01</v>
      </c>
      <c r="CW294" s="7">
        <f t="shared" si="504"/>
        <v>3787358.23</v>
      </c>
      <c r="CX294" s="7">
        <f t="shared" si="504"/>
        <v>6036047.8799999999</v>
      </c>
      <c r="CY294" s="7">
        <f t="shared" si="504"/>
        <v>1239684.8999999999</v>
      </c>
      <c r="CZ294" s="7">
        <f t="shared" si="504"/>
        <v>21057356.120000001</v>
      </c>
      <c r="DA294" s="7">
        <f t="shared" si="504"/>
        <v>3612368.75</v>
      </c>
      <c r="DB294" s="7">
        <f t="shared" si="504"/>
        <v>4839800.6399999997</v>
      </c>
      <c r="DC294" s="7">
        <f t="shared" si="504"/>
        <v>3462885.21</v>
      </c>
      <c r="DD294" s="7">
        <f t="shared" si="504"/>
        <v>3271844.17</v>
      </c>
      <c r="DE294" s="7">
        <f t="shared" si="504"/>
        <v>4618149.7699999996</v>
      </c>
      <c r="DF294" s="7">
        <f t="shared" si="504"/>
        <v>227308969.69</v>
      </c>
      <c r="DG294" s="7">
        <f t="shared" si="504"/>
        <v>2423573.89</v>
      </c>
      <c r="DH294" s="7">
        <f t="shared" si="504"/>
        <v>20886839.41</v>
      </c>
      <c r="DI294" s="7">
        <f t="shared" si="504"/>
        <v>27712913.460000001</v>
      </c>
      <c r="DJ294" s="7">
        <f t="shared" si="504"/>
        <v>8149616.6600000001</v>
      </c>
      <c r="DK294" s="7">
        <f t="shared" si="504"/>
        <v>6532518.4000000004</v>
      </c>
      <c r="DL294" s="7">
        <f t="shared" si="504"/>
        <v>66133633.740000002</v>
      </c>
      <c r="DM294" s="7">
        <f t="shared" si="504"/>
        <v>4326457.59</v>
      </c>
      <c r="DN294" s="7">
        <f t="shared" si="504"/>
        <v>16054629.26</v>
      </c>
      <c r="DO294" s="7">
        <f t="shared" si="504"/>
        <v>37791858.009999998</v>
      </c>
      <c r="DP294" s="7">
        <f t="shared" si="504"/>
        <v>3823507.1</v>
      </c>
      <c r="DQ294" s="7">
        <f t="shared" si="504"/>
        <v>10302616.720000001</v>
      </c>
      <c r="DR294" s="7">
        <f t="shared" si="504"/>
        <v>16267957.550000001</v>
      </c>
      <c r="DS294" s="7">
        <f t="shared" si="504"/>
        <v>8493099.7400000002</v>
      </c>
      <c r="DT294" s="7">
        <f t="shared" si="504"/>
        <v>3605217.69</v>
      </c>
      <c r="DU294" s="7">
        <f t="shared" si="504"/>
        <v>5250957.58</v>
      </c>
      <c r="DV294" s="7">
        <f t="shared" si="504"/>
        <v>3878489.81</v>
      </c>
      <c r="DW294" s="7">
        <f t="shared" si="504"/>
        <v>4751412.07</v>
      </c>
      <c r="DX294" s="7">
        <f t="shared" si="504"/>
        <v>3671409.73</v>
      </c>
      <c r="DY294" s="7">
        <f t="shared" si="504"/>
        <v>5085104.34</v>
      </c>
      <c r="DZ294" s="7">
        <f t="shared" si="504"/>
        <v>9348689.2300000004</v>
      </c>
      <c r="EA294" s="7">
        <f t="shared" ref="EA294:FX294" si="505">EA281+EA291</f>
        <v>7101560.3300000001</v>
      </c>
      <c r="EB294" s="7">
        <f t="shared" si="505"/>
        <v>7337063.96</v>
      </c>
      <c r="EC294" s="7">
        <f t="shared" si="505"/>
        <v>4338254.04</v>
      </c>
      <c r="ED294" s="7">
        <f t="shared" si="505"/>
        <v>23147062.68</v>
      </c>
      <c r="EE294" s="7">
        <f t="shared" si="505"/>
        <v>3588701.8</v>
      </c>
      <c r="EF294" s="7">
        <f t="shared" si="505"/>
        <v>16641732.609999999</v>
      </c>
      <c r="EG294" s="7">
        <f t="shared" si="505"/>
        <v>4050649.17</v>
      </c>
      <c r="EH294" s="7">
        <f t="shared" si="505"/>
        <v>4056579.04</v>
      </c>
      <c r="EI294" s="7">
        <f t="shared" si="505"/>
        <v>164616324.28999999</v>
      </c>
      <c r="EJ294" s="7">
        <f t="shared" si="505"/>
        <v>110834981.64</v>
      </c>
      <c r="EK294" s="7">
        <f t="shared" si="505"/>
        <v>8358286.3700000001</v>
      </c>
      <c r="EL294" s="7">
        <f t="shared" si="505"/>
        <v>5973275.9500000002</v>
      </c>
      <c r="EM294" s="7">
        <f t="shared" si="505"/>
        <v>5540294.6200000001</v>
      </c>
      <c r="EN294" s="7">
        <f t="shared" si="505"/>
        <v>11951057.869999999</v>
      </c>
      <c r="EO294" s="7">
        <f t="shared" si="505"/>
        <v>4720810.3</v>
      </c>
      <c r="EP294" s="7">
        <f t="shared" si="505"/>
        <v>6002523.3200000003</v>
      </c>
      <c r="EQ294" s="7">
        <f t="shared" si="505"/>
        <v>30565460.550000001</v>
      </c>
      <c r="ER294" s="7">
        <f t="shared" si="505"/>
        <v>5084806.1399999997</v>
      </c>
      <c r="ES294" s="7">
        <f t="shared" si="505"/>
        <v>3508977.85</v>
      </c>
      <c r="ET294" s="7">
        <f t="shared" si="505"/>
        <v>4095070.51</v>
      </c>
      <c r="EU294" s="7">
        <f t="shared" si="505"/>
        <v>7751229.6200000001</v>
      </c>
      <c r="EV294" s="7">
        <f t="shared" si="505"/>
        <v>1931507.33</v>
      </c>
      <c r="EW294" s="7">
        <f t="shared" si="505"/>
        <v>13218618.970000001</v>
      </c>
      <c r="EX294" s="7">
        <f t="shared" si="505"/>
        <v>3623072.51</v>
      </c>
      <c r="EY294" s="7">
        <f t="shared" si="505"/>
        <v>8997897.1199999992</v>
      </c>
      <c r="EZ294" s="7">
        <f t="shared" si="505"/>
        <v>2751725.07</v>
      </c>
      <c r="FA294" s="7">
        <f t="shared" si="505"/>
        <v>42115471.619999997</v>
      </c>
      <c r="FB294" s="7">
        <f t="shared" si="505"/>
        <v>4735112.4400000004</v>
      </c>
      <c r="FC294" s="7">
        <f t="shared" si="505"/>
        <v>22083734.780000001</v>
      </c>
      <c r="FD294" s="7">
        <f t="shared" si="505"/>
        <v>5672439.54</v>
      </c>
      <c r="FE294" s="7">
        <f t="shared" si="505"/>
        <v>2003245.54</v>
      </c>
      <c r="FF294" s="7">
        <f t="shared" si="505"/>
        <v>3739006.87</v>
      </c>
      <c r="FG294" s="7">
        <f t="shared" si="505"/>
        <v>2791667.9</v>
      </c>
      <c r="FH294" s="7">
        <f t="shared" si="505"/>
        <v>1687641.15</v>
      </c>
      <c r="FI294" s="7">
        <f t="shared" si="505"/>
        <v>20073193.170000002</v>
      </c>
      <c r="FJ294" s="7">
        <f t="shared" si="505"/>
        <v>22454241.260000002</v>
      </c>
      <c r="FK294" s="7">
        <f t="shared" si="505"/>
        <v>29197638.190000001</v>
      </c>
      <c r="FL294" s="7">
        <f t="shared" si="505"/>
        <v>89506028.040000007</v>
      </c>
      <c r="FM294" s="7">
        <f t="shared" si="505"/>
        <v>42624583.259999998</v>
      </c>
      <c r="FN294" s="7">
        <f t="shared" si="505"/>
        <v>254079029.58000001</v>
      </c>
      <c r="FO294" s="7">
        <f t="shared" si="505"/>
        <v>12923250.27</v>
      </c>
      <c r="FP294" s="7">
        <f t="shared" si="505"/>
        <v>26423778.789999999</v>
      </c>
      <c r="FQ294" s="7">
        <f t="shared" si="505"/>
        <v>11931842.02</v>
      </c>
      <c r="FR294" s="7">
        <f t="shared" si="505"/>
        <v>3384089.51</v>
      </c>
      <c r="FS294" s="7">
        <f t="shared" si="505"/>
        <v>3457705.04</v>
      </c>
      <c r="FT294" s="7">
        <f t="shared" si="505"/>
        <v>1530952.34</v>
      </c>
      <c r="FU294" s="7">
        <f t="shared" si="505"/>
        <v>10796310.34</v>
      </c>
      <c r="FV294" s="7">
        <f t="shared" si="505"/>
        <v>9902514.9100000001</v>
      </c>
      <c r="FW294" s="7">
        <f t="shared" si="505"/>
        <v>3307351.27</v>
      </c>
      <c r="FX294" s="7">
        <f t="shared" si="505"/>
        <v>1506941.06</v>
      </c>
      <c r="FY294" s="7"/>
      <c r="FZ294" s="102">
        <f>SUM(C294:FX294)</f>
        <v>9735767429.5200081</v>
      </c>
      <c r="GA294" s="113">
        <v>9735767429.3500023</v>
      </c>
      <c r="GB294" s="113">
        <f>FZ294-GA294</f>
        <v>0.17000579833984375</v>
      </c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</row>
    <row r="295" spans="1:195" x14ac:dyDescent="0.35">
      <c r="A295" s="6" t="s">
        <v>864</v>
      </c>
      <c r="B295" s="7" t="s">
        <v>865</v>
      </c>
      <c r="C295" s="7">
        <f t="shared" ref="C295:BN296" si="506">C282</f>
        <v>35253798.540554166</v>
      </c>
      <c r="D295" s="7">
        <f t="shared" si="506"/>
        <v>128229657.98821996</v>
      </c>
      <c r="E295" s="7">
        <f t="shared" si="506"/>
        <v>35963805.524029709</v>
      </c>
      <c r="F295" s="7">
        <f t="shared" si="506"/>
        <v>91861217.670198485</v>
      </c>
      <c r="G295" s="7">
        <f t="shared" si="506"/>
        <v>14041905.375152614</v>
      </c>
      <c r="H295" s="7">
        <f t="shared" si="506"/>
        <v>4010866.7744518542</v>
      </c>
      <c r="I295" s="7">
        <f t="shared" si="506"/>
        <v>33618950.421450086</v>
      </c>
      <c r="J295" s="7">
        <f t="shared" si="506"/>
        <v>5258155.7746904334</v>
      </c>
      <c r="K295" s="7">
        <f t="shared" si="506"/>
        <v>1373420.2249569031</v>
      </c>
      <c r="L295" s="7">
        <f t="shared" si="506"/>
        <v>23803341.999421168</v>
      </c>
      <c r="M295" s="7">
        <f t="shared" si="506"/>
        <v>8872055.0667070299</v>
      </c>
      <c r="N295" s="7">
        <f t="shared" si="506"/>
        <v>183177269.96864021</v>
      </c>
      <c r="O295" s="7">
        <f t="shared" si="506"/>
        <v>74099086.926608339</v>
      </c>
      <c r="P295" s="7">
        <f t="shared" si="506"/>
        <v>1557973.5128213479</v>
      </c>
      <c r="Q295" s="7">
        <f t="shared" si="506"/>
        <v>159254145.28772166</v>
      </c>
      <c r="R295" s="7">
        <f t="shared" si="506"/>
        <v>2046066.1098450595</v>
      </c>
      <c r="S295" s="7">
        <f t="shared" si="506"/>
        <v>16119708.626638984</v>
      </c>
      <c r="T295" s="7">
        <f t="shared" si="506"/>
        <v>648188.49994890962</v>
      </c>
      <c r="U295" s="7">
        <f t="shared" si="506"/>
        <v>737004.56624226843</v>
      </c>
      <c r="V295" s="7">
        <f t="shared" si="506"/>
        <v>1057600.3818665161</v>
      </c>
      <c r="W295" s="7">
        <f t="shared" si="506"/>
        <v>188028.74100294587</v>
      </c>
      <c r="X295" s="7">
        <f t="shared" si="506"/>
        <v>288177.32620773971</v>
      </c>
      <c r="Y295" s="7">
        <f t="shared" si="506"/>
        <v>1906066.8602718078</v>
      </c>
      <c r="Z295" s="7">
        <f t="shared" si="506"/>
        <v>639125.62254097313</v>
      </c>
      <c r="AA295" s="7">
        <f t="shared" si="506"/>
        <v>181808711.27667764</v>
      </c>
      <c r="AB295" s="7">
        <f t="shared" si="506"/>
        <v>282104893.29125261</v>
      </c>
      <c r="AC295" s="7">
        <f t="shared" si="506"/>
        <v>9287753.8735153116</v>
      </c>
      <c r="AD295" s="7">
        <f t="shared" si="506"/>
        <v>9616354.1312326975</v>
      </c>
      <c r="AE295" s="7">
        <f t="shared" si="506"/>
        <v>606536.67515341402</v>
      </c>
      <c r="AF295" s="7">
        <f t="shared" si="506"/>
        <v>1035004.2861338131</v>
      </c>
      <c r="AG295" s="7">
        <f t="shared" si="506"/>
        <v>4573381.573305794</v>
      </c>
      <c r="AH295" s="7">
        <f t="shared" si="506"/>
        <v>1001138.0726092531</v>
      </c>
      <c r="AI295" s="7">
        <f t="shared" si="506"/>
        <v>329720.2781396659</v>
      </c>
      <c r="AJ295" s="7">
        <f t="shared" si="506"/>
        <v>954901.13381936064</v>
      </c>
      <c r="AK295" s="7">
        <f t="shared" si="506"/>
        <v>1451019.7727747855</v>
      </c>
      <c r="AL295" s="7">
        <f t="shared" si="506"/>
        <v>2627354.7674582163</v>
      </c>
      <c r="AM295" s="7">
        <f t="shared" si="506"/>
        <v>1345938.8400217153</v>
      </c>
      <c r="AN295" s="7">
        <f t="shared" si="506"/>
        <v>4451896.26</v>
      </c>
      <c r="AO295" s="7">
        <f t="shared" si="506"/>
        <v>15857741.499898082</v>
      </c>
      <c r="AP295" s="7">
        <f t="shared" si="506"/>
        <v>743135171.56106412</v>
      </c>
      <c r="AQ295" s="7">
        <f t="shared" si="506"/>
        <v>1809897.3026800284</v>
      </c>
      <c r="AR295" s="7">
        <f t="shared" si="506"/>
        <v>310272053.46982086</v>
      </c>
      <c r="AS295" s="7">
        <f t="shared" si="506"/>
        <v>60204882.073984198</v>
      </c>
      <c r="AT295" s="7">
        <f t="shared" si="506"/>
        <v>11539371.05343595</v>
      </c>
      <c r="AU295" s="7">
        <f t="shared" si="506"/>
        <v>1757715.501162977</v>
      </c>
      <c r="AV295" s="7">
        <f t="shared" si="506"/>
        <v>1296312.824599874</v>
      </c>
      <c r="AW295" s="7">
        <f t="shared" si="506"/>
        <v>1014386.1303660375</v>
      </c>
      <c r="AX295" s="7">
        <f t="shared" si="506"/>
        <v>659140.29288256809</v>
      </c>
      <c r="AY295" s="7">
        <f t="shared" si="506"/>
        <v>1714714.2618439649</v>
      </c>
      <c r="AZ295" s="7">
        <f t="shared" si="506"/>
        <v>17601034.543541301</v>
      </c>
      <c r="BA295" s="7">
        <f t="shared" si="506"/>
        <v>25681103.034686949</v>
      </c>
      <c r="BB295" s="7">
        <f t="shared" si="506"/>
        <v>6672323.0615810156</v>
      </c>
      <c r="BC295" s="7">
        <f t="shared" si="506"/>
        <v>97184625.461721823</v>
      </c>
      <c r="BD295" s="7">
        <f t="shared" si="506"/>
        <v>16439229.770821597</v>
      </c>
      <c r="BE295" s="7">
        <f t="shared" si="506"/>
        <v>5646226.173322483</v>
      </c>
      <c r="BF295" s="7">
        <f t="shared" si="506"/>
        <v>84136602.481668785</v>
      </c>
      <c r="BG295" s="7">
        <f t="shared" si="506"/>
        <v>1851147.8606126299</v>
      </c>
      <c r="BH295" s="7">
        <f t="shared" si="506"/>
        <v>2176949.1489782399</v>
      </c>
      <c r="BI295" s="7">
        <f t="shared" si="506"/>
        <v>716296.58517669805</v>
      </c>
      <c r="BJ295" s="7">
        <f t="shared" si="506"/>
        <v>28038761.339993056</v>
      </c>
      <c r="BK295" s="7">
        <f t="shared" si="506"/>
        <v>54766145.283444978</v>
      </c>
      <c r="BL295" s="7">
        <f t="shared" si="506"/>
        <v>225587.77077551596</v>
      </c>
      <c r="BM295" s="7">
        <f t="shared" si="506"/>
        <v>1126510.536941048</v>
      </c>
      <c r="BN295" s="7">
        <f t="shared" si="506"/>
        <v>10610202.88422305</v>
      </c>
      <c r="BO295" s="7">
        <f t="shared" ref="BO295:DZ296" si="507">BO282</f>
        <v>4089518.9878254728</v>
      </c>
      <c r="BP295" s="7">
        <f t="shared" si="507"/>
        <v>2664472.6173484898</v>
      </c>
      <c r="BQ295" s="7">
        <f t="shared" si="507"/>
        <v>51671092.897542462</v>
      </c>
      <c r="BR295" s="7">
        <f t="shared" si="507"/>
        <v>10311880.054110514</v>
      </c>
      <c r="BS295" s="7">
        <f t="shared" si="507"/>
        <v>4084254.1730383243</v>
      </c>
      <c r="BT295" s="7">
        <f t="shared" si="507"/>
        <v>3279943.3391271606</v>
      </c>
      <c r="BU295" s="7">
        <f t="shared" si="507"/>
        <v>2443960.3146244111</v>
      </c>
      <c r="BV295" s="7">
        <f t="shared" si="507"/>
        <v>13557654.930219444</v>
      </c>
      <c r="BW295" s="7">
        <f t="shared" si="507"/>
        <v>18638420.922287412</v>
      </c>
      <c r="BX295" s="7">
        <f t="shared" si="507"/>
        <v>1239671.0647408476</v>
      </c>
      <c r="BY295" s="7">
        <f t="shared" si="507"/>
        <v>3830510.7910474292</v>
      </c>
      <c r="BZ295" s="7">
        <f t="shared" si="507"/>
        <v>1205979.2542702756</v>
      </c>
      <c r="CA295" s="7">
        <f t="shared" si="507"/>
        <v>2421868.8191735288</v>
      </c>
      <c r="CB295" s="7">
        <f t="shared" si="507"/>
        <v>407484574.95720559</v>
      </c>
      <c r="CC295" s="7">
        <f t="shared" si="507"/>
        <v>572756.62930633</v>
      </c>
      <c r="CD295" s="7">
        <f t="shared" si="507"/>
        <v>465740.53092221858</v>
      </c>
      <c r="CE295" s="7">
        <f t="shared" si="507"/>
        <v>1223320.7120838149</v>
      </c>
      <c r="CF295" s="7">
        <f t="shared" si="507"/>
        <v>783104.09616008739</v>
      </c>
      <c r="CG295" s="7">
        <f t="shared" si="507"/>
        <v>713468.02064942487</v>
      </c>
      <c r="CH295" s="7">
        <f t="shared" si="507"/>
        <v>500629.23427780427</v>
      </c>
      <c r="CI295" s="7">
        <f t="shared" si="507"/>
        <v>3457298.6269873558</v>
      </c>
      <c r="CJ295" s="7">
        <f t="shared" si="507"/>
        <v>11016896.404468739</v>
      </c>
      <c r="CK295" s="7">
        <f t="shared" si="507"/>
        <v>18289999.383109245</v>
      </c>
      <c r="CL295" s="7">
        <f t="shared" si="507"/>
        <v>3303301.9023739682</v>
      </c>
      <c r="CM295" s="7">
        <f t="shared" si="507"/>
        <v>1811676.9984258218</v>
      </c>
      <c r="CN295" s="7">
        <f t="shared" si="507"/>
        <v>148459369.55211762</v>
      </c>
      <c r="CO295" s="7">
        <f t="shared" si="507"/>
        <v>96249848.148484319</v>
      </c>
      <c r="CP295" s="7">
        <f t="shared" si="507"/>
        <v>11640928.661459321</v>
      </c>
      <c r="CQ295" s="7">
        <f t="shared" si="507"/>
        <v>3028708.1822238164</v>
      </c>
      <c r="CR295" s="7">
        <f t="shared" si="507"/>
        <v>696047.72234226018</v>
      </c>
      <c r="CS295" s="7">
        <f t="shared" si="507"/>
        <v>1605625.7750297501</v>
      </c>
      <c r="CT295" s="7">
        <f t="shared" si="507"/>
        <v>833582.70387287368</v>
      </c>
      <c r="CU295" s="7">
        <f t="shared" si="507"/>
        <v>481257.39109779493</v>
      </c>
      <c r="CV295" s="7">
        <f t="shared" si="507"/>
        <v>388308.28920853988</v>
      </c>
      <c r="CW295" s="7">
        <f t="shared" si="507"/>
        <v>1333214.7276245405</v>
      </c>
      <c r="CX295" s="7">
        <f t="shared" si="507"/>
        <v>2380759.2227618322</v>
      </c>
      <c r="CY295" s="7">
        <f t="shared" si="507"/>
        <v>183805.80868446073</v>
      </c>
      <c r="CZ295" s="7">
        <f t="shared" si="507"/>
        <v>7221794.6543975212</v>
      </c>
      <c r="DA295" s="7">
        <f t="shared" si="507"/>
        <v>1363252.8331010048</v>
      </c>
      <c r="DB295" s="7">
        <f t="shared" si="507"/>
        <v>1212882.1014778237</v>
      </c>
      <c r="DC295" s="7">
        <f t="shared" si="507"/>
        <v>1355920.2463473477</v>
      </c>
      <c r="DD295" s="7">
        <f t="shared" si="507"/>
        <v>1028064.2691205827</v>
      </c>
      <c r="DE295" s="7">
        <f t="shared" si="507"/>
        <v>2106117.3752637953</v>
      </c>
      <c r="DF295" s="7">
        <f t="shared" si="507"/>
        <v>77315647.924715459</v>
      </c>
      <c r="DG295" s="7">
        <f t="shared" si="507"/>
        <v>1574636.3851741247</v>
      </c>
      <c r="DH295" s="7">
        <f t="shared" si="507"/>
        <v>10649969.613069352</v>
      </c>
      <c r="DI295" s="7">
        <f t="shared" si="507"/>
        <v>14082469.626916558</v>
      </c>
      <c r="DJ295" s="7">
        <f t="shared" si="507"/>
        <v>1761102.9385874607</v>
      </c>
      <c r="DK295" s="7">
        <f t="shared" si="507"/>
        <v>1300649.8095633748</v>
      </c>
      <c r="DL295" s="7">
        <f t="shared" si="507"/>
        <v>23973351.979063943</v>
      </c>
      <c r="DM295" s="7">
        <f t="shared" si="507"/>
        <v>678587.38171821821</v>
      </c>
      <c r="DN295" s="7">
        <f t="shared" si="507"/>
        <v>7783941.8948601969</v>
      </c>
      <c r="DO295" s="7">
        <f t="shared" si="507"/>
        <v>10506645.64777107</v>
      </c>
      <c r="DP295" s="7">
        <f t="shared" si="507"/>
        <v>929800.15351989411</v>
      </c>
      <c r="DQ295" s="7">
        <f t="shared" si="507"/>
        <v>9904607.0469613429</v>
      </c>
      <c r="DR295" s="7">
        <f t="shared" si="507"/>
        <v>2691333.5387806473</v>
      </c>
      <c r="DS295" s="7">
        <f t="shared" si="507"/>
        <v>1247846.8177005996</v>
      </c>
      <c r="DT295" s="7">
        <f t="shared" si="507"/>
        <v>320798.19500301237</v>
      </c>
      <c r="DU295" s="7">
        <f t="shared" si="507"/>
        <v>883534.84425521479</v>
      </c>
      <c r="DV295" s="7">
        <f t="shared" si="507"/>
        <v>266777.42896753491</v>
      </c>
      <c r="DW295" s="7">
        <f t="shared" si="507"/>
        <v>634099.50488561043</v>
      </c>
      <c r="DX295" s="7">
        <f t="shared" si="507"/>
        <v>2598694.4736028961</v>
      </c>
      <c r="DY295" s="7">
        <f t="shared" si="507"/>
        <v>3619410.683453551</v>
      </c>
      <c r="DZ295" s="7">
        <f t="shared" si="507"/>
        <v>5769014.8207273595</v>
      </c>
      <c r="EA295" s="7">
        <f t="shared" ref="EA295:FX296" si="508">EA282</f>
        <v>6512540.0074977791</v>
      </c>
      <c r="EB295" s="7">
        <f t="shared" si="508"/>
        <v>2470091.7549102847</v>
      </c>
      <c r="EC295" s="7">
        <f t="shared" si="508"/>
        <v>1050192.8938622694</v>
      </c>
      <c r="ED295" s="7">
        <f t="shared" si="508"/>
        <v>22558236.759999998</v>
      </c>
      <c r="EE295" s="7">
        <f t="shared" si="508"/>
        <v>504332.87384134391</v>
      </c>
      <c r="EF295" s="7">
        <f t="shared" si="508"/>
        <v>2571328.4525209232</v>
      </c>
      <c r="EG295" s="7">
        <f t="shared" si="508"/>
        <v>868849.11805075197</v>
      </c>
      <c r="EH295" s="7">
        <f t="shared" si="508"/>
        <v>413101.67248662794</v>
      </c>
      <c r="EI295" s="7">
        <f t="shared" si="508"/>
        <v>40203696.862650633</v>
      </c>
      <c r="EJ295" s="7">
        <f t="shared" si="508"/>
        <v>31376157.475633226</v>
      </c>
      <c r="EK295" s="7">
        <f t="shared" si="508"/>
        <v>3612257.8993960274</v>
      </c>
      <c r="EL295" s="7">
        <f t="shared" si="508"/>
        <v>1851291.6751363499</v>
      </c>
      <c r="EM295" s="7">
        <f t="shared" si="508"/>
        <v>2722200.4941474297</v>
      </c>
      <c r="EN295" s="7">
        <f t="shared" si="508"/>
        <v>2366524.35700572</v>
      </c>
      <c r="EO295" s="7">
        <f t="shared" si="508"/>
        <v>1271172.0273581806</v>
      </c>
      <c r="EP295" s="7">
        <f t="shared" si="508"/>
        <v>3872633.9378254237</v>
      </c>
      <c r="EQ295" s="7">
        <f t="shared" si="508"/>
        <v>10290537.678643214</v>
      </c>
      <c r="ER295" s="7">
        <f t="shared" si="508"/>
        <v>3118698.2636639993</v>
      </c>
      <c r="ES295" s="7">
        <f t="shared" si="508"/>
        <v>1028126.6498641075</v>
      </c>
      <c r="ET295" s="7">
        <f t="shared" si="508"/>
        <v>1400734.8616667718</v>
      </c>
      <c r="EU295" s="7">
        <f t="shared" si="508"/>
        <v>1252819.2134579793</v>
      </c>
      <c r="EV295" s="7">
        <f t="shared" si="508"/>
        <v>1243158.6205034626</v>
      </c>
      <c r="EW295" s="7">
        <f t="shared" si="508"/>
        <v>9461342.5434755199</v>
      </c>
      <c r="EX295" s="7">
        <f t="shared" si="508"/>
        <v>463196.60472377657</v>
      </c>
      <c r="EY295" s="7">
        <f t="shared" si="508"/>
        <v>935870.77853859751</v>
      </c>
      <c r="EZ295" s="7">
        <f t="shared" si="508"/>
        <v>813355.90467574692</v>
      </c>
      <c r="FA295" s="7">
        <f t="shared" si="508"/>
        <v>40593156.449999996</v>
      </c>
      <c r="FB295" s="7">
        <f t="shared" si="508"/>
        <v>4279180.7600000007</v>
      </c>
      <c r="FC295" s="7">
        <f t="shared" si="508"/>
        <v>12760901.304481095</v>
      </c>
      <c r="FD295" s="7">
        <f t="shared" si="508"/>
        <v>1498160.0657999592</v>
      </c>
      <c r="FE295" s="7">
        <f t="shared" si="508"/>
        <v>609250.40598811454</v>
      </c>
      <c r="FF295" s="7">
        <f t="shared" si="508"/>
        <v>679164.13406070846</v>
      </c>
      <c r="FG295" s="7">
        <f t="shared" si="508"/>
        <v>854140.35730145231</v>
      </c>
      <c r="FH295" s="7">
        <f t="shared" si="508"/>
        <v>897413.73805556574</v>
      </c>
      <c r="FI295" s="7">
        <f t="shared" si="508"/>
        <v>13744643.852007139</v>
      </c>
      <c r="FJ295" s="7">
        <f t="shared" si="508"/>
        <v>20789986.079602659</v>
      </c>
      <c r="FK295" s="7">
        <f t="shared" si="508"/>
        <v>22251378.39798601</v>
      </c>
      <c r="FL295" s="7">
        <f t="shared" si="508"/>
        <v>58955219.078848727</v>
      </c>
      <c r="FM295" s="7">
        <f t="shared" si="508"/>
        <v>24859859.680954706</v>
      </c>
      <c r="FN295" s="7">
        <f t="shared" si="508"/>
        <v>80105817.560036466</v>
      </c>
      <c r="FO295" s="7">
        <f t="shared" si="508"/>
        <v>12312399.34</v>
      </c>
      <c r="FP295" s="7">
        <f t="shared" si="508"/>
        <v>18098828.682035714</v>
      </c>
      <c r="FQ295" s="7">
        <f t="shared" si="508"/>
        <v>11121040.395272799</v>
      </c>
      <c r="FR295" s="7">
        <f t="shared" si="508"/>
        <v>3212105.5799999996</v>
      </c>
      <c r="FS295" s="7">
        <f t="shared" si="508"/>
        <v>2076126.3770441501</v>
      </c>
      <c r="FT295" s="7">
        <f t="shared" si="508"/>
        <v>1424683.4400000002</v>
      </c>
      <c r="FU295" s="7">
        <f t="shared" si="508"/>
        <v>3936142.4488232448</v>
      </c>
      <c r="FV295" s="7">
        <f t="shared" si="508"/>
        <v>2786066.552301113</v>
      </c>
      <c r="FW295" s="7">
        <f t="shared" si="508"/>
        <v>529262.15540898801</v>
      </c>
      <c r="FX295" s="7">
        <f t="shared" si="508"/>
        <v>417333.07500636915</v>
      </c>
      <c r="FY295" s="7"/>
      <c r="FZ295" s="102">
        <f>SUM(C295:FX295)</f>
        <v>4349483467.2593002</v>
      </c>
      <c r="GA295" s="113">
        <v>4349483467.2600002</v>
      </c>
      <c r="GB295" s="113">
        <f>FZ295-GA295</f>
        <v>-6.999969482421875E-4</v>
      </c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</row>
    <row r="296" spans="1:195" x14ac:dyDescent="0.35">
      <c r="A296" s="6" t="s">
        <v>866</v>
      </c>
      <c r="B296" s="7" t="s">
        <v>867</v>
      </c>
      <c r="C296" s="7">
        <f t="shared" si="506"/>
        <v>1571551.38</v>
      </c>
      <c r="D296" s="7">
        <f t="shared" si="506"/>
        <v>5891825.6799999997</v>
      </c>
      <c r="E296" s="7">
        <f t="shared" si="506"/>
        <v>1402059.47</v>
      </c>
      <c r="F296" s="7">
        <f t="shared" si="506"/>
        <v>2122414.0099999998</v>
      </c>
      <c r="G296" s="7">
        <f t="shared" si="506"/>
        <v>416370.91</v>
      </c>
      <c r="H296" s="7">
        <f t="shared" si="506"/>
        <v>179594.77</v>
      </c>
      <c r="I296" s="7">
        <f t="shared" si="506"/>
        <v>1756720.2</v>
      </c>
      <c r="J296" s="7">
        <f t="shared" si="506"/>
        <v>582873.21</v>
      </c>
      <c r="K296" s="7">
        <f t="shared" si="506"/>
        <v>145057.79</v>
      </c>
      <c r="L296" s="7">
        <f t="shared" si="506"/>
        <v>1248477.73</v>
      </c>
      <c r="M296" s="7">
        <f t="shared" si="506"/>
        <v>481296.04</v>
      </c>
      <c r="N296" s="7">
        <f t="shared" si="506"/>
        <v>12518003.27</v>
      </c>
      <c r="O296" s="7">
        <f t="shared" si="506"/>
        <v>5033894.09</v>
      </c>
      <c r="P296" s="7">
        <f t="shared" si="506"/>
        <v>95177.919999999998</v>
      </c>
      <c r="Q296" s="7">
        <f t="shared" si="506"/>
        <v>6780650.7199999997</v>
      </c>
      <c r="R296" s="7">
        <f t="shared" si="506"/>
        <v>113968.89</v>
      </c>
      <c r="S296" s="7">
        <f t="shared" si="506"/>
        <v>913618.61</v>
      </c>
      <c r="T296" s="7">
        <f t="shared" si="506"/>
        <v>49295.81</v>
      </c>
      <c r="U296" s="7">
        <f t="shared" si="506"/>
        <v>50012.93</v>
      </c>
      <c r="V296" s="7">
        <f t="shared" si="506"/>
        <v>88788.87</v>
      </c>
      <c r="W296" s="7">
        <f t="shared" si="506"/>
        <v>19888.419999999998</v>
      </c>
      <c r="X296" s="7">
        <f t="shared" si="506"/>
        <v>22818.9</v>
      </c>
      <c r="Y296" s="7">
        <f t="shared" si="506"/>
        <v>141119.24</v>
      </c>
      <c r="Z296" s="7">
        <f t="shared" si="506"/>
        <v>61875.24</v>
      </c>
      <c r="AA296" s="7">
        <f t="shared" si="506"/>
        <v>6604117.9199999999</v>
      </c>
      <c r="AB296" s="7">
        <f t="shared" si="506"/>
        <v>11894214.49</v>
      </c>
      <c r="AC296" s="7">
        <f t="shared" si="506"/>
        <v>561458.46</v>
      </c>
      <c r="AD296" s="7">
        <f t="shared" si="506"/>
        <v>682715.08</v>
      </c>
      <c r="AE296" s="7">
        <f t="shared" si="506"/>
        <v>47201.09</v>
      </c>
      <c r="AF296" s="7">
        <f t="shared" si="506"/>
        <v>84283.1</v>
      </c>
      <c r="AG296" s="7">
        <f t="shared" si="506"/>
        <v>313551.83</v>
      </c>
      <c r="AH296" s="7">
        <f t="shared" si="506"/>
        <v>167628.9</v>
      </c>
      <c r="AI296" s="7">
        <f t="shared" si="506"/>
        <v>51575.21</v>
      </c>
      <c r="AJ296" s="7">
        <f t="shared" si="506"/>
        <v>124430.11</v>
      </c>
      <c r="AK296" s="7">
        <f t="shared" si="506"/>
        <v>72430.179999999993</v>
      </c>
      <c r="AL296" s="7">
        <f t="shared" si="506"/>
        <v>95522.73</v>
      </c>
      <c r="AM296" s="7">
        <f t="shared" si="506"/>
        <v>112017.04</v>
      </c>
      <c r="AN296" s="7">
        <f t="shared" si="506"/>
        <v>401932.11</v>
      </c>
      <c r="AO296" s="7">
        <f t="shared" si="506"/>
        <v>1628093.62</v>
      </c>
      <c r="AP296" s="7">
        <f t="shared" si="506"/>
        <v>36602070.200000003</v>
      </c>
      <c r="AQ296" s="7">
        <f t="shared" si="506"/>
        <v>94590.83</v>
      </c>
      <c r="AR296" s="7">
        <f t="shared" si="506"/>
        <v>21243656.5</v>
      </c>
      <c r="AS296" s="7">
        <f t="shared" si="506"/>
        <v>2440060.58</v>
      </c>
      <c r="AT296" s="7">
        <f t="shared" si="506"/>
        <v>1133113.94</v>
      </c>
      <c r="AU296" s="7">
        <f t="shared" si="506"/>
        <v>173594.73</v>
      </c>
      <c r="AV296" s="7">
        <f t="shared" si="506"/>
        <v>173821.12</v>
      </c>
      <c r="AW296" s="7">
        <f t="shared" si="506"/>
        <v>99601.88</v>
      </c>
      <c r="AX296" s="7">
        <f t="shared" si="506"/>
        <v>76112.820000000007</v>
      </c>
      <c r="AY296" s="7">
        <f t="shared" si="506"/>
        <v>123539.77</v>
      </c>
      <c r="AZ296" s="7">
        <f t="shared" si="506"/>
        <v>1468336.63</v>
      </c>
      <c r="BA296" s="7">
        <f t="shared" si="506"/>
        <v>2124211.2200000002</v>
      </c>
      <c r="BB296" s="7">
        <f t="shared" si="506"/>
        <v>471622.86</v>
      </c>
      <c r="BC296" s="7">
        <f t="shared" si="506"/>
        <v>8290955.8700000001</v>
      </c>
      <c r="BD296" s="7">
        <f t="shared" si="506"/>
        <v>1368268.68</v>
      </c>
      <c r="BE296" s="7">
        <f t="shared" si="506"/>
        <v>412716.85</v>
      </c>
      <c r="BF296" s="7">
        <f t="shared" si="506"/>
        <v>6776142.7800000003</v>
      </c>
      <c r="BG296" s="7">
        <f t="shared" si="506"/>
        <v>112213.16</v>
      </c>
      <c r="BH296" s="7">
        <f t="shared" si="506"/>
        <v>143362.25</v>
      </c>
      <c r="BI296" s="7">
        <f t="shared" si="506"/>
        <v>54240.93</v>
      </c>
      <c r="BJ296" s="7">
        <f t="shared" si="506"/>
        <v>1877850.74</v>
      </c>
      <c r="BK296" s="7">
        <f t="shared" si="506"/>
        <v>1001138.86</v>
      </c>
      <c r="BL296" s="7">
        <f t="shared" si="506"/>
        <v>17665.37</v>
      </c>
      <c r="BM296" s="7">
        <f t="shared" si="506"/>
        <v>89316.4</v>
      </c>
      <c r="BN296" s="7">
        <f t="shared" si="506"/>
        <v>1106659</v>
      </c>
      <c r="BO296" s="7">
        <f t="shared" si="507"/>
        <v>384843.3</v>
      </c>
      <c r="BP296" s="7">
        <f t="shared" si="507"/>
        <v>238832.28</v>
      </c>
      <c r="BQ296" s="7">
        <f t="shared" si="507"/>
        <v>1683219.75</v>
      </c>
      <c r="BR296" s="7">
        <f t="shared" si="507"/>
        <v>445647.79</v>
      </c>
      <c r="BS296" s="7">
        <f t="shared" si="507"/>
        <v>251402.09</v>
      </c>
      <c r="BT296" s="7">
        <f t="shared" si="507"/>
        <v>145040.91</v>
      </c>
      <c r="BU296" s="7">
        <f t="shared" si="507"/>
        <v>106177.51</v>
      </c>
      <c r="BV296" s="7">
        <f t="shared" si="507"/>
        <v>793787.58</v>
      </c>
      <c r="BW296" s="7">
        <f t="shared" si="507"/>
        <v>690926.44</v>
      </c>
      <c r="BX296" s="7">
        <f t="shared" si="507"/>
        <v>97032.79</v>
      </c>
      <c r="BY296" s="7">
        <f t="shared" si="507"/>
        <v>187763.57</v>
      </c>
      <c r="BZ296" s="7">
        <f t="shared" si="507"/>
        <v>96958.43</v>
      </c>
      <c r="CA296" s="7">
        <f t="shared" si="507"/>
        <v>383123.12</v>
      </c>
      <c r="CB296" s="7">
        <f t="shared" si="507"/>
        <v>24047453.739999998</v>
      </c>
      <c r="CC296" s="7">
        <f t="shared" si="507"/>
        <v>88410.42</v>
      </c>
      <c r="CD296" s="7">
        <f t="shared" si="507"/>
        <v>70795.820000000007</v>
      </c>
      <c r="CE296" s="7">
        <f t="shared" si="507"/>
        <v>101444.46</v>
      </c>
      <c r="CF296" s="7">
        <f t="shared" si="507"/>
        <v>83737.119999999995</v>
      </c>
      <c r="CG296" s="7">
        <f t="shared" si="507"/>
        <v>72258.929999999993</v>
      </c>
      <c r="CH296" s="7">
        <f t="shared" si="507"/>
        <v>32470</v>
      </c>
      <c r="CI296" s="7">
        <f t="shared" si="507"/>
        <v>311447.21999999997</v>
      </c>
      <c r="CJ296" s="7">
        <f t="shared" si="507"/>
        <v>304717.32</v>
      </c>
      <c r="CK296" s="7">
        <f t="shared" si="507"/>
        <v>1475639.43</v>
      </c>
      <c r="CL296" s="7">
        <f t="shared" si="507"/>
        <v>226813.62</v>
      </c>
      <c r="CM296" s="7">
        <f t="shared" si="507"/>
        <v>110576.29</v>
      </c>
      <c r="CN296" s="7">
        <f t="shared" si="507"/>
        <v>8354450.8799999999</v>
      </c>
      <c r="CO296" s="7">
        <f t="shared" si="507"/>
        <v>5003295.2300000004</v>
      </c>
      <c r="CP296" s="7">
        <f t="shared" si="507"/>
        <v>712804.91</v>
      </c>
      <c r="CQ296" s="7">
        <f t="shared" si="507"/>
        <v>375171.52</v>
      </c>
      <c r="CR296" s="7">
        <f t="shared" si="507"/>
        <v>78141.490000000005</v>
      </c>
      <c r="CS296" s="7">
        <f t="shared" si="507"/>
        <v>240994.83</v>
      </c>
      <c r="CT296" s="7">
        <f t="shared" si="507"/>
        <v>83455.19</v>
      </c>
      <c r="CU296" s="7">
        <f t="shared" si="507"/>
        <v>56659.8</v>
      </c>
      <c r="CV296" s="7">
        <f t="shared" si="507"/>
        <v>46464.75</v>
      </c>
      <c r="CW296" s="7">
        <f t="shared" si="507"/>
        <v>130209.35</v>
      </c>
      <c r="CX296" s="7">
        <f t="shared" si="507"/>
        <v>236614.89</v>
      </c>
      <c r="CY296" s="7">
        <f t="shared" si="507"/>
        <v>18418.2</v>
      </c>
      <c r="CZ296" s="7">
        <f t="shared" si="507"/>
        <v>611552.81000000006</v>
      </c>
      <c r="DA296" s="7">
        <f t="shared" si="507"/>
        <v>119902.84</v>
      </c>
      <c r="DB296" s="7">
        <f t="shared" si="507"/>
        <v>98442.17</v>
      </c>
      <c r="DC296" s="7">
        <f t="shared" si="507"/>
        <v>108815.98</v>
      </c>
      <c r="DD296" s="7">
        <f t="shared" si="507"/>
        <v>95092.160000000003</v>
      </c>
      <c r="DE296" s="7">
        <f t="shared" si="507"/>
        <v>280000.14</v>
      </c>
      <c r="DF296" s="7">
        <f t="shared" si="507"/>
        <v>7589856.1399999997</v>
      </c>
      <c r="DG296" s="7">
        <f t="shared" si="507"/>
        <v>114732.09</v>
      </c>
      <c r="DH296" s="7">
        <f t="shared" si="507"/>
        <v>973344.63</v>
      </c>
      <c r="DI296" s="7">
        <f t="shared" si="507"/>
        <v>1135354.81</v>
      </c>
      <c r="DJ296" s="7">
        <f t="shared" si="507"/>
        <v>164899.51</v>
      </c>
      <c r="DK296" s="7">
        <f t="shared" si="507"/>
        <v>85577.18</v>
      </c>
      <c r="DL296" s="7">
        <f t="shared" si="507"/>
        <v>2349569.46</v>
      </c>
      <c r="DM296" s="7">
        <f t="shared" si="507"/>
        <v>75524.81</v>
      </c>
      <c r="DN296" s="7">
        <f t="shared" si="507"/>
        <v>610111.31999999995</v>
      </c>
      <c r="DO296" s="7">
        <f t="shared" si="507"/>
        <v>739086.14</v>
      </c>
      <c r="DP296" s="7">
        <f t="shared" si="507"/>
        <v>75167.67</v>
      </c>
      <c r="DQ296" s="7">
        <f t="shared" si="507"/>
        <v>397780.74</v>
      </c>
      <c r="DR296" s="7">
        <f t="shared" si="507"/>
        <v>461879.11</v>
      </c>
      <c r="DS296" s="7">
        <f t="shared" si="507"/>
        <v>192707.77</v>
      </c>
      <c r="DT296" s="7">
        <f t="shared" si="507"/>
        <v>51538.85</v>
      </c>
      <c r="DU296" s="7">
        <f t="shared" si="507"/>
        <v>124519.54</v>
      </c>
      <c r="DV296" s="7">
        <f t="shared" si="507"/>
        <v>47613.23</v>
      </c>
      <c r="DW296" s="7">
        <f t="shared" si="507"/>
        <v>102737.64</v>
      </c>
      <c r="DX296" s="7">
        <f t="shared" si="507"/>
        <v>160703.32</v>
      </c>
      <c r="DY296" s="7">
        <f t="shared" si="507"/>
        <v>205678.91</v>
      </c>
      <c r="DZ296" s="7">
        <f t="shared" si="507"/>
        <v>427511.79</v>
      </c>
      <c r="EA296" s="7">
        <f t="shared" si="508"/>
        <v>589008.71</v>
      </c>
      <c r="EB296" s="7">
        <f t="shared" si="508"/>
        <v>257265.85</v>
      </c>
      <c r="EC296" s="7">
        <f t="shared" si="508"/>
        <v>108928.44</v>
      </c>
      <c r="ED296" s="7">
        <f t="shared" si="508"/>
        <v>588825.92000000004</v>
      </c>
      <c r="EE296" s="7">
        <f t="shared" si="508"/>
        <v>67348.02</v>
      </c>
      <c r="EF296" s="7">
        <f t="shared" si="508"/>
        <v>318091.12</v>
      </c>
      <c r="EG296" s="7">
        <f t="shared" si="508"/>
        <v>117163.07</v>
      </c>
      <c r="EH296" s="7">
        <f t="shared" si="508"/>
        <v>49716.29</v>
      </c>
      <c r="EI296" s="7">
        <f t="shared" si="508"/>
        <v>3226427.96</v>
      </c>
      <c r="EJ296" s="7">
        <f t="shared" si="508"/>
        <v>1996504.21</v>
      </c>
      <c r="EK296" s="7">
        <f t="shared" si="508"/>
        <v>133124.13</v>
      </c>
      <c r="EL296" s="7">
        <f t="shared" si="508"/>
        <v>35644.22</v>
      </c>
      <c r="EM296" s="7">
        <f t="shared" si="508"/>
        <v>240421.89</v>
      </c>
      <c r="EN296" s="7">
        <f t="shared" si="508"/>
        <v>276884.05</v>
      </c>
      <c r="EO296" s="7">
        <f t="shared" si="508"/>
        <v>140715.45000000001</v>
      </c>
      <c r="EP296" s="7">
        <f t="shared" si="508"/>
        <v>216670.19</v>
      </c>
      <c r="EQ296" s="7">
        <f t="shared" si="508"/>
        <v>994434.47</v>
      </c>
      <c r="ER296" s="7">
        <f t="shared" si="508"/>
        <v>203079.47</v>
      </c>
      <c r="ES296" s="7">
        <f t="shared" si="508"/>
        <v>103570.89</v>
      </c>
      <c r="ET296" s="7">
        <f t="shared" si="508"/>
        <v>130038.67</v>
      </c>
      <c r="EU296" s="7">
        <f t="shared" si="508"/>
        <v>183859.64</v>
      </c>
      <c r="EV296" s="7">
        <f t="shared" si="508"/>
        <v>42198.99</v>
      </c>
      <c r="EW296" s="7">
        <f t="shared" si="508"/>
        <v>331889.78000000003</v>
      </c>
      <c r="EX296" s="7">
        <f t="shared" si="508"/>
        <v>19212.05</v>
      </c>
      <c r="EY296" s="7">
        <f t="shared" si="508"/>
        <v>103092.08</v>
      </c>
      <c r="EZ296" s="7">
        <f t="shared" si="508"/>
        <v>89563.44</v>
      </c>
      <c r="FA296" s="7">
        <f t="shared" si="508"/>
        <v>1522315.17</v>
      </c>
      <c r="FB296" s="7">
        <f t="shared" si="508"/>
        <v>455931.68</v>
      </c>
      <c r="FC296" s="7">
        <f t="shared" si="508"/>
        <v>899627.18</v>
      </c>
      <c r="FD296" s="7">
        <f t="shared" si="508"/>
        <v>153118.03</v>
      </c>
      <c r="FE296" s="7">
        <f t="shared" si="508"/>
        <v>62925.33</v>
      </c>
      <c r="FF296" s="7">
        <f t="shared" si="508"/>
        <v>68487.77</v>
      </c>
      <c r="FG296" s="7">
        <f t="shared" si="508"/>
        <v>69406.48</v>
      </c>
      <c r="FH296" s="7">
        <f t="shared" si="508"/>
        <v>108930.72</v>
      </c>
      <c r="FI296" s="7">
        <f t="shared" si="508"/>
        <v>542348.28</v>
      </c>
      <c r="FJ296" s="7">
        <f t="shared" si="508"/>
        <v>836381.7</v>
      </c>
      <c r="FK296" s="7">
        <f t="shared" si="508"/>
        <v>900117.46</v>
      </c>
      <c r="FL296" s="7">
        <f t="shared" si="508"/>
        <v>1775900.84</v>
      </c>
      <c r="FM296" s="7">
        <f t="shared" si="508"/>
        <v>516897.45</v>
      </c>
      <c r="FN296" s="7">
        <f t="shared" si="508"/>
        <v>3429327.89</v>
      </c>
      <c r="FO296" s="7">
        <f t="shared" si="508"/>
        <v>610850.93000000005</v>
      </c>
      <c r="FP296" s="7">
        <f t="shared" si="508"/>
        <v>730138.31</v>
      </c>
      <c r="FQ296" s="7">
        <f t="shared" si="508"/>
        <v>397901.97</v>
      </c>
      <c r="FR296" s="7">
        <f t="shared" si="508"/>
        <v>171983.93</v>
      </c>
      <c r="FS296" s="7">
        <f t="shared" si="508"/>
        <v>70738.2</v>
      </c>
      <c r="FT296" s="7">
        <f t="shared" si="508"/>
        <v>106268.9</v>
      </c>
      <c r="FU296" s="7">
        <f t="shared" si="508"/>
        <v>288766.2</v>
      </c>
      <c r="FV296" s="7">
        <f t="shared" si="508"/>
        <v>189342.5</v>
      </c>
      <c r="FW296" s="7">
        <f t="shared" si="508"/>
        <v>47020.12</v>
      </c>
      <c r="FX296" s="7">
        <f t="shared" si="508"/>
        <v>37968.07</v>
      </c>
      <c r="FY296" s="7"/>
      <c r="FZ296" s="102">
        <f>SUM(C296:FX296)</f>
        <v>241726665.77999988</v>
      </c>
      <c r="GA296" s="113">
        <v>241726665.77999988</v>
      </c>
      <c r="GB296" s="113">
        <f>FZ296-GA296</f>
        <v>0</v>
      </c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</row>
    <row r="297" spans="1:195" x14ac:dyDescent="0.35">
      <c r="A297" s="6" t="s">
        <v>868</v>
      </c>
      <c r="B297" s="7" t="s">
        <v>851</v>
      </c>
      <c r="C297" s="7">
        <f>IF(C294-C295-C296&lt;0,0,C294-C295-C296)</f>
        <v>41455576.739445828</v>
      </c>
      <c r="D297" s="7">
        <f t="shared" ref="D297:BO297" si="509">IF(D294-D295-D296&lt;0,0,D294-D295-D296)</f>
        <v>307403331.11177999</v>
      </c>
      <c r="E297" s="7">
        <f t="shared" si="509"/>
        <v>35445212.915970288</v>
      </c>
      <c r="F297" s="7">
        <f t="shared" si="509"/>
        <v>169148954.27980155</v>
      </c>
      <c r="G297" s="7">
        <f t="shared" si="509"/>
        <v>3812015.5948473848</v>
      </c>
      <c r="H297" s="7">
        <f t="shared" si="509"/>
        <v>9090883.6455481462</v>
      </c>
      <c r="I297" s="7">
        <f t="shared" si="509"/>
        <v>63781547.118549906</v>
      </c>
      <c r="J297" s="7">
        <f t="shared" si="509"/>
        <v>18179288.805309564</v>
      </c>
      <c r="K297" s="7">
        <f t="shared" si="509"/>
        <v>2857655.2550430964</v>
      </c>
      <c r="L297" s="7">
        <f t="shared" si="509"/>
        <v>1143724.3005788331</v>
      </c>
      <c r="M297" s="7">
        <f t="shared" si="509"/>
        <v>4143586.7832929706</v>
      </c>
      <c r="N297" s="7">
        <f t="shared" si="509"/>
        <v>385799398.84135985</v>
      </c>
      <c r="O297" s="7">
        <f t="shared" si="509"/>
        <v>64449735.29339166</v>
      </c>
      <c r="P297" s="7">
        <f t="shared" si="509"/>
        <v>3833664.0771786519</v>
      </c>
      <c r="Q297" s="7">
        <f t="shared" si="509"/>
        <v>302262894.42227829</v>
      </c>
      <c r="R297" s="7">
        <f t="shared" si="509"/>
        <v>65806804.08015494</v>
      </c>
      <c r="S297" s="7">
        <f t="shared" si="509"/>
        <v>1891553.9333610176</v>
      </c>
      <c r="T297" s="7">
        <f t="shared" si="509"/>
        <v>2583087.1600510906</v>
      </c>
      <c r="U297" s="7">
        <f t="shared" si="509"/>
        <v>523341.56375773164</v>
      </c>
      <c r="V297" s="7">
        <f t="shared" si="509"/>
        <v>3087541.8081334834</v>
      </c>
      <c r="W297" s="7">
        <f t="shared" si="509"/>
        <v>3481113.8789970544</v>
      </c>
      <c r="X297" s="7">
        <f t="shared" si="509"/>
        <v>908113.0137922602</v>
      </c>
      <c r="Y297" s="7">
        <f t="shared" si="509"/>
        <v>9455547.5897281915</v>
      </c>
      <c r="Z297" s="7">
        <f t="shared" si="509"/>
        <v>3111546.6774590267</v>
      </c>
      <c r="AA297" s="7">
        <f t="shared" si="509"/>
        <v>155640302.88332236</v>
      </c>
      <c r="AB297" s="7">
        <f t="shared" si="509"/>
        <v>13314929.008747408</v>
      </c>
      <c r="AC297" s="7">
        <f t="shared" si="509"/>
        <v>1438611.5764846886</v>
      </c>
      <c r="AD297" s="7">
        <f t="shared" si="509"/>
        <v>5615033.4987673033</v>
      </c>
      <c r="AE297" s="7">
        <f t="shared" si="509"/>
        <v>1448783.6748465858</v>
      </c>
      <c r="AF297" s="7">
        <f t="shared" si="509"/>
        <v>2298414.1838661865</v>
      </c>
      <c r="AG297" s="7">
        <f t="shared" si="509"/>
        <v>3082064.5966942059</v>
      </c>
      <c r="AH297" s="7">
        <f t="shared" si="509"/>
        <v>10506415.697390746</v>
      </c>
      <c r="AI297" s="7">
        <f t="shared" si="509"/>
        <v>5122989.3418603344</v>
      </c>
      <c r="AJ297" s="7">
        <f t="shared" si="509"/>
        <v>2341831.6961806393</v>
      </c>
      <c r="AK297" s="7">
        <f t="shared" si="509"/>
        <v>1913814.3072252143</v>
      </c>
      <c r="AL297" s="7">
        <f t="shared" si="509"/>
        <v>1808665.1725417837</v>
      </c>
      <c r="AM297" s="7">
        <f t="shared" si="509"/>
        <v>3868838.4099782845</v>
      </c>
      <c r="AN297" s="7">
        <f t="shared" si="509"/>
        <v>3.4924596548080444E-10</v>
      </c>
      <c r="AO297" s="7">
        <f t="shared" si="509"/>
        <v>31698399.850101914</v>
      </c>
      <c r="AP297" s="7">
        <f t="shared" si="509"/>
        <v>204868665.94893593</v>
      </c>
      <c r="AQ297" s="7">
        <f t="shared" si="509"/>
        <v>2350203.0573199717</v>
      </c>
      <c r="AR297" s="7">
        <f t="shared" si="509"/>
        <v>356862778.3201791</v>
      </c>
      <c r="AS297" s="7">
        <f t="shared" si="509"/>
        <v>16155299.286015799</v>
      </c>
      <c r="AT297" s="7">
        <f t="shared" si="509"/>
        <v>17326425.326564047</v>
      </c>
      <c r="AU297" s="7">
        <f t="shared" si="509"/>
        <v>3009252.8288370227</v>
      </c>
      <c r="AV297" s="7">
        <f t="shared" si="509"/>
        <v>3530384.7354001254</v>
      </c>
      <c r="AW297" s="7">
        <f t="shared" si="509"/>
        <v>3302649.1996339625</v>
      </c>
      <c r="AX297" s="7">
        <f t="shared" si="509"/>
        <v>962343.36711743195</v>
      </c>
      <c r="AY297" s="7">
        <f t="shared" si="509"/>
        <v>4222927.1981560364</v>
      </c>
      <c r="AZ297" s="7">
        <f t="shared" si="509"/>
        <v>123086996.59645872</v>
      </c>
      <c r="BA297" s="7">
        <f t="shared" si="509"/>
        <v>71354356.975313053</v>
      </c>
      <c r="BB297" s="7">
        <f t="shared" si="509"/>
        <v>75297968.798418984</v>
      </c>
      <c r="BC297" s="7">
        <f t="shared" si="509"/>
        <v>184802169.20827818</v>
      </c>
      <c r="BD297" s="7">
        <f t="shared" si="509"/>
        <v>21417447.3491784</v>
      </c>
      <c r="BE297" s="7">
        <f t="shared" si="509"/>
        <v>8594556.3366775159</v>
      </c>
      <c r="BF297" s="7">
        <f t="shared" si="509"/>
        <v>185414768.72833124</v>
      </c>
      <c r="BG297" s="7">
        <f t="shared" si="509"/>
        <v>9608203.0493873693</v>
      </c>
      <c r="BH297" s="7">
        <f t="shared" si="509"/>
        <v>5349740.8710217597</v>
      </c>
      <c r="BI297" s="7">
        <f t="shared" si="509"/>
        <v>3763648.4148233016</v>
      </c>
      <c r="BJ297" s="7">
        <f t="shared" si="509"/>
        <v>38093314.560006939</v>
      </c>
      <c r="BK297" s="7">
        <f t="shared" si="509"/>
        <v>281494312.79655498</v>
      </c>
      <c r="BL297" s="7">
        <f t="shared" si="509"/>
        <v>1994704.6092244838</v>
      </c>
      <c r="BM297" s="7">
        <f t="shared" si="509"/>
        <v>4719940.4130589515</v>
      </c>
      <c r="BN297" s="7">
        <f t="shared" si="509"/>
        <v>23745042.405776948</v>
      </c>
      <c r="BO297" s="7">
        <f t="shared" si="509"/>
        <v>10265531.122174527</v>
      </c>
      <c r="BP297" s="7">
        <f t="shared" ref="BP297:EA297" si="510">IF(BP294-BP295-BP296&lt;0,0,BP294-BP295-BP296)</f>
        <v>523740.2626515103</v>
      </c>
      <c r="BQ297" s="7">
        <f t="shared" si="510"/>
        <v>19336471.942457542</v>
      </c>
      <c r="BR297" s="7">
        <f t="shared" si="510"/>
        <v>39144499.635889485</v>
      </c>
      <c r="BS297" s="7">
        <f t="shared" si="510"/>
        <v>9793130.6769616753</v>
      </c>
      <c r="BT297" s="7">
        <f t="shared" si="510"/>
        <v>2344639.3908728389</v>
      </c>
      <c r="BU297" s="7">
        <f t="shared" si="510"/>
        <v>3499996.2553755892</v>
      </c>
      <c r="BV297" s="7">
        <f t="shared" si="510"/>
        <v>486.93978055578191</v>
      </c>
      <c r="BW297" s="7">
        <f t="shared" si="510"/>
        <v>3543019.1377125881</v>
      </c>
      <c r="BX297" s="7">
        <f t="shared" si="510"/>
        <v>457106.92525915249</v>
      </c>
      <c r="BY297" s="7">
        <f t="shared" si="510"/>
        <v>1878969.1889525705</v>
      </c>
      <c r="BZ297" s="7">
        <f t="shared" si="510"/>
        <v>2367284.5457297242</v>
      </c>
      <c r="CA297" s="7">
        <f t="shared" si="510"/>
        <v>350470.22082647134</v>
      </c>
      <c r="CB297" s="7">
        <f t="shared" si="510"/>
        <v>394356648.46279436</v>
      </c>
      <c r="CC297" s="7">
        <f t="shared" si="510"/>
        <v>2841873.50069367</v>
      </c>
      <c r="CD297" s="7">
        <f t="shared" si="510"/>
        <v>2938477.7790777814</v>
      </c>
      <c r="CE297" s="7">
        <f t="shared" si="510"/>
        <v>1706902.727916185</v>
      </c>
      <c r="CF297" s="7">
        <f t="shared" si="510"/>
        <v>1470709.9138399125</v>
      </c>
      <c r="CG297" s="7">
        <f t="shared" si="510"/>
        <v>2877338.8893505749</v>
      </c>
      <c r="CH297" s="7">
        <f t="shared" si="510"/>
        <v>1779546.5457221954</v>
      </c>
      <c r="CI297" s="7">
        <f t="shared" si="510"/>
        <v>4825649.6230126452</v>
      </c>
      <c r="CJ297" s="7">
        <f t="shared" si="510"/>
        <v>95280.315531259694</v>
      </c>
      <c r="CK297" s="7">
        <f t="shared" si="510"/>
        <v>44727955.796890758</v>
      </c>
      <c r="CL297" s="7">
        <f t="shared" si="510"/>
        <v>11911738.787626034</v>
      </c>
      <c r="CM297" s="7">
        <f t="shared" si="510"/>
        <v>7794336.0815741774</v>
      </c>
      <c r="CN297" s="7">
        <f t="shared" si="510"/>
        <v>194357375.65788236</v>
      </c>
      <c r="CO297" s="7">
        <f t="shared" si="510"/>
        <v>55644708.831515685</v>
      </c>
      <c r="CP297" s="7">
        <f t="shared" si="510"/>
        <v>14.2385406793328</v>
      </c>
      <c r="CQ297" s="7">
        <f t="shared" si="510"/>
        <v>6925655.2777761836</v>
      </c>
      <c r="CR297" s="7">
        <f t="shared" si="510"/>
        <v>3282517.7376577398</v>
      </c>
      <c r="CS297" s="7">
        <f t="shared" si="510"/>
        <v>2747700.1749702501</v>
      </c>
      <c r="CT297" s="7">
        <f t="shared" si="510"/>
        <v>1424770.0661271263</v>
      </c>
      <c r="CU297" s="7">
        <f t="shared" si="510"/>
        <v>4150433.348902205</v>
      </c>
      <c r="CV297" s="7">
        <f t="shared" si="510"/>
        <v>713501.97079146013</v>
      </c>
      <c r="CW297" s="7">
        <f t="shared" si="510"/>
        <v>2323934.1523754592</v>
      </c>
      <c r="CX297" s="7">
        <f t="shared" si="510"/>
        <v>3418673.7672381676</v>
      </c>
      <c r="CY297" s="7">
        <f t="shared" si="510"/>
        <v>1037460.8913155391</v>
      </c>
      <c r="CZ297" s="7">
        <f t="shared" si="510"/>
        <v>13224008.655602479</v>
      </c>
      <c r="DA297" s="7">
        <f t="shared" si="510"/>
        <v>2129213.0768989953</v>
      </c>
      <c r="DB297" s="7">
        <f t="shared" si="510"/>
        <v>3528476.3685221761</v>
      </c>
      <c r="DC297" s="7">
        <f t="shared" si="510"/>
        <v>1998148.9836526522</v>
      </c>
      <c r="DD297" s="7">
        <f t="shared" si="510"/>
        <v>2148687.7408794169</v>
      </c>
      <c r="DE297" s="7">
        <f t="shared" si="510"/>
        <v>2232032.2547362042</v>
      </c>
      <c r="DF297" s="7">
        <f t="shared" si="510"/>
        <v>142403465.62528455</v>
      </c>
      <c r="DG297" s="7">
        <f t="shared" si="510"/>
        <v>734205.41482587543</v>
      </c>
      <c r="DH297" s="7">
        <f t="shared" si="510"/>
        <v>9263525.1669306476</v>
      </c>
      <c r="DI297" s="7">
        <f t="shared" si="510"/>
        <v>12495089.023083443</v>
      </c>
      <c r="DJ297" s="7">
        <f t="shared" si="510"/>
        <v>6223614.2114125397</v>
      </c>
      <c r="DK297" s="7">
        <f t="shared" si="510"/>
        <v>5146291.4104366256</v>
      </c>
      <c r="DL297" s="7">
        <f t="shared" si="510"/>
        <v>39810712.300936058</v>
      </c>
      <c r="DM297" s="7">
        <f t="shared" si="510"/>
        <v>3572345.3982817815</v>
      </c>
      <c r="DN297" s="7">
        <f t="shared" si="510"/>
        <v>7660576.0451398026</v>
      </c>
      <c r="DO297" s="7">
        <f t="shared" si="510"/>
        <v>26546126.222228929</v>
      </c>
      <c r="DP297" s="7">
        <f t="shared" si="510"/>
        <v>2818539.2764801062</v>
      </c>
      <c r="DQ297" s="7">
        <f t="shared" si="510"/>
        <v>228.93303865776397</v>
      </c>
      <c r="DR297" s="7">
        <f t="shared" si="510"/>
        <v>13114744.901219353</v>
      </c>
      <c r="DS297" s="7">
        <f t="shared" si="510"/>
        <v>7052545.1522994014</v>
      </c>
      <c r="DT297" s="7">
        <f t="shared" si="510"/>
        <v>3232880.6449969877</v>
      </c>
      <c r="DU297" s="7">
        <f t="shared" si="510"/>
        <v>4242903.1957447855</v>
      </c>
      <c r="DV297" s="7">
        <f t="shared" si="510"/>
        <v>3564099.151032465</v>
      </c>
      <c r="DW297" s="7">
        <f t="shared" si="510"/>
        <v>4014574.92511439</v>
      </c>
      <c r="DX297" s="7">
        <f t="shared" si="510"/>
        <v>912011.93639710383</v>
      </c>
      <c r="DY297" s="7">
        <f t="shared" si="510"/>
        <v>1260014.7465464489</v>
      </c>
      <c r="DZ297" s="7">
        <f t="shared" si="510"/>
        <v>3152162.6192726409</v>
      </c>
      <c r="EA297" s="7">
        <f t="shared" si="510"/>
        <v>11.612502221018076</v>
      </c>
      <c r="EB297" s="7">
        <f t="shared" ref="EB297:FX297" si="511">IF(EB294-EB295-EB296&lt;0,0,EB294-EB295-EB296)</f>
        <v>4609706.3550897157</v>
      </c>
      <c r="EC297" s="7">
        <f t="shared" si="511"/>
        <v>3179132.7061377307</v>
      </c>
      <c r="ED297" s="7">
        <f t="shared" si="511"/>
        <v>1.7462298274040222E-9</v>
      </c>
      <c r="EE297" s="7">
        <f t="shared" si="511"/>
        <v>3017020.9061586559</v>
      </c>
      <c r="EF297" s="7">
        <f t="shared" si="511"/>
        <v>13752313.037479077</v>
      </c>
      <c r="EG297" s="7">
        <f t="shared" si="511"/>
        <v>3064636.9819492479</v>
      </c>
      <c r="EH297" s="7">
        <f t="shared" si="511"/>
        <v>3593761.0775133721</v>
      </c>
      <c r="EI297" s="7">
        <f t="shared" si="511"/>
        <v>121186199.46734937</v>
      </c>
      <c r="EJ297" s="7">
        <f t="shared" si="511"/>
        <v>77462319.954366788</v>
      </c>
      <c r="EK297" s="7">
        <f t="shared" si="511"/>
        <v>4612904.3406039728</v>
      </c>
      <c r="EL297" s="7">
        <f t="shared" si="511"/>
        <v>4086340.0548636499</v>
      </c>
      <c r="EM297" s="7">
        <f t="shared" si="511"/>
        <v>2577672.2358525703</v>
      </c>
      <c r="EN297" s="7">
        <f t="shared" si="511"/>
        <v>9307649.4629942775</v>
      </c>
      <c r="EO297" s="7">
        <f t="shared" si="511"/>
        <v>3308922.8226418188</v>
      </c>
      <c r="EP297" s="7">
        <f t="shared" si="511"/>
        <v>1913219.1921745767</v>
      </c>
      <c r="EQ297" s="7">
        <f t="shared" si="511"/>
        <v>19280488.401356786</v>
      </c>
      <c r="ER297" s="7">
        <f t="shared" si="511"/>
        <v>1763028.4063360004</v>
      </c>
      <c r="ES297" s="7">
        <f t="shared" si="511"/>
        <v>2377280.3101358926</v>
      </c>
      <c r="ET297" s="7">
        <f t="shared" si="511"/>
        <v>2564296.9783332283</v>
      </c>
      <c r="EU297" s="7">
        <f t="shared" si="511"/>
        <v>6314550.7665420212</v>
      </c>
      <c r="EV297" s="7">
        <f t="shared" si="511"/>
        <v>646149.71949653747</v>
      </c>
      <c r="EW297" s="7">
        <f t="shared" si="511"/>
        <v>3425386.6465244805</v>
      </c>
      <c r="EX297" s="7">
        <f t="shared" si="511"/>
        <v>3140663.8552762233</v>
      </c>
      <c r="EY297" s="7">
        <f t="shared" si="511"/>
        <v>7958934.2614614014</v>
      </c>
      <c r="EZ297" s="7">
        <f t="shared" si="511"/>
        <v>1848805.7253242531</v>
      </c>
      <c r="FA297" s="7">
        <f t="shared" si="511"/>
        <v>1.862645149230957E-9</v>
      </c>
      <c r="FB297" s="7">
        <f t="shared" si="511"/>
        <v>0</v>
      </c>
      <c r="FC297" s="7">
        <f t="shared" si="511"/>
        <v>8423206.2955189068</v>
      </c>
      <c r="FD297" s="7">
        <f t="shared" si="511"/>
        <v>4021161.4442000412</v>
      </c>
      <c r="FE297" s="7">
        <f t="shared" si="511"/>
        <v>1331069.8040118855</v>
      </c>
      <c r="FF297" s="7">
        <f t="shared" si="511"/>
        <v>2991354.9659392918</v>
      </c>
      <c r="FG297" s="7">
        <f t="shared" si="511"/>
        <v>1868121.0626985477</v>
      </c>
      <c r="FH297" s="7">
        <f t="shared" si="511"/>
        <v>681296.69194443419</v>
      </c>
      <c r="FI297" s="7">
        <f t="shared" si="511"/>
        <v>5786201.0379928621</v>
      </c>
      <c r="FJ297" s="7">
        <f t="shared" si="511"/>
        <v>827873.48039734294</v>
      </c>
      <c r="FK297" s="7">
        <f t="shared" si="511"/>
        <v>6046142.3320139917</v>
      </c>
      <c r="FL297" s="7">
        <f t="shared" si="511"/>
        <v>28774908.12115128</v>
      </c>
      <c r="FM297" s="7">
        <f t="shared" si="511"/>
        <v>17247826.129045293</v>
      </c>
      <c r="FN297" s="7">
        <f t="shared" si="511"/>
        <v>170543884.12996358</v>
      </c>
      <c r="FO297" s="7">
        <f t="shared" si="511"/>
        <v>0</v>
      </c>
      <c r="FP297" s="7">
        <f t="shared" si="511"/>
        <v>7594811.7979642842</v>
      </c>
      <c r="FQ297" s="7">
        <f t="shared" si="511"/>
        <v>412899.65472720074</v>
      </c>
      <c r="FR297" s="7">
        <f t="shared" si="511"/>
        <v>1.7462298274040222E-10</v>
      </c>
      <c r="FS297" s="7">
        <f t="shared" si="511"/>
        <v>1310840.4629558499</v>
      </c>
      <c r="FT297" s="7">
        <f t="shared" si="511"/>
        <v>0</v>
      </c>
      <c r="FU297" s="7">
        <f t="shared" si="511"/>
        <v>6571401.6911767544</v>
      </c>
      <c r="FV297" s="7">
        <f t="shared" si="511"/>
        <v>6927105.8576988876</v>
      </c>
      <c r="FW297" s="7">
        <f t="shared" si="511"/>
        <v>2731068.9945910117</v>
      </c>
      <c r="FX297" s="7">
        <f t="shared" si="511"/>
        <v>1051639.914993631</v>
      </c>
      <c r="FY297" s="7"/>
      <c r="FZ297" s="102">
        <f>SUM(C297:FX297)</f>
        <v>5144557296.4806967</v>
      </c>
      <c r="GA297" s="113">
        <v>5144557296.4799995</v>
      </c>
      <c r="GB297" s="113">
        <f>FZ297-GA297</f>
        <v>6.9713592529296875E-4</v>
      </c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</row>
    <row r="298" spans="1:195" x14ac:dyDescent="0.35">
      <c r="A298" s="6" t="s">
        <v>869</v>
      </c>
      <c r="B298" s="7" t="s">
        <v>870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7">
        <v>0</v>
      </c>
      <c r="AV298" s="7">
        <v>0</v>
      </c>
      <c r="AW298" s="7">
        <v>0</v>
      </c>
      <c r="AX298" s="7">
        <v>0</v>
      </c>
      <c r="AY298" s="7">
        <v>0</v>
      </c>
      <c r="AZ298" s="7">
        <v>0</v>
      </c>
      <c r="BA298" s="7">
        <v>0</v>
      </c>
      <c r="BB298" s="7">
        <v>0</v>
      </c>
      <c r="BC298" s="7">
        <v>0</v>
      </c>
      <c r="BD298" s="7">
        <v>0</v>
      </c>
      <c r="BE298" s="7">
        <v>0</v>
      </c>
      <c r="BF298" s="7">
        <v>0</v>
      </c>
      <c r="BG298" s="7">
        <v>0</v>
      </c>
      <c r="BH298" s="7">
        <v>0</v>
      </c>
      <c r="BI298" s="7">
        <v>0</v>
      </c>
      <c r="BJ298" s="7">
        <v>0</v>
      </c>
      <c r="BK298" s="7">
        <v>0</v>
      </c>
      <c r="BL298" s="7">
        <v>0</v>
      </c>
      <c r="BM298" s="7">
        <v>0</v>
      </c>
      <c r="BN298" s="7">
        <v>0</v>
      </c>
      <c r="BO298" s="7">
        <v>0</v>
      </c>
      <c r="BP298" s="7">
        <v>0</v>
      </c>
      <c r="BQ298" s="7">
        <v>0</v>
      </c>
      <c r="BR298" s="7">
        <v>0</v>
      </c>
      <c r="BS298" s="7">
        <v>0</v>
      </c>
      <c r="BT298" s="7">
        <v>0</v>
      </c>
      <c r="BU298" s="7">
        <v>0</v>
      </c>
      <c r="BV298" s="7">
        <v>0</v>
      </c>
      <c r="BW298" s="7">
        <v>0</v>
      </c>
      <c r="BX298" s="7">
        <v>0</v>
      </c>
      <c r="BY298" s="7">
        <v>0</v>
      </c>
      <c r="BZ298" s="7">
        <v>0</v>
      </c>
      <c r="CA298" s="7">
        <v>0</v>
      </c>
      <c r="CB298" s="7">
        <v>0</v>
      </c>
      <c r="CC298" s="7">
        <v>0</v>
      </c>
      <c r="CD298" s="7">
        <v>0</v>
      </c>
      <c r="CE298" s="7">
        <v>0</v>
      </c>
      <c r="CF298" s="7">
        <v>0</v>
      </c>
      <c r="CG298" s="7">
        <v>0</v>
      </c>
      <c r="CH298" s="7">
        <v>0</v>
      </c>
      <c r="CI298" s="7">
        <v>0</v>
      </c>
      <c r="CJ298" s="7">
        <v>0</v>
      </c>
      <c r="CK298" s="7">
        <v>0</v>
      </c>
      <c r="CL298" s="7">
        <v>0</v>
      </c>
      <c r="CM298" s="7">
        <v>0</v>
      </c>
      <c r="CN298" s="7">
        <v>0</v>
      </c>
      <c r="CO298" s="7">
        <v>0</v>
      </c>
      <c r="CP298" s="7">
        <v>0</v>
      </c>
      <c r="CQ298" s="7">
        <v>0</v>
      </c>
      <c r="CR298" s="7">
        <v>0</v>
      </c>
      <c r="CS298" s="7">
        <v>0</v>
      </c>
      <c r="CT298" s="7">
        <v>0</v>
      </c>
      <c r="CU298" s="7">
        <v>0</v>
      </c>
      <c r="CV298" s="7">
        <v>0</v>
      </c>
      <c r="CW298" s="7">
        <v>0</v>
      </c>
      <c r="CX298" s="7">
        <v>0</v>
      </c>
      <c r="CY298" s="7">
        <v>0</v>
      </c>
      <c r="CZ298" s="7">
        <v>0</v>
      </c>
      <c r="DA298" s="7">
        <v>0</v>
      </c>
      <c r="DB298" s="7">
        <v>0</v>
      </c>
      <c r="DC298" s="7">
        <v>0</v>
      </c>
      <c r="DD298" s="7">
        <v>0</v>
      </c>
      <c r="DE298" s="7">
        <v>0</v>
      </c>
      <c r="DF298" s="7">
        <v>0</v>
      </c>
      <c r="DG298" s="7">
        <v>0</v>
      </c>
      <c r="DH298" s="7">
        <v>0</v>
      </c>
      <c r="DI298" s="7">
        <v>0</v>
      </c>
      <c r="DJ298" s="7">
        <v>0</v>
      </c>
      <c r="DK298" s="7">
        <v>0</v>
      </c>
      <c r="DL298" s="7">
        <v>0</v>
      </c>
      <c r="DM298" s="7">
        <v>0</v>
      </c>
      <c r="DN298" s="7">
        <v>0</v>
      </c>
      <c r="DO298" s="7">
        <v>0</v>
      </c>
      <c r="DP298" s="7">
        <v>0</v>
      </c>
      <c r="DQ298" s="7">
        <v>0</v>
      </c>
      <c r="DR298" s="7">
        <v>0</v>
      </c>
      <c r="DS298" s="7">
        <v>0</v>
      </c>
      <c r="DT298" s="7">
        <v>0</v>
      </c>
      <c r="DU298" s="7">
        <v>0</v>
      </c>
      <c r="DV298" s="7">
        <v>0</v>
      </c>
      <c r="DW298" s="7">
        <v>0</v>
      </c>
      <c r="DX298" s="7">
        <v>0</v>
      </c>
      <c r="DY298" s="7">
        <v>0</v>
      </c>
      <c r="DZ298" s="7">
        <v>0</v>
      </c>
      <c r="EA298" s="7">
        <v>0</v>
      </c>
      <c r="EB298" s="7">
        <v>0</v>
      </c>
      <c r="EC298" s="7">
        <v>0</v>
      </c>
      <c r="ED298" s="7">
        <v>0</v>
      </c>
      <c r="EE298" s="7">
        <v>0</v>
      </c>
      <c r="EF298" s="7">
        <v>0</v>
      </c>
      <c r="EG298" s="7">
        <v>0</v>
      </c>
      <c r="EH298" s="7">
        <v>0</v>
      </c>
      <c r="EI298" s="7">
        <v>0</v>
      </c>
      <c r="EJ298" s="7">
        <v>0</v>
      </c>
      <c r="EK298" s="7">
        <v>0</v>
      </c>
      <c r="EL298" s="7">
        <v>0</v>
      </c>
      <c r="EM298" s="7">
        <v>0</v>
      </c>
      <c r="EN298" s="7">
        <v>0</v>
      </c>
      <c r="EO298" s="7">
        <v>0</v>
      </c>
      <c r="EP298" s="7">
        <v>0</v>
      </c>
      <c r="EQ298" s="7">
        <v>0</v>
      </c>
      <c r="ER298" s="7">
        <v>0</v>
      </c>
      <c r="ES298" s="7">
        <v>0</v>
      </c>
      <c r="ET298" s="7">
        <v>0</v>
      </c>
      <c r="EU298" s="7">
        <v>0</v>
      </c>
      <c r="EV298" s="7">
        <v>0</v>
      </c>
      <c r="EW298" s="7">
        <v>0</v>
      </c>
      <c r="EX298" s="7">
        <v>0</v>
      </c>
      <c r="EY298" s="7">
        <v>0</v>
      </c>
      <c r="EZ298" s="7">
        <v>0</v>
      </c>
      <c r="FA298" s="7">
        <v>0</v>
      </c>
      <c r="FB298" s="7">
        <v>0</v>
      </c>
      <c r="FC298" s="7">
        <v>0</v>
      </c>
      <c r="FD298" s="7">
        <v>0</v>
      </c>
      <c r="FE298" s="7">
        <v>0</v>
      </c>
      <c r="FF298" s="7">
        <v>0</v>
      </c>
      <c r="FG298" s="7">
        <v>0</v>
      </c>
      <c r="FH298" s="7">
        <v>0</v>
      </c>
      <c r="FI298" s="7">
        <v>0</v>
      </c>
      <c r="FJ298" s="7">
        <v>0</v>
      </c>
      <c r="FK298" s="7">
        <v>0</v>
      </c>
      <c r="FL298" s="7">
        <v>0</v>
      </c>
      <c r="FM298" s="7">
        <v>0</v>
      </c>
      <c r="FN298" s="7">
        <v>0</v>
      </c>
      <c r="FO298" s="7">
        <v>0</v>
      </c>
      <c r="FP298" s="7">
        <v>0</v>
      </c>
      <c r="FQ298" s="7">
        <v>0</v>
      </c>
      <c r="FR298" s="7">
        <v>0</v>
      </c>
      <c r="FS298" s="7">
        <v>0</v>
      </c>
      <c r="FT298" s="7">
        <v>0</v>
      </c>
      <c r="FU298" s="7">
        <v>0</v>
      </c>
      <c r="FV298" s="7">
        <v>0</v>
      </c>
      <c r="FW298" s="7">
        <v>0</v>
      </c>
      <c r="FX298" s="7">
        <v>0</v>
      </c>
      <c r="FY298" s="7"/>
      <c r="FZ298" s="102">
        <f>SUM(C298:FX298)</f>
        <v>0</v>
      </c>
      <c r="GA298" s="113"/>
      <c r="GB298" s="113">
        <f>FZ298-GA298</f>
        <v>0</v>
      </c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</row>
    <row r="299" spans="1:195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>
        <v>115733</v>
      </c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>
        <f>FA298-FA299</f>
        <v>0</v>
      </c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>
        <v>410873</v>
      </c>
      <c r="FQ299" s="7"/>
      <c r="FR299" s="7"/>
      <c r="FS299" s="7"/>
      <c r="FT299" s="7"/>
      <c r="FU299" s="7"/>
      <c r="FV299" s="7"/>
      <c r="FW299" s="7"/>
      <c r="FX299" s="7"/>
      <c r="FY299" s="7"/>
      <c r="FZ299" s="102"/>
      <c r="GA299" s="108" t="s">
        <v>871</v>
      </c>
      <c r="GB299" s="7"/>
      <c r="GC299" s="109"/>
      <c r="GD299" s="7"/>
      <c r="GE299" s="7"/>
      <c r="GF299" s="7"/>
      <c r="GG299" s="7"/>
      <c r="GH299" s="7"/>
      <c r="GI299" s="7"/>
      <c r="GJ299" s="7"/>
      <c r="GK299" s="7"/>
      <c r="GL299" s="7"/>
      <c r="GM299" s="7"/>
    </row>
    <row r="300" spans="1:195" x14ac:dyDescent="0.35">
      <c r="A300" s="6" t="s">
        <v>872</v>
      </c>
      <c r="B300" s="7" t="s">
        <v>873</v>
      </c>
      <c r="C300" s="7">
        <f t="shared" ref="C300:AH300" si="512">(C294-C298)/C99</f>
        <v>11940.348788895668</v>
      </c>
      <c r="D300" s="7">
        <f t="shared" si="512"/>
        <v>11260.027358671008</v>
      </c>
      <c r="E300" s="7">
        <f t="shared" si="512"/>
        <v>12071.402408939437</v>
      </c>
      <c r="F300" s="7">
        <f t="shared" si="512"/>
        <v>11166.103803473752</v>
      </c>
      <c r="G300" s="7">
        <f t="shared" si="512"/>
        <v>11783.483960012898</v>
      </c>
      <c r="H300" s="7">
        <f t="shared" si="512"/>
        <v>11943.655746402877</v>
      </c>
      <c r="I300" s="7">
        <f t="shared" si="512"/>
        <v>11909.34635359116</v>
      </c>
      <c r="J300" s="7">
        <f t="shared" si="512"/>
        <v>11430.626149233844</v>
      </c>
      <c r="K300" s="7">
        <f t="shared" si="512"/>
        <v>16207.900999999998</v>
      </c>
      <c r="L300" s="7">
        <f t="shared" si="512"/>
        <v>11947.25167837271</v>
      </c>
      <c r="M300" s="7">
        <f t="shared" si="512"/>
        <v>13379.200921887392</v>
      </c>
      <c r="N300" s="7">
        <f t="shared" si="512"/>
        <v>11422.214733318799</v>
      </c>
      <c r="O300" s="7">
        <f t="shared" si="512"/>
        <v>10886.137936237159</v>
      </c>
      <c r="P300" s="7">
        <f t="shared" si="512"/>
        <v>15812.148443804033</v>
      </c>
      <c r="Q300" s="7">
        <f t="shared" si="512"/>
        <v>12354.411927355804</v>
      </c>
      <c r="R300" s="7">
        <f t="shared" si="512"/>
        <v>11188.877945509917</v>
      </c>
      <c r="S300" s="7">
        <f t="shared" si="512"/>
        <v>11781.660443254686</v>
      </c>
      <c r="T300" s="7">
        <f t="shared" si="512"/>
        <v>20150.930405405405</v>
      </c>
      <c r="U300" s="7">
        <f t="shared" si="512"/>
        <v>25345.436363636363</v>
      </c>
      <c r="V300" s="7">
        <f t="shared" si="512"/>
        <v>16246.857482732154</v>
      </c>
      <c r="W300" s="7">
        <f t="shared" si="512"/>
        <v>17659.315653422691</v>
      </c>
      <c r="X300" s="7">
        <f t="shared" si="512"/>
        <v>24382.184799999999</v>
      </c>
      <c r="Y300" s="7">
        <f t="shared" si="512"/>
        <v>12124.732465479075</v>
      </c>
      <c r="Z300" s="7">
        <f t="shared" si="512"/>
        <v>16540.33639913232</v>
      </c>
      <c r="AA300" s="7">
        <f t="shared" si="512"/>
        <v>11089.75941774861</v>
      </c>
      <c r="AB300" s="7">
        <f t="shared" si="512"/>
        <v>11213.385272932936</v>
      </c>
      <c r="AC300" s="7">
        <f t="shared" si="512"/>
        <v>12104.904997319036</v>
      </c>
      <c r="AD300" s="7">
        <f t="shared" si="512"/>
        <v>11273.804696797961</v>
      </c>
      <c r="AE300" s="7">
        <f t="shared" si="512"/>
        <v>22367.249361702128</v>
      </c>
      <c r="AF300" s="7">
        <f t="shared" si="512"/>
        <v>19870.357965116276</v>
      </c>
      <c r="AG300" s="7">
        <f t="shared" si="512"/>
        <v>13014.858729381023</v>
      </c>
      <c r="AH300" s="7">
        <f t="shared" si="512"/>
        <v>11943.920890025576</v>
      </c>
      <c r="AI300" s="7">
        <f t="shared" ref="AI300:BN300" si="513">(AI294-AI298)/AI99</f>
        <v>13760.712074999999</v>
      </c>
      <c r="AJ300" s="7">
        <f t="shared" si="513"/>
        <v>20609.415301204819</v>
      </c>
      <c r="AK300" s="7">
        <f t="shared" si="513"/>
        <v>20171.738615023471</v>
      </c>
      <c r="AL300" s="7">
        <f t="shared" si="513"/>
        <v>16069.300248226949</v>
      </c>
      <c r="AM300" s="7">
        <f t="shared" si="513"/>
        <v>14327.042200107584</v>
      </c>
      <c r="AN300" s="7">
        <f t="shared" si="513"/>
        <v>15443.29739102768</v>
      </c>
      <c r="AO300" s="7">
        <f t="shared" si="513"/>
        <v>11297.890147930353</v>
      </c>
      <c r="AP300" s="7">
        <f t="shared" si="513"/>
        <v>11743.307901698392</v>
      </c>
      <c r="AQ300" s="7">
        <f t="shared" si="513"/>
        <v>17891.888940285957</v>
      </c>
      <c r="AR300" s="7">
        <f t="shared" si="513"/>
        <v>10926.944463069296</v>
      </c>
      <c r="AS300" s="7">
        <f t="shared" si="513"/>
        <v>11908.036682080576</v>
      </c>
      <c r="AT300" s="7">
        <f t="shared" si="513"/>
        <v>11314.36611601418</v>
      </c>
      <c r="AU300" s="7">
        <f t="shared" si="513"/>
        <v>16172.055842880522</v>
      </c>
      <c r="AV300" s="7">
        <f t="shared" si="513"/>
        <v>16261.849365853657</v>
      </c>
      <c r="AW300" s="7">
        <f t="shared" si="513"/>
        <v>17265.978146989833</v>
      </c>
      <c r="AX300" s="7">
        <f t="shared" si="513"/>
        <v>25604.773453996982</v>
      </c>
      <c r="AY300" s="7">
        <f t="shared" si="513"/>
        <v>14285.131345745935</v>
      </c>
      <c r="AZ300" s="7">
        <f t="shared" si="513"/>
        <v>11480.889013891134</v>
      </c>
      <c r="BA300" s="7">
        <f t="shared" si="513"/>
        <v>10810.774967020268</v>
      </c>
      <c r="BB300" s="7">
        <f t="shared" si="513"/>
        <v>10891.328980778122</v>
      </c>
      <c r="BC300" s="7">
        <f t="shared" si="513"/>
        <v>11238.312712307343</v>
      </c>
      <c r="BD300" s="7">
        <f t="shared" si="513"/>
        <v>10790.906685006878</v>
      </c>
      <c r="BE300" s="7">
        <f t="shared" si="513"/>
        <v>11637.150063532401</v>
      </c>
      <c r="BF300" s="7">
        <f t="shared" si="513"/>
        <v>10766.832029597073</v>
      </c>
      <c r="BG300" s="7">
        <f t="shared" si="513"/>
        <v>12861.580604645993</v>
      </c>
      <c r="BH300" s="7">
        <f t="shared" si="513"/>
        <v>12993.481738099272</v>
      </c>
      <c r="BI300" s="7">
        <f t="shared" si="513"/>
        <v>17635.884597432902</v>
      </c>
      <c r="BJ300" s="7">
        <f t="shared" si="513"/>
        <v>10789.574768771912</v>
      </c>
      <c r="BK300" s="7">
        <f t="shared" si="513"/>
        <v>10888.573829579096</v>
      </c>
      <c r="BL300" s="7">
        <f t="shared" si="513"/>
        <v>23143.306618407445</v>
      </c>
      <c r="BM300" s="7">
        <f t="shared" si="513"/>
        <v>14132.779404761905</v>
      </c>
      <c r="BN300" s="7">
        <f t="shared" si="513"/>
        <v>11072.848401298945</v>
      </c>
      <c r="BO300" s="7">
        <f t="shared" ref="BO300:CT300" si="514">(BO294-BO298)/BO99</f>
        <v>11451.129125233063</v>
      </c>
      <c r="BP300" s="7">
        <f t="shared" si="514"/>
        <v>20206.63419811321</v>
      </c>
      <c r="BQ300" s="7">
        <f t="shared" si="514"/>
        <v>12174.78722238971</v>
      </c>
      <c r="BR300" s="7">
        <f t="shared" si="514"/>
        <v>11090.325246688593</v>
      </c>
      <c r="BS300" s="7">
        <f t="shared" si="514"/>
        <v>12659.069026072933</v>
      </c>
      <c r="BT300" s="7">
        <f t="shared" si="514"/>
        <v>14924.013554061043</v>
      </c>
      <c r="BU300" s="7">
        <f t="shared" si="514"/>
        <v>14508.714820143885</v>
      </c>
      <c r="BV300" s="7">
        <f t="shared" si="514"/>
        <v>11643.622789226027</v>
      </c>
      <c r="BW300" s="7">
        <f t="shared" si="514"/>
        <v>11476.92633850168</v>
      </c>
      <c r="BX300" s="7">
        <f t="shared" si="514"/>
        <v>25922.121098265896</v>
      </c>
      <c r="BY300" s="7">
        <f t="shared" si="514"/>
        <v>12839.633246244284</v>
      </c>
      <c r="BZ300" s="7">
        <f t="shared" si="514"/>
        <v>18017.782179675996</v>
      </c>
      <c r="CA300" s="7">
        <f t="shared" si="514"/>
        <v>20952.603984063746</v>
      </c>
      <c r="CB300" s="7">
        <f t="shared" si="514"/>
        <v>11028.406342856075</v>
      </c>
      <c r="CC300" s="7">
        <f t="shared" si="514"/>
        <v>18633.194414893616</v>
      </c>
      <c r="CD300" s="7">
        <f t="shared" si="514"/>
        <v>16445.87851396119</v>
      </c>
      <c r="CE300" s="7">
        <f t="shared" si="514"/>
        <v>19971.461791831356</v>
      </c>
      <c r="CF300" s="7">
        <f t="shared" si="514"/>
        <v>20344.222193211488</v>
      </c>
      <c r="CG300" s="7">
        <f t="shared" si="514"/>
        <v>18178.986799007442</v>
      </c>
      <c r="CH300" s="7">
        <f t="shared" si="514"/>
        <v>23080.29720558882</v>
      </c>
      <c r="CI300" s="7">
        <f t="shared" si="514"/>
        <v>12321.713935483873</v>
      </c>
      <c r="CJ300" s="7">
        <f t="shared" si="514"/>
        <v>12732.122270547561</v>
      </c>
      <c r="CK300" s="7">
        <f t="shared" si="514"/>
        <v>11360.706478888125</v>
      </c>
      <c r="CL300" s="7">
        <f t="shared" si="514"/>
        <v>12051.708663076564</v>
      </c>
      <c r="CM300" s="7">
        <f t="shared" si="514"/>
        <v>13261.347577453253</v>
      </c>
      <c r="CN300" s="7">
        <f t="shared" si="514"/>
        <v>10778.305226924647</v>
      </c>
      <c r="CO300" s="7">
        <f t="shared" si="514"/>
        <v>10791.07074541253</v>
      </c>
      <c r="CP300" s="7">
        <f t="shared" si="514"/>
        <v>12713.541020891222</v>
      </c>
      <c r="CQ300" s="7">
        <f t="shared" si="514"/>
        <v>13362.917179818887</v>
      </c>
      <c r="CR300" s="7">
        <f t="shared" si="514"/>
        <v>17395.827401372215</v>
      </c>
      <c r="CS300" s="7">
        <f t="shared" si="514"/>
        <v>15233.159084880635</v>
      </c>
      <c r="CT300" s="7">
        <f t="shared" si="514"/>
        <v>22560.770327552986</v>
      </c>
      <c r="CU300" s="7">
        <f t="shared" ref="CU300:DZ300" si="515">(CU294-CU298)/CU99</f>
        <v>11536.295620078741</v>
      </c>
      <c r="CV300" s="7">
        <f t="shared" si="515"/>
        <v>22965.500199999999</v>
      </c>
      <c r="CW300" s="7">
        <f t="shared" si="515"/>
        <v>18385.234126213592</v>
      </c>
      <c r="CX300" s="7">
        <f t="shared" si="515"/>
        <v>13050.914335135134</v>
      </c>
      <c r="CY300" s="7">
        <f t="shared" si="515"/>
        <v>24793.697999999997</v>
      </c>
      <c r="CZ300" s="7">
        <f t="shared" si="515"/>
        <v>11423.727076438996</v>
      </c>
      <c r="DA300" s="7">
        <f t="shared" si="515"/>
        <v>18107.111528822054</v>
      </c>
      <c r="DB300" s="7">
        <f t="shared" si="515"/>
        <v>15100.782028081123</v>
      </c>
      <c r="DC300" s="7">
        <f t="shared" si="515"/>
        <v>18922.87</v>
      </c>
      <c r="DD300" s="7">
        <f t="shared" si="515"/>
        <v>20973.360064102562</v>
      </c>
      <c r="DE300" s="7">
        <f t="shared" si="515"/>
        <v>15502.349009734809</v>
      </c>
      <c r="DF300" s="7">
        <f t="shared" si="515"/>
        <v>10790.52909435288</v>
      </c>
      <c r="DG300" s="7">
        <f t="shared" si="515"/>
        <v>23303.595096153847</v>
      </c>
      <c r="DH300" s="7">
        <f t="shared" si="515"/>
        <v>11225.86230785768</v>
      </c>
      <c r="DI300" s="7">
        <f t="shared" si="515"/>
        <v>11144.005734276981</v>
      </c>
      <c r="DJ300" s="7">
        <f t="shared" si="515"/>
        <v>12743.732071931196</v>
      </c>
      <c r="DK300" s="7">
        <f t="shared" si="515"/>
        <v>13065.0368</v>
      </c>
      <c r="DL300" s="7">
        <f t="shared" si="515"/>
        <v>11548.902231768652</v>
      </c>
      <c r="DM300" s="7">
        <f t="shared" si="515"/>
        <v>18584.439819587627</v>
      </c>
      <c r="DN300" s="7">
        <f t="shared" si="515"/>
        <v>12162.597924242424</v>
      </c>
      <c r="DO300" s="7">
        <f t="shared" si="515"/>
        <v>11635.424264162561</v>
      </c>
      <c r="DP300" s="7">
        <f t="shared" si="515"/>
        <v>19281.42763489662</v>
      </c>
      <c r="DQ300" s="7">
        <f t="shared" si="515"/>
        <v>12353.257458033573</v>
      </c>
      <c r="DR300" s="7">
        <f t="shared" si="515"/>
        <v>12107.738575468891</v>
      </c>
      <c r="DS300" s="7">
        <f t="shared" si="515"/>
        <v>13291.235899843507</v>
      </c>
      <c r="DT300" s="7">
        <f t="shared" si="515"/>
        <v>20601.243942857142</v>
      </c>
      <c r="DU300" s="7">
        <f t="shared" si="515"/>
        <v>14545.588864265928</v>
      </c>
      <c r="DV300" s="7">
        <f t="shared" si="515"/>
        <v>18123.784158878505</v>
      </c>
      <c r="DW300" s="7">
        <f t="shared" si="515"/>
        <v>15441.703184920378</v>
      </c>
      <c r="DX300" s="7">
        <f t="shared" si="515"/>
        <v>22359.377161997567</v>
      </c>
      <c r="DY300" s="7">
        <f t="shared" si="515"/>
        <v>16656.090206354405</v>
      </c>
      <c r="DZ300" s="7">
        <f t="shared" si="515"/>
        <v>13049.538288665552</v>
      </c>
      <c r="EA300" s="7">
        <f t="shared" ref="EA300:FF300" si="516">(EA294-EA298)/EA99</f>
        <v>13366.384961415397</v>
      </c>
      <c r="EB300" s="7">
        <f t="shared" si="516"/>
        <v>12892.398453698823</v>
      </c>
      <c r="EC300" s="7">
        <f t="shared" si="516"/>
        <v>14601.999461460786</v>
      </c>
      <c r="ED300" s="7">
        <f t="shared" si="516"/>
        <v>14815.068279569892</v>
      </c>
      <c r="EE300" s="7">
        <f t="shared" si="516"/>
        <v>18868.043112513144</v>
      </c>
      <c r="EF300" s="7">
        <f t="shared" si="516"/>
        <v>11847.179191286396</v>
      </c>
      <c r="EG300" s="7">
        <f t="shared" si="516"/>
        <v>16209.08031212485</v>
      </c>
      <c r="EH300" s="7">
        <f t="shared" si="516"/>
        <v>16357.173548387096</v>
      </c>
      <c r="EI300" s="7">
        <f t="shared" si="516"/>
        <v>11609.950298683254</v>
      </c>
      <c r="EJ300" s="7">
        <f t="shared" si="516"/>
        <v>10779.515817934254</v>
      </c>
      <c r="EK300" s="7">
        <f t="shared" si="516"/>
        <v>12241.192691857061</v>
      </c>
      <c r="EL300" s="7">
        <f t="shared" si="516"/>
        <v>12588.568914646998</v>
      </c>
      <c r="EM300" s="7">
        <f t="shared" si="516"/>
        <v>14394.114367368149</v>
      </c>
      <c r="EN300" s="7">
        <f t="shared" si="516"/>
        <v>12197.446284956113</v>
      </c>
      <c r="EO300" s="7">
        <f t="shared" si="516"/>
        <v>15024.857733927434</v>
      </c>
      <c r="EP300" s="7">
        <f t="shared" si="516"/>
        <v>14301.93786037646</v>
      </c>
      <c r="EQ300" s="7">
        <f t="shared" si="516"/>
        <v>11495.528432810561</v>
      </c>
      <c r="ER300" s="7">
        <f t="shared" si="516"/>
        <v>16091.158670886074</v>
      </c>
      <c r="ES300" s="7">
        <f t="shared" si="516"/>
        <v>19343.869073869901</v>
      </c>
      <c r="ET300" s="7">
        <f t="shared" si="516"/>
        <v>21417.732792887029</v>
      </c>
      <c r="EU300" s="7">
        <f t="shared" si="516"/>
        <v>13489.783536373128</v>
      </c>
      <c r="EV300" s="7">
        <f t="shared" si="516"/>
        <v>24511.514340101523</v>
      </c>
      <c r="EW300" s="7">
        <f t="shared" si="516"/>
        <v>15755.20735399285</v>
      </c>
      <c r="EX300" s="7">
        <f t="shared" si="516"/>
        <v>21400.31015948021</v>
      </c>
      <c r="EY300" s="7">
        <f t="shared" si="516"/>
        <v>11550.573966623875</v>
      </c>
      <c r="EZ300" s="7">
        <f t="shared" si="516"/>
        <v>21414.20287937743</v>
      </c>
      <c r="FA300" s="7">
        <f t="shared" si="516"/>
        <v>12189.36401840757</v>
      </c>
      <c r="FB300" s="7">
        <f t="shared" si="516"/>
        <v>16024.069170896786</v>
      </c>
      <c r="FC300" s="7">
        <f t="shared" si="516"/>
        <v>11243.119224111599</v>
      </c>
      <c r="FD300" s="7">
        <f t="shared" si="516"/>
        <v>13995.656402664692</v>
      </c>
      <c r="FE300" s="7">
        <f t="shared" si="516"/>
        <v>24019.730695443643</v>
      </c>
      <c r="FF300" s="7">
        <f t="shared" si="516"/>
        <v>19135.142630501534</v>
      </c>
      <c r="FG300" s="7">
        <f t="shared" ref="FG300:FX300" si="517">(FG294-FG298)/FG99</f>
        <v>22016.308359621449</v>
      </c>
      <c r="FH300" s="7">
        <f t="shared" si="517"/>
        <v>24212.928981348636</v>
      </c>
      <c r="FI300" s="7">
        <f t="shared" si="517"/>
        <v>11542.2880627911</v>
      </c>
      <c r="FJ300" s="7">
        <f t="shared" si="517"/>
        <v>11044.880108214462</v>
      </c>
      <c r="FK300" s="7">
        <f t="shared" si="517"/>
        <v>11345.497645230233</v>
      </c>
      <c r="FL300" s="7">
        <f t="shared" si="517"/>
        <v>10791.660000000002</v>
      </c>
      <c r="FM300" s="7">
        <f t="shared" si="517"/>
        <v>10968.755342254246</v>
      </c>
      <c r="FN300" s="7">
        <f t="shared" si="517"/>
        <v>11452.791294078404</v>
      </c>
      <c r="FO300" s="7">
        <f t="shared" si="517"/>
        <v>11865.990515104215</v>
      </c>
      <c r="FP300" s="7">
        <f t="shared" si="517"/>
        <v>11589.376662280702</v>
      </c>
      <c r="FQ300" s="7">
        <f t="shared" si="517"/>
        <v>12090.22395379471</v>
      </c>
      <c r="FR300" s="7">
        <f t="shared" si="517"/>
        <v>19976.915643447461</v>
      </c>
      <c r="FS300" s="7">
        <f t="shared" si="517"/>
        <v>19220.150305725401</v>
      </c>
      <c r="FT300" s="7">
        <f t="shared" si="517"/>
        <v>25948.344745762712</v>
      </c>
      <c r="FU300" s="7">
        <f t="shared" si="517"/>
        <v>13268.170505100159</v>
      </c>
      <c r="FV300" s="7">
        <f t="shared" si="517"/>
        <v>12630.75881377551</v>
      </c>
      <c r="FW300" s="7">
        <f t="shared" si="517"/>
        <v>20774.81953517588</v>
      </c>
      <c r="FX300" s="7">
        <f t="shared" si="517"/>
        <v>26345.123426573427</v>
      </c>
      <c r="FY300" s="7"/>
      <c r="FZ300" s="7">
        <f>(FZ294-FZ298)/FZ99</f>
        <v>11449.666118913608</v>
      </c>
      <c r="GA300" s="7" t="s">
        <v>874</v>
      </c>
      <c r="GB300" s="101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</row>
    <row r="301" spans="1:195" x14ac:dyDescent="0.35">
      <c r="A301" s="7"/>
      <c r="B301" s="7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7">
        <f>FZ294/FZ99</f>
        <v>11449.666118913608</v>
      </c>
      <c r="GA301" s="7" t="s">
        <v>875</v>
      </c>
      <c r="GB301" s="101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</row>
    <row r="302" spans="1:195" x14ac:dyDescent="0.35">
      <c r="A302" s="7"/>
      <c r="B302" s="43" t="s">
        <v>876</v>
      </c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  <c r="EX302" s="7"/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/>
      <c r="FZ302" s="7"/>
      <c r="GA302" s="7"/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</row>
    <row r="303" spans="1:195" x14ac:dyDescent="0.35">
      <c r="A303" s="6" t="s">
        <v>877</v>
      </c>
      <c r="B303" s="7" t="s">
        <v>878</v>
      </c>
      <c r="C303" s="50">
        <f t="shared" ref="C303:AH303" si="518">ROUND(((C294-C298)-((C168+C172)*C304))/C94,2)</f>
        <v>11985.23</v>
      </c>
      <c r="D303" s="50">
        <f t="shared" si="518"/>
        <v>11270.7</v>
      </c>
      <c r="E303" s="50">
        <f t="shared" si="518"/>
        <v>12071.48</v>
      </c>
      <c r="F303" s="50">
        <f t="shared" si="518"/>
        <v>11223.79</v>
      </c>
      <c r="G303" s="50">
        <f t="shared" si="518"/>
        <v>11785.47</v>
      </c>
      <c r="H303" s="50">
        <f t="shared" si="518"/>
        <v>11946.72</v>
      </c>
      <c r="I303" s="50">
        <f t="shared" si="518"/>
        <v>11897.03</v>
      </c>
      <c r="J303" s="50">
        <f t="shared" si="518"/>
        <v>11430.63</v>
      </c>
      <c r="K303" s="50">
        <f t="shared" si="518"/>
        <v>16207.9</v>
      </c>
      <c r="L303" s="50">
        <f t="shared" si="518"/>
        <v>11965.7</v>
      </c>
      <c r="M303" s="50">
        <f t="shared" si="518"/>
        <v>13397.96</v>
      </c>
      <c r="N303" s="50">
        <f t="shared" si="518"/>
        <v>11422.39</v>
      </c>
      <c r="O303" s="50">
        <f t="shared" si="518"/>
        <v>10889.22</v>
      </c>
      <c r="P303" s="50">
        <f t="shared" si="518"/>
        <v>15812.15</v>
      </c>
      <c r="Q303" s="50">
        <f t="shared" si="518"/>
        <v>12360.12</v>
      </c>
      <c r="R303" s="50">
        <f t="shared" si="518"/>
        <v>21609.67</v>
      </c>
      <c r="S303" s="50">
        <f t="shared" si="518"/>
        <v>11787.43</v>
      </c>
      <c r="T303" s="50">
        <f t="shared" si="518"/>
        <v>20150.93</v>
      </c>
      <c r="U303" s="50">
        <f t="shared" si="518"/>
        <v>25345.439999999999</v>
      </c>
      <c r="V303" s="50">
        <f t="shared" si="518"/>
        <v>16248.1</v>
      </c>
      <c r="W303" s="50">
        <f t="shared" si="518"/>
        <v>17696.689999999999</v>
      </c>
      <c r="X303" s="50">
        <f t="shared" si="518"/>
        <v>24382.18</v>
      </c>
      <c r="Y303" s="50">
        <f t="shared" si="518"/>
        <v>14329.76</v>
      </c>
      <c r="Z303" s="50">
        <f t="shared" si="518"/>
        <v>16567.77</v>
      </c>
      <c r="AA303" s="50">
        <f t="shared" si="518"/>
        <v>11093.16</v>
      </c>
      <c r="AB303" s="50">
        <f t="shared" si="518"/>
        <v>11220.52</v>
      </c>
      <c r="AC303" s="50">
        <f t="shared" si="518"/>
        <v>12104.9</v>
      </c>
      <c r="AD303" s="50">
        <f t="shared" si="518"/>
        <v>11275.43</v>
      </c>
      <c r="AE303" s="50">
        <f t="shared" si="518"/>
        <v>22367.25</v>
      </c>
      <c r="AF303" s="50">
        <f t="shared" si="518"/>
        <v>19870.36</v>
      </c>
      <c r="AG303" s="50">
        <f t="shared" si="518"/>
        <v>13026.22</v>
      </c>
      <c r="AH303" s="50">
        <f t="shared" si="518"/>
        <v>11943.92</v>
      </c>
      <c r="AI303" s="50">
        <f t="shared" ref="AI303:BN303" si="519">ROUND(((AI294-AI298)-((AI168+AI172)*AI304))/AI94,2)</f>
        <v>13760.71</v>
      </c>
      <c r="AJ303" s="50">
        <f t="shared" si="519"/>
        <v>20609.419999999998</v>
      </c>
      <c r="AK303" s="50">
        <f t="shared" si="519"/>
        <v>20171.740000000002</v>
      </c>
      <c r="AL303" s="50">
        <f t="shared" si="519"/>
        <v>16069.3</v>
      </c>
      <c r="AM303" s="50">
        <f t="shared" si="519"/>
        <v>14327.04</v>
      </c>
      <c r="AN303" s="50">
        <f t="shared" si="519"/>
        <v>15443.3</v>
      </c>
      <c r="AO303" s="50">
        <f t="shared" si="519"/>
        <v>11324.93</v>
      </c>
      <c r="AP303" s="50">
        <f t="shared" si="519"/>
        <v>11757.01</v>
      </c>
      <c r="AQ303" s="50">
        <f t="shared" si="519"/>
        <v>17924.189999999999</v>
      </c>
      <c r="AR303" s="50">
        <f t="shared" si="519"/>
        <v>10940.76</v>
      </c>
      <c r="AS303" s="50">
        <f t="shared" si="519"/>
        <v>11913.59</v>
      </c>
      <c r="AT303" s="50">
        <f t="shared" si="519"/>
        <v>11428.76</v>
      </c>
      <c r="AU303" s="50">
        <f t="shared" si="519"/>
        <v>16172.06</v>
      </c>
      <c r="AV303" s="50">
        <f t="shared" si="519"/>
        <v>16261.85</v>
      </c>
      <c r="AW303" s="50">
        <f t="shared" si="519"/>
        <v>17293.54</v>
      </c>
      <c r="AX303" s="50">
        <f t="shared" si="519"/>
        <v>25604.77</v>
      </c>
      <c r="AY303" s="50">
        <f t="shared" si="519"/>
        <v>14323.59</v>
      </c>
      <c r="AZ303" s="50">
        <f t="shared" si="519"/>
        <v>11492.96</v>
      </c>
      <c r="BA303" s="50">
        <f t="shared" si="519"/>
        <v>10826.33</v>
      </c>
      <c r="BB303" s="50">
        <f t="shared" si="519"/>
        <v>10892.56</v>
      </c>
      <c r="BC303" s="50">
        <f t="shared" si="519"/>
        <v>11259.88</v>
      </c>
      <c r="BD303" s="50">
        <f t="shared" si="519"/>
        <v>10791.66</v>
      </c>
      <c r="BE303" s="50">
        <f t="shared" si="519"/>
        <v>11637.15</v>
      </c>
      <c r="BF303" s="50">
        <f t="shared" si="519"/>
        <v>10791.67</v>
      </c>
      <c r="BG303" s="50">
        <f t="shared" si="519"/>
        <v>12861.58</v>
      </c>
      <c r="BH303" s="50">
        <f t="shared" si="519"/>
        <v>13196.02</v>
      </c>
      <c r="BI303" s="50">
        <f t="shared" si="519"/>
        <v>17635.88</v>
      </c>
      <c r="BJ303" s="50">
        <f t="shared" si="519"/>
        <v>10791.73</v>
      </c>
      <c r="BK303" s="50">
        <f t="shared" si="519"/>
        <v>11226.22</v>
      </c>
      <c r="BL303" s="50">
        <f t="shared" si="519"/>
        <v>24072.86</v>
      </c>
      <c r="BM303" s="50">
        <f t="shared" si="519"/>
        <v>14170.17</v>
      </c>
      <c r="BN303" s="50">
        <f t="shared" si="519"/>
        <v>11056.48</v>
      </c>
      <c r="BO303" s="50">
        <f t="shared" ref="BO303:CT303" si="520">ROUND(((BO294-BO298)-((BO168+BO172)*BO304))/BO94,2)</f>
        <v>11453.48</v>
      </c>
      <c r="BP303" s="50">
        <f t="shared" si="520"/>
        <v>20206.63</v>
      </c>
      <c r="BQ303" s="50">
        <f t="shared" si="520"/>
        <v>12175.27</v>
      </c>
      <c r="BR303" s="50">
        <f t="shared" si="520"/>
        <v>11090.37</v>
      </c>
      <c r="BS303" s="50">
        <f t="shared" si="520"/>
        <v>12659.07</v>
      </c>
      <c r="BT303" s="50">
        <f t="shared" si="520"/>
        <v>14936.15</v>
      </c>
      <c r="BU303" s="50">
        <f t="shared" si="520"/>
        <v>14529.27</v>
      </c>
      <c r="BV303" s="50">
        <f t="shared" si="520"/>
        <v>11643.62</v>
      </c>
      <c r="BW303" s="50">
        <f t="shared" si="520"/>
        <v>11477.16</v>
      </c>
      <c r="BX303" s="50">
        <f t="shared" si="520"/>
        <v>25922.12</v>
      </c>
      <c r="BY303" s="50">
        <f t="shared" si="520"/>
        <v>12839.63</v>
      </c>
      <c r="BZ303" s="50">
        <f t="shared" si="520"/>
        <v>18017.78</v>
      </c>
      <c r="CA303" s="50">
        <f t="shared" si="520"/>
        <v>20952.599999999999</v>
      </c>
      <c r="CB303" s="50">
        <f t="shared" si="520"/>
        <v>11040.21</v>
      </c>
      <c r="CC303" s="50">
        <f t="shared" si="520"/>
        <v>18633.189999999999</v>
      </c>
      <c r="CD303" s="50">
        <f t="shared" si="520"/>
        <v>16442.77</v>
      </c>
      <c r="CE303" s="50">
        <f t="shared" si="520"/>
        <v>19971.46</v>
      </c>
      <c r="CF303" s="50">
        <f t="shared" si="520"/>
        <v>20344.22</v>
      </c>
      <c r="CG303" s="50">
        <f t="shared" si="520"/>
        <v>18178.990000000002</v>
      </c>
      <c r="CH303" s="50">
        <f t="shared" si="520"/>
        <v>23080.3</v>
      </c>
      <c r="CI303" s="50">
        <f t="shared" si="520"/>
        <v>12321.71</v>
      </c>
      <c r="CJ303" s="50">
        <f t="shared" si="520"/>
        <v>12665.55</v>
      </c>
      <c r="CK303" s="50">
        <f t="shared" si="520"/>
        <v>11529.82</v>
      </c>
      <c r="CL303" s="50">
        <f t="shared" si="520"/>
        <v>12067.02</v>
      </c>
      <c r="CM303" s="50">
        <f t="shared" si="520"/>
        <v>13374.57</v>
      </c>
      <c r="CN303" s="50">
        <f t="shared" si="520"/>
        <v>10791.65</v>
      </c>
      <c r="CO303" s="50">
        <f t="shared" si="520"/>
        <v>10791.66</v>
      </c>
      <c r="CP303" s="50">
        <f t="shared" si="520"/>
        <v>12730.93</v>
      </c>
      <c r="CQ303" s="50">
        <f t="shared" si="520"/>
        <v>13371.01</v>
      </c>
      <c r="CR303" s="50">
        <f t="shared" si="520"/>
        <v>17395.830000000002</v>
      </c>
      <c r="CS303" s="50">
        <f t="shared" si="520"/>
        <v>15233.16</v>
      </c>
      <c r="CT303" s="50">
        <f t="shared" si="520"/>
        <v>22560.77</v>
      </c>
      <c r="CU303" s="50">
        <f t="shared" ref="CU303:DZ303" si="521">ROUND(((CU294-CU298)-((CU168+CU172)*CU304))/CU94,2)</f>
        <v>17302.990000000002</v>
      </c>
      <c r="CV303" s="50">
        <f t="shared" si="521"/>
        <v>22965.5</v>
      </c>
      <c r="CW303" s="50">
        <f t="shared" si="521"/>
        <v>18385.23</v>
      </c>
      <c r="CX303" s="50">
        <f t="shared" si="521"/>
        <v>13050.91</v>
      </c>
      <c r="CY303" s="50">
        <f t="shared" si="521"/>
        <v>24793.7</v>
      </c>
      <c r="CZ303" s="50">
        <f t="shared" si="521"/>
        <v>11423.73</v>
      </c>
      <c r="DA303" s="50">
        <f t="shared" si="521"/>
        <v>18146.72</v>
      </c>
      <c r="DB303" s="50">
        <f t="shared" si="521"/>
        <v>15100.78</v>
      </c>
      <c r="DC303" s="50">
        <f t="shared" si="521"/>
        <v>18922.87</v>
      </c>
      <c r="DD303" s="50">
        <f t="shared" si="521"/>
        <v>20973.360000000001</v>
      </c>
      <c r="DE303" s="50">
        <f t="shared" si="521"/>
        <v>15502.35</v>
      </c>
      <c r="DF303" s="50">
        <f t="shared" si="521"/>
        <v>10791.65</v>
      </c>
      <c r="DG303" s="50">
        <f t="shared" si="521"/>
        <v>23303.599999999999</v>
      </c>
      <c r="DH303" s="50">
        <f t="shared" si="521"/>
        <v>11225.86</v>
      </c>
      <c r="DI303" s="50">
        <f t="shared" si="521"/>
        <v>11146.91</v>
      </c>
      <c r="DJ303" s="50">
        <f t="shared" si="521"/>
        <v>12747.65</v>
      </c>
      <c r="DK303" s="50">
        <f t="shared" si="521"/>
        <v>13065.04</v>
      </c>
      <c r="DL303" s="50">
        <f t="shared" si="521"/>
        <v>11550.31</v>
      </c>
      <c r="DM303" s="50">
        <f t="shared" si="521"/>
        <v>18586.04</v>
      </c>
      <c r="DN303" s="50">
        <f t="shared" si="521"/>
        <v>12165.51</v>
      </c>
      <c r="DO303" s="50">
        <f t="shared" si="521"/>
        <v>11635.85</v>
      </c>
      <c r="DP303" s="50">
        <f t="shared" si="521"/>
        <v>19281.43</v>
      </c>
      <c r="DQ303" s="50">
        <f t="shared" si="521"/>
        <v>12353.26</v>
      </c>
      <c r="DR303" s="50">
        <f t="shared" si="521"/>
        <v>12107.74</v>
      </c>
      <c r="DS303" s="50">
        <f t="shared" si="521"/>
        <v>13291.24</v>
      </c>
      <c r="DT303" s="50">
        <f t="shared" si="521"/>
        <v>20601.240000000002</v>
      </c>
      <c r="DU303" s="50">
        <f t="shared" si="521"/>
        <v>14545.59</v>
      </c>
      <c r="DV303" s="50">
        <f t="shared" si="521"/>
        <v>18123.78</v>
      </c>
      <c r="DW303" s="50">
        <f t="shared" si="521"/>
        <v>15441.7</v>
      </c>
      <c r="DX303" s="50">
        <f t="shared" si="521"/>
        <v>22359.38</v>
      </c>
      <c r="DY303" s="50">
        <f t="shared" si="521"/>
        <v>16656.09</v>
      </c>
      <c r="DZ303" s="50">
        <f t="shared" si="521"/>
        <v>13057.39</v>
      </c>
      <c r="EA303" s="50">
        <f t="shared" ref="EA303:FF303" si="522">ROUND(((EA294-EA298)-((EA168+EA172)*EA304))/EA94,2)</f>
        <v>13378.18</v>
      </c>
      <c r="EB303" s="50">
        <f t="shared" si="522"/>
        <v>12973.95</v>
      </c>
      <c r="EC303" s="50">
        <f t="shared" si="522"/>
        <v>14631.54</v>
      </c>
      <c r="ED303" s="50">
        <f t="shared" si="522"/>
        <v>14815.07</v>
      </c>
      <c r="EE303" s="50">
        <f t="shared" si="522"/>
        <v>18868.04</v>
      </c>
      <c r="EF303" s="50">
        <f t="shared" si="522"/>
        <v>11849.47</v>
      </c>
      <c r="EG303" s="50">
        <f t="shared" si="522"/>
        <v>16233.05</v>
      </c>
      <c r="EH303" s="50">
        <f t="shared" si="522"/>
        <v>16381.92</v>
      </c>
      <c r="EI303" s="50">
        <f t="shared" si="522"/>
        <v>11611.16</v>
      </c>
      <c r="EJ303" s="50">
        <f t="shared" si="522"/>
        <v>10791.68</v>
      </c>
      <c r="EK303" s="50">
        <f t="shared" si="522"/>
        <v>12241.19</v>
      </c>
      <c r="EL303" s="50">
        <f t="shared" si="522"/>
        <v>12588.57</v>
      </c>
      <c r="EM303" s="50">
        <f t="shared" si="522"/>
        <v>14066.04</v>
      </c>
      <c r="EN303" s="50">
        <f t="shared" si="522"/>
        <v>12313.62</v>
      </c>
      <c r="EO303" s="50">
        <f t="shared" si="522"/>
        <v>15024.86</v>
      </c>
      <c r="EP303" s="50">
        <f t="shared" si="522"/>
        <v>14301.94</v>
      </c>
      <c r="EQ303" s="50">
        <f t="shared" si="522"/>
        <v>11495.53</v>
      </c>
      <c r="ER303" s="50">
        <f t="shared" si="522"/>
        <v>16091.16</v>
      </c>
      <c r="ES303" s="50">
        <f t="shared" si="522"/>
        <v>19346</v>
      </c>
      <c r="ET303" s="50">
        <f t="shared" si="522"/>
        <v>21417.73</v>
      </c>
      <c r="EU303" s="50">
        <f t="shared" si="522"/>
        <v>13501.12</v>
      </c>
      <c r="EV303" s="50">
        <f t="shared" si="522"/>
        <v>25478.15</v>
      </c>
      <c r="EW303" s="50">
        <f t="shared" si="522"/>
        <v>15755.21</v>
      </c>
      <c r="EX303" s="50">
        <f t="shared" si="522"/>
        <v>21400.31</v>
      </c>
      <c r="EY303" s="50">
        <f t="shared" si="522"/>
        <v>15000.17</v>
      </c>
      <c r="EZ303" s="50">
        <f t="shared" si="522"/>
        <v>21414.2</v>
      </c>
      <c r="FA303" s="50">
        <f t="shared" si="522"/>
        <v>12194.73</v>
      </c>
      <c r="FB303" s="50">
        <f t="shared" si="522"/>
        <v>16024.07</v>
      </c>
      <c r="FC303" s="50">
        <f t="shared" si="522"/>
        <v>11247.86</v>
      </c>
      <c r="FD303" s="50">
        <f t="shared" si="522"/>
        <v>14004.94</v>
      </c>
      <c r="FE303" s="50">
        <f t="shared" si="522"/>
        <v>24019.73</v>
      </c>
      <c r="FF303" s="50">
        <f t="shared" si="522"/>
        <v>19135.14</v>
      </c>
      <c r="FG303" s="50">
        <f t="shared" ref="FG303:FX303" si="523">ROUND(((FG294-FG298)-((FG168+FG172)*FG304))/FG94,2)</f>
        <v>22016.31</v>
      </c>
      <c r="FH303" s="50">
        <f t="shared" si="523"/>
        <v>24212.93</v>
      </c>
      <c r="FI303" s="50">
        <f t="shared" si="523"/>
        <v>11542.29</v>
      </c>
      <c r="FJ303" s="50">
        <f t="shared" si="523"/>
        <v>11044.88</v>
      </c>
      <c r="FK303" s="50">
        <f t="shared" si="523"/>
        <v>11345.5</v>
      </c>
      <c r="FL303" s="50">
        <f t="shared" si="523"/>
        <v>10791.66</v>
      </c>
      <c r="FM303" s="50">
        <f t="shared" si="523"/>
        <v>10969.69</v>
      </c>
      <c r="FN303" s="50">
        <f t="shared" si="523"/>
        <v>11467.3</v>
      </c>
      <c r="FO303" s="50">
        <f t="shared" si="523"/>
        <v>11867.48</v>
      </c>
      <c r="FP303" s="50">
        <f t="shared" si="523"/>
        <v>11589.38</v>
      </c>
      <c r="FQ303" s="50">
        <f t="shared" si="523"/>
        <v>12090.22</v>
      </c>
      <c r="FR303" s="50">
        <f t="shared" si="523"/>
        <v>19976.919999999998</v>
      </c>
      <c r="FS303" s="50">
        <f t="shared" si="523"/>
        <v>19220.150000000001</v>
      </c>
      <c r="FT303" s="50">
        <f t="shared" si="523"/>
        <v>25948.34</v>
      </c>
      <c r="FU303" s="50">
        <f t="shared" si="523"/>
        <v>13268.17</v>
      </c>
      <c r="FV303" s="50">
        <f t="shared" si="523"/>
        <v>12636.86</v>
      </c>
      <c r="FW303" s="50">
        <f t="shared" si="523"/>
        <v>20774.82</v>
      </c>
      <c r="FX303" s="50">
        <f t="shared" si="523"/>
        <v>26345.119999999999</v>
      </c>
      <c r="FY303" s="7"/>
      <c r="FZ303" s="11"/>
      <c r="GA303" s="7"/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</row>
    <row r="304" spans="1:195" x14ac:dyDescent="0.35">
      <c r="A304" s="6" t="s">
        <v>879</v>
      </c>
      <c r="B304" s="7" t="s">
        <v>880</v>
      </c>
      <c r="C304" s="50">
        <f t="shared" ref="C304:H304" si="524">(C169+(C169*$GE$282))</f>
        <v>10244</v>
      </c>
      <c r="D304" s="50">
        <f t="shared" si="524"/>
        <v>10244</v>
      </c>
      <c r="E304" s="50">
        <f t="shared" si="524"/>
        <v>10244</v>
      </c>
      <c r="F304" s="50">
        <f t="shared" si="524"/>
        <v>10244</v>
      </c>
      <c r="G304" s="50">
        <f t="shared" si="524"/>
        <v>10244</v>
      </c>
      <c r="H304" s="50">
        <f t="shared" si="524"/>
        <v>10244</v>
      </c>
      <c r="I304" s="50">
        <f>ROUND((I169+(I169*$GE$282)),2)</f>
        <v>10244</v>
      </c>
      <c r="J304" s="50">
        <f t="shared" ref="J304:AO304" si="525">(J169+(J169*$GE$282))</f>
        <v>10244</v>
      </c>
      <c r="K304" s="50">
        <f t="shared" si="525"/>
        <v>10244</v>
      </c>
      <c r="L304" s="50">
        <f t="shared" si="525"/>
        <v>10244</v>
      </c>
      <c r="M304" s="50">
        <f t="shared" si="525"/>
        <v>10244</v>
      </c>
      <c r="N304" s="50">
        <f t="shared" si="525"/>
        <v>10244</v>
      </c>
      <c r="O304" s="50">
        <f t="shared" si="525"/>
        <v>10244</v>
      </c>
      <c r="P304" s="50">
        <f t="shared" si="525"/>
        <v>10244</v>
      </c>
      <c r="Q304" s="50">
        <f t="shared" si="525"/>
        <v>10244</v>
      </c>
      <c r="R304" s="50">
        <f t="shared" si="525"/>
        <v>10244</v>
      </c>
      <c r="S304" s="50">
        <f t="shared" si="525"/>
        <v>10244</v>
      </c>
      <c r="T304" s="50">
        <f t="shared" si="525"/>
        <v>10244</v>
      </c>
      <c r="U304" s="50">
        <f t="shared" si="525"/>
        <v>10244</v>
      </c>
      <c r="V304" s="50">
        <f t="shared" si="525"/>
        <v>10244</v>
      </c>
      <c r="W304" s="50">
        <f t="shared" si="525"/>
        <v>10244</v>
      </c>
      <c r="X304" s="50">
        <f t="shared" si="525"/>
        <v>10244</v>
      </c>
      <c r="Y304" s="50">
        <f t="shared" si="525"/>
        <v>10244</v>
      </c>
      <c r="Z304" s="50">
        <f t="shared" si="525"/>
        <v>10244</v>
      </c>
      <c r="AA304" s="50">
        <f t="shared" si="525"/>
        <v>10244</v>
      </c>
      <c r="AB304" s="50">
        <f t="shared" si="525"/>
        <v>10244</v>
      </c>
      <c r="AC304" s="50">
        <f t="shared" si="525"/>
        <v>10244</v>
      </c>
      <c r="AD304" s="50">
        <f t="shared" si="525"/>
        <v>10244</v>
      </c>
      <c r="AE304" s="50">
        <f t="shared" si="525"/>
        <v>10244</v>
      </c>
      <c r="AF304" s="50">
        <f t="shared" si="525"/>
        <v>10244</v>
      </c>
      <c r="AG304" s="50">
        <f t="shared" si="525"/>
        <v>10244</v>
      </c>
      <c r="AH304" s="50">
        <f t="shared" si="525"/>
        <v>10244</v>
      </c>
      <c r="AI304" s="50">
        <f t="shared" si="525"/>
        <v>10244</v>
      </c>
      <c r="AJ304" s="50">
        <f t="shared" si="525"/>
        <v>10244</v>
      </c>
      <c r="AK304" s="50">
        <f t="shared" si="525"/>
        <v>10244</v>
      </c>
      <c r="AL304" s="50">
        <f t="shared" si="525"/>
        <v>10244</v>
      </c>
      <c r="AM304" s="50">
        <f t="shared" si="525"/>
        <v>10244</v>
      </c>
      <c r="AN304" s="50">
        <f t="shared" si="525"/>
        <v>10244</v>
      </c>
      <c r="AO304" s="50">
        <f t="shared" si="525"/>
        <v>10244</v>
      </c>
      <c r="AP304" s="50">
        <f t="shared" ref="AP304:BU304" si="526">(AP169+(AP169*$GE$282))</f>
        <v>10244</v>
      </c>
      <c r="AQ304" s="50">
        <f t="shared" si="526"/>
        <v>10244</v>
      </c>
      <c r="AR304" s="50">
        <f t="shared" si="526"/>
        <v>10244</v>
      </c>
      <c r="AS304" s="50">
        <f t="shared" si="526"/>
        <v>10244</v>
      </c>
      <c r="AT304" s="50">
        <f t="shared" si="526"/>
        <v>10244</v>
      </c>
      <c r="AU304" s="50">
        <f t="shared" si="526"/>
        <v>10244</v>
      </c>
      <c r="AV304" s="50">
        <f t="shared" si="526"/>
        <v>10244</v>
      </c>
      <c r="AW304" s="50">
        <f t="shared" si="526"/>
        <v>10244</v>
      </c>
      <c r="AX304" s="50">
        <f t="shared" si="526"/>
        <v>10244</v>
      </c>
      <c r="AY304" s="50">
        <f t="shared" si="526"/>
        <v>10244</v>
      </c>
      <c r="AZ304" s="50">
        <f t="shared" si="526"/>
        <v>10244</v>
      </c>
      <c r="BA304" s="50">
        <f t="shared" si="526"/>
        <v>10244</v>
      </c>
      <c r="BB304" s="50">
        <f t="shared" si="526"/>
        <v>10244</v>
      </c>
      <c r="BC304" s="50">
        <f t="shared" si="526"/>
        <v>10244</v>
      </c>
      <c r="BD304" s="50">
        <f t="shared" si="526"/>
        <v>10244</v>
      </c>
      <c r="BE304" s="50">
        <f t="shared" si="526"/>
        <v>10244</v>
      </c>
      <c r="BF304" s="50">
        <f t="shared" si="526"/>
        <v>10244</v>
      </c>
      <c r="BG304" s="50">
        <f t="shared" si="526"/>
        <v>10244</v>
      </c>
      <c r="BH304" s="50">
        <f t="shared" si="526"/>
        <v>10244</v>
      </c>
      <c r="BI304" s="50">
        <f t="shared" si="526"/>
        <v>10244</v>
      </c>
      <c r="BJ304" s="50">
        <f t="shared" si="526"/>
        <v>10244</v>
      </c>
      <c r="BK304" s="50">
        <f t="shared" si="526"/>
        <v>10244</v>
      </c>
      <c r="BL304" s="50">
        <f t="shared" si="526"/>
        <v>10244</v>
      </c>
      <c r="BM304" s="50">
        <f t="shared" si="526"/>
        <v>10244</v>
      </c>
      <c r="BN304" s="50">
        <f t="shared" si="526"/>
        <v>10244</v>
      </c>
      <c r="BO304" s="50">
        <f t="shared" si="526"/>
        <v>10244</v>
      </c>
      <c r="BP304" s="50">
        <f t="shared" si="526"/>
        <v>10244</v>
      </c>
      <c r="BQ304" s="50">
        <f t="shared" si="526"/>
        <v>10244</v>
      </c>
      <c r="BR304" s="50">
        <f t="shared" si="526"/>
        <v>10244</v>
      </c>
      <c r="BS304" s="50">
        <f t="shared" si="526"/>
        <v>10244</v>
      </c>
      <c r="BT304" s="50">
        <f t="shared" si="526"/>
        <v>10244</v>
      </c>
      <c r="BU304" s="50">
        <f t="shared" si="526"/>
        <v>10244</v>
      </c>
      <c r="BV304" s="50">
        <f t="shared" ref="BV304:CM304" si="527">(BV169+(BV169*$GE$282))</f>
        <v>10244</v>
      </c>
      <c r="BW304" s="50">
        <f t="shared" si="527"/>
        <v>10244</v>
      </c>
      <c r="BX304" s="50">
        <f t="shared" si="527"/>
        <v>10244</v>
      </c>
      <c r="BY304" s="50">
        <f t="shared" si="527"/>
        <v>10244</v>
      </c>
      <c r="BZ304" s="50">
        <f t="shared" si="527"/>
        <v>10244</v>
      </c>
      <c r="CA304" s="50">
        <f t="shared" si="527"/>
        <v>10244</v>
      </c>
      <c r="CB304" s="50">
        <f t="shared" si="527"/>
        <v>10244</v>
      </c>
      <c r="CC304" s="50">
        <f t="shared" si="527"/>
        <v>10244</v>
      </c>
      <c r="CD304" s="50">
        <f t="shared" si="527"/>
        <v>10244</v>
      </c>
      <c r="CE304" s="50">
        <f t="shared" si="527"/>
        <v>10244</v>
      </c>
      <c r="CF304" s="50">
        <f t="shared" si="527"/>
        <v>10244</v>
      </c>
      <c r="CG304" s="50">
        <f t="shared" si="527"/>
        <v>10244</v>
      </c>
      <c r="CH304" s="50">
        <f t="shared" si="527"/>
        <v>10244</v>
      </c>
      <c r="CI304" s="50">
        <f t="shared" si="527"/>
        <v>10244</v>
      </c>
      <c r="CJ304" s="50">
        <f t="shared" si="527"/>
        <v>10244</v>
      </c>
      <c r="CK304" s="50">
        <f t="shared" si="527"/>
        <v>10244</v>
      </c>
      <c r="CL304" s="50">
        <f t="shared" si="527"/>
        <v>10244</v>
      </c>
      <c r="CM304" s="50">
        <f t="shared" si="527"/>
        <v>10244</v>
      </c>
      <c r="CN304" s="50">
        <f t="shared" ref="CN304:DS304" si="528">ROUND((CN169+(CN169*$GE$282)),2)</f>
        <v>10244</v>
      </c>
      <c r="CO304" s="50">
        <f t="shared" si="528"/>
        <v>10244</v>
      </c>
      <c r="CP304" s="50">
        <f t="shared" si="528"/>
        <v>10244</v>
      </c>
      <c r="CQ304" s="50">
        <f t="shared" si="528"/>
        <v>10244</v>
      </c>
      <c r="CR304" s="50">
        <f t="shared" si="528"/>
        <v>10244</v>
      </c>
      <c r="CS304" s="50">
        <f t="shared" si="528"/>
        <v>10244</v>
      </c>
      <c r="CT304" s="50">
        <f t="shared" si="528"/>
        <v>10244</v>
      </c>
      <c r="CU304" s="50">
        <f t="shared" si="528"/>
        <v>10244</v>
      </c>
      <c r="CV304" s="50">
        <f t="shared" si="528"/>
        <v>10244</v>
      </c>
      <c r="CW304" s="50">
        <f t="shared" si="528"/>
        <v>10244</v>
      </c>
      <c r="CX304" s="50">
        <f t="shared" si="528"/>
        <v>10244</v>
      </c>
      <c r="CY304" s="50">
        <f t="shared" si="528"/>
        <v>10244</v>
      </c>
      <c r="CZ304" s="50">
        <f t="shared" si="528"/>
        <v>10244</v>
      </c>
      <c r="DA304" s="50">
        <f t="shared" si="528"/>
        <v>10244</v>
      </c>
      <c r="DB304" s="50">
        <f t="shared" si="528"/>
        <v>10244</v>
      </c>
      <c r="DC304" s="50">
        <f t="shared" si="528"/>
        <v>10244</v>
      </c>
      <c r="DD304" s="50">
        <f t="shared" si="528"/>
        <v>10244</v>
      </c>
      <c r="DE304" s="50">
        <f t="shared" si="528"/>
        <v>10244</v>
      </c>
      <c r="DF304" s="50">
        <f t="shared" si="528"/>
        <v>10244</v>
      </c>
      <c r="DG304" s="50">
        <f t="shared" si="528"/>
        <v>10244</v>
      </c>
      <c r="DH304" s="50">
        <f t="shared" si="528"/>
        <v>10244</v>
      </c>
      <c r="DI304" s="50">
        <f t="shared" si="528"/>
        <v>10244</v>
      </c>
      <c r="DJ304" s="50">
        <f t="shared" si="528"/>
        <v>10244</v>
      </c>
      <c r="DK304" s="50">
        <f t="shared" si="528"/>
        <v>10244</v>
      </c>
      <c r="DL304" s="50">
        <f t="shared" si="528"/>
        <v>10244</v>
      </c>
      <c r="DM304" s="50">
        <f t="shared" si="528"/>
        <v>10244</v>
      </c>
      <c r="DN304" s="50">
        <f t="shared" si="528"/>
        <v>10244</v>
      </c>
      <c r="DO304" s="50">
        <f t="shared" si="528"/>
        <v>10244</v>
      </c>
      <c r="DP304" s="50">
        <f t="shared" si="528"/>
        <v>10244</v>
      </c>
      <c r="DQ304" s="50">
        <f t="shared" si="528"/>
        <v>10244</v>
      </c>
      <c r="DR304" s="50">
        <f t="shared" si="528"/>
        <v>10244</v>
      </c>
      <c r="DS304" s="50">
        <f t="shared" si="528"/>
        <v>10244</v>
      </c>
      <c r="DT304" s="50">
        <f t="shared" ref="DT304:EY304" si="529">ROUND((DT169+(DT169*$GE$282)),2)</f>
        <v>10244</v>
      </c>
      <c r="DU304" s="50">
        <f t="shared" si="529"/>
        <v>10244</v>
      </c>
      <c r="DV304" s="50">
        <f t="shared" si="529"/>
        <v>10244</v>
      </c>
      <c r="DW304" s="50">
        <f t="shared" si="529"/>
        <v>10244</v>
      </c>
      <c r="DX304" s="50">
        <f t="shared" si="529"/>
        <v>10244</v>
      </c>
      <c r="DY304" s="50">
        <f t="shared" si="529"/>
        <v>10244</v>
      </c>
      <c r="DZ304" s="50">
        <f t="shared" si="529"/>
        <v>10244</v>
      </c>
      <c r="EA304" s="50">
        <f t="shared" si="529"/>
        <v>10244</v>
      </c>
      <c r="EB304" s="50">
        <f t="shared" si="529"/>
        <v>10244</v>
      </c>
      <c r="EC304" s="50">
        <f t="shared" si="529"/>
        <v>10244</v>
      </c>
      <c r="ED304" s="50">
        <f t="shared" si="529"/>
        <v>10244</v>
      </c>
      <c r="EE304" s="50">
        <f t="shared" si="529"/>
        <v>10244</v>
      </c>
      <c r="EF304" s="50">
        <f t="shared" si="529"/>
        <v>10244</v>
      </c>
      <c r="EG304" s="50">
        <f t="shared" si="529"/>
        <v>10244</v>
      </c>
      <c r="EH304" s="50">
        <f t="shared" si="529"/>
        <v>10244</v>
      </c>
      <c r="EI304" s="50">
        <f t="shared" si="529"/>
        <v>10244</v>
      </c>
      <c r="EJ304" s="50">
        <f t="shared" si="529"/>
        <v>10244</v>
      </c>
      <c r="EK304" s="50">
        <f t="shared" si="529"/>
        <v>10244</v>
      </c>
      <c r="EL304" s="50">
        <f t="shared" si="529"/>
        <v>10244</v>
      </c>
      <c r="EM304" s="50">
        <f t="shared" si="529"/>
        <v>10244</v>
      </c>
      <c r="EN304" s="50">
        <f t="shared" si="529"/>
        <v>10244</v>
      </c>
      <c r="EO304" s="50">
        <f t="shared" si="529"/>
        <v>10244</v>
      </c>
      <c r="EP304" s="50">
        <f t="shared" si="529"/>
        <v>10244</v>
      </c>
      <c r="EQ304" s="50">
        <f t="shared" si="529"/>
        <v>10244</v>
      </c>
      <c r="ER304" s="50">
        <f t="shared" si="529"/>
        <v>10244</v>
      </c>
      <c r="ES304" s="50">
        <f t="shared" si="529"/>
        <v>10244</v>
      </c>
      <c r="ET304" s="50">
        <f t="shared" si="529"/>
        <v>10244</v>
      </c>
      <c r="EU304" s="50">
        <f t="shared" si="529"/>
        <v>10244</v>
      </c>
      <c r="EV304" s="50">
        <f t="shared" si="529"/>
        <v>10244</v>
      </c>
      <c r="EW304" s="50">
        <f t="shared" si="529"/>
        <v>10244</v>
      </c>
      <c r="EX304" s="50">
        <f t="shared" si="529"/>
        <v>10244</v>
      </c>
      <c r="EY304" s="50">
        <f t="shared" si="529"/>
        <v>10244</v>
      </c>
      <c r="EZ304" s="50">
        <f t="shared" ref="EZ304:FX304" si="530">ROUND((EZ169+(EZ169*$GE$282)),2)</f>
        <v>10244</v>
      </c>
      <c r="FA304" s="50">
        <f t="shared" si="530"/>
        <v>10244</v>
      </c>
      <c r="FB304" s="50">
        <f t="shared" si="530"/>
        <v>10244</v>
      </c>
      <c r="FC304" s="50">
        <f t="shared" si="530"/>
        <v>10244</v>
      </c>
      <c r="FD304" s="50">
        <f t="shared" si="530"/>
        <v>10244</v>
      </c>
      <c r="FE304" s="50">
        <f t="shared" si="530"/>
        <v>10244</v>
      </c>
      <c r="FF304" s="50">
        <f t="shared" si="530"/>
        <v>10244</v>
      </c>
      <c r="FG304" s="50">
        <f t="shared" si="530"/>
        <v>10244</v>
      </c>
      <c r="FH304" s="50">
        <f t="shared" si="530"/>
        <v>10244</v>
      </c>
      <c r="FI304" s="50">
        <f t="shared" si="530"/>
        <v>10244</v>
      </c>
      <c r="FJ304" s="50">
        <f t="shared" si="530"/>
        <v>10244</v>
      </c>
      <c r="FK304" s="50">
        <f t="shared" si="530"/>
        <v>10244</v>
      </c>
      <c r="FL304" s="50">
        <f t="shared" si="530"/>
        <v>10244</v>
      </c>
      <c r="FM304" s="50">
        <f t="shared" si="530"/>
        <v>10244</v>
      </c>
      <c r="FN304" s="50">
        <f t="shared" si="530"/>
        <v>10244</v>
      </c>
      <c r="FO304" s="50">
        <f t="shared" si="530"/>
        <v>10244</v>
      </c>
      <c r="FP304" s="50">
        <f t="shared" si="530"/>
        <v>10244</v>
      </c>
      <c r="FQ304" s="50">
        <f t="shared" si="530"/>
        <v>10244</v>
      </c>
      <c r="FR304" s="50">
        <f t="shared" si="530"/>
        <v>10244</v>
      </c>
      <c r="FS304" s="50">
        <f t="shared" si="530"/>
        <v>10244</v>
      </c>
      <c r="FT304" s="50">
        <f t="shared" si="530"/>
        <v>10244</v>
      </c>
      <c r="FU304" s="50">
        <f t="shared" si="530"/>
        <v>10244</v>
      </c>
      <c r="FV304" s="50">
        <f t="shared" si="530"/>
        <v>10244</v>
      </c>
      <c r="FW304" s="50">
        <f t="shared" si="530"/>
        <v>10244</v>
      </c>
      <c r="FX304" s="50">
        <f t="shared" si="530"/>
        <v>10244</v>
      </c>
      <c r="FY304" s="7"/>
      <c r="FZ304" s="11"/>
      <c r="GA304" s="7"/>
      <c r="GB304" s="7"/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</row>
    <row r="305" spans="1:195" x14ac:dyDescent="0.35">
      <c r="A305" s="6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11"/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</row>
    <row r="306" spans="1:195" x14ac:dyDescent="0.35">
      <c r="A306" s="6" t="s">
        <v>881</v>
      </c>
      <c r="B306" s="7" t="s">
        <v>882</v>
      </c>
      <c r="C306" s="7">
        <f t="shared" ref="C306:AH306" si="531">((C303*(C92+C93)+(C304*(C98+C96)))*-1)</f>
        <v>0</v>
      </c>
      <c r="D306" s="7">
        <f t="shared" si="531"/>
        <v>-53157006.110000007</v>
      </c>
      <c r="E306" s="7">
        <f t="shared" si="531"/>
        <v>-9847913.3839999996</v>
      </c>
      <c r="F306" s="7">
        <f t="shared" si="531"/>
        <v>-9829795.2819999997</v>
      </c>
      <c r="G306" s="7">
        <f t="shared" si="531"/>
        <v>0</v>
      </c>
      <c r="H306" s="7">
        <f t="shared" si="531"/>
        <v>0</v>
      </c>
      <c r="I306" s="7">
        <f t="shared" si="531"/>
        <v>-11529411.773</v>
      </c>
      <c r="J306" s="7">
        <f t="shared" si="531"/>
        <v>0</v>
      </c>
      <c r="K306" s="7">
        <f t="shared" si="531"/>
        <v>0</v>
      </c>
      <c r="L306" s="7">
        <f t="shared" si="531"/>
        <v>0</v>
      </c>
      <c r="M306" s="7">
        <f t="shared" si="531"/>
        <v>0</v>
      </c>
      <c r="N306" s="7">
        <f t="shared" si="531"/>
        <v>0</v>
      </c>
      <c r="O306" s="7">
        <f t="shared" si="531"/>
        <v>0</v>
      </c>
      <c r="P306" s="7">
        <f t="shared" si="531"/>
        <v>0</v>
      </c>
      <c r="Q306" s="7">
        <f t="shared" si="531"/>
        <v>-13105435.236</v>
      </c>
      <c r="R306" s="7">
        <f t="shared" si="531"/>
        <v>0</v>
      </c>
      <c r="S306" s="7">
        <f t="shared" si="531"/>
        <v>0</v>
      </c>
      <c r="T306" s="7">
        <f t="shared" si="531"/>
        <v>0</v>
      </c>
      <c r="U306" s="7">
        <f t="shared" si="531"/>
        <v>0</v>
      </c>
      <c r="V306" s="7">
        <f t="shared" si="531"/>
        <v>0</v>
      </c>
      <c r="W306" s="7">
        <f t="shared" si="531"/>
        <v>0</v>
      </c>
      <c r="X306" s="7">
        <f t="shared" si="531"/>
        <v>0</v>
      </c>
      <c r="Y306" s="7">
        <f t="shared" si="531"/>
        <v>0</v>
      </c>
      <c r="Z306" s="7">
        <f t="shared" si="531"/>
        <v>0</v>
      </c>
      <c r="AA306" s="7">
        <f t="shared" si="531"/>
        <v>0</v>
      </c>
      <c r="AB306" s="7">
        <f t="shared" si="531"/>
        <v>0</v>
      </c>
      <c r="AC306" s="7">
        <f t="shared" si="531"/>
        <v>0</v>
      </c>
      <c r="AD306" s="7">
        <f t="shared" si="531"/>
        <v>-1702589.93</v>
      </c>
      <c r="AE306" s="7">
        <f t="shared" si="531"/>
        <v>0</v>
      </c>
      <c r="AF306" s="7">
        <f t="shared" si="531"/>
        <v>0</v>
      </c>
      <c r="AG306" s="7">
        <f t="shared" si="531"/>
        <v>0</v>
      </c>
      <c r="AH306" s="7">
        <f t="shared" si="531"/>
        <v>0</v>
      </c>
      <c r="AI306" s="7">
        <f t="shared" ref="AI306:BN306" si="532">((AI303*(AI92+AI93)+(AI304*(AI98+AI96)))*-1)</f>
        <v>0</v>
      </c>
      <c r="AJ306" s="7">
        <f t="shared" si="532"/>
        <v>0</v>
      </c>
      <c r="AK306" s="7">
        <f t="shared" si="532"/>
        <v>0</v>
      </c>
      <c r="AL306" s="7">
        <f t="shared" si="532"/>
        <v>0</v>
      </c>
      <c r="AM306" s="7">
        <f t="shared" si="532"/>
        <v>0</v>
      </c>
      <c r="AN306" s="7">
        <f t="shared" si="532"/>
        <v>0</v>
      </c>
      <c r="AO306" s="7">
        <f t="shared" si="532"/>
        <v>0</v>
      </c>
      <c r="AP306" s="7">
        <f t="shared" si="532"/>
        <v>0</v>
      </c>
      <c r="AQ306" s="7">
        <f t="shared" si="532"/>
        <v>0</v>
      </c>
      <c r="AR306" s="7">
        <f t="shared" si="532"/>
        <v>-24124375.800000001</v>
      </c>
      <c r="AS306" s="7">
        <f t="shared" si="532"/>
        <v>-3664620.2840000005</v>
      </c>
      <c r="AT306" s="7">
        <f t="shared" si="532"/>
        <v>0</v>
      </c>
      <c r="AU306" s="7">
        <f t="shared" si="532"/>
        <v>0</v>
      </c>
      <c r="AV306" s="7">
        <f t="shared" si="532"/>
        <v>0</v>
      </c>
      <c r="AW306" s="7">
        <f t="shared" si="532"/>
        <v>0</v>
      </c>
      <c r="AX306" s="7">
        <f t="shared" si="532"/>
        <v>0</v>
      </c>
      <c r="AY306" s="7">
        <f t="shared" si="532"/>
        <v>0</v>
      </c>
      <c r="AZ306" s="7">
        <f t="shared" si="532"/>
        <v>0</v>
      </c>
      <c r="BA306" s="7">
        <f t="shared" si="532"/>
        <v>0</v>
      </c>
      <c r="BB306" s="7">
        <f t="shared" si="532"/>
        <v>0</v>
      </c>
      <c r="BC306" s="7">
        <f t="shared" si="532"/>
        <v>-43734499.907999992</v>
      </c>
      <c r="BD306" s="7">
        <f t="shared" si="532"/>
        <v>0</v>
      </c>
      <c r="BE306" s="7">
        <f t="shared" si="532"/>
        <v>0</v>
      </c>
      <c r="BF306" s="7">
        <f t="shared" si="532"/>
        <v>0</v>
      </c>
      <c r="BG306" s="7">
        <f t="shared" si="532"/>
        <v>0</v>
      </c>
      <c r="BH306" s="7">
        <f t="shared" si="532"/>
        <v>0</v>
      </c>
      <c r="BI306" s="7">
        <f t="shared" si="532"/>
        <v>0</v>
      </c>
      <c r="BJ306" s="7">
        <f t="shared" si="532"/>
        <v>0</v>
      </c>
      <c r="BK306" s="7">
        <f t="shared" si="532"/>
        <v>0</v>
      </c>
      <c r="BL306" s="7">
        <f t="shared" si="532"/>
        <v>0</v>
      </c>
      <c r="BM306" s="7">
        <f t="shared" si="532"/>
        <v>0</v>
      </c>
      <c r="BN306" s="7">
        <f t="shared" si="532"/>
        <v>0</v>
      </c>
      <c r="BO306" s="7">
        <f t="shared" ref="BO306:CT306" si="533">((BO303*(BO92+BO93)+(BO304*(BO98+BO96)))*-1)</f>
        <v>0</v>
      </c>
      <c r="BP306" s="7">
        <f t="shared" si="533"/>
        <v>0</v>
      </c>
      <c r="BQ306" s="7">
        <f t="shared" si="533"/>
        <v>-3355504.4120000005</v>
      </c>
      <c r="BR306" s="7">
        <f t="shared" si="533"/>
        <v>0</v>
      </c>
      <c r="BS306" s="7">
        <f t="shared" si="533"/>
        <v>0</v>
      </c>
      <c r="BT306" s="7">
        <f t="shared" si="533"/>
        <v>0</v>
      </c>
      <c r="BU306" s="7">
        <f t="shared" si="533"/>
        <v>0</v>
      </c>
      <c r="BV306" s="7">
        <f t="shared" si="533"/>
        <v>0</v>
      </c>
      <c r="BW306" s="7">
        <f t="shared" si="533"/>
        <v>0</v>
      </c>
      <c r="BX306" s="7">
        <f t="shared" si="533"/>
        <v>0</v>
      </c>
      <c r="BY306" s="7">
        <f t="shared" si="533"/>
        <v>0</v>
      </c>
      <c r="BZ306" s="7">
        <f t="shared" si="533"/>
        <v>0</v>
      </c>
      <c r="CA306" s="7">
        <f t="shared" si="533"/>
        <v>0</v>
      </c>
      <c r="CB306" s="7">
        <f t="shared" si="533"/>
        <v>-9117005.4179999996</v>
      </c>
      <c r="CC306" s="7">
        <f t="shared" si="533"/>
        <v>0</v>
      </c>
      <c r="CD306" s="7">
        <f t="shared" si="533"/>
        <v>0</v>
      </c>
      <c r="CE306" s="7">
        <f t="shared" si="533"/>
        <v>0</v>
      </c>
      <c r="CF306" s="7">
        <f t="shared" si="533"/>
        <v>0</v>
      </c>
      <c r="CG306" s="7">
        <f t="shared" si="533"/>
        <v>0</v>
      </c>
      <c r="CH306" s="7">
        <f t="shared" si="533"/>
        <v>0</v>
      </c>
      <c r="CI306" s="7">
        <f t="shared" si="533"/>
        <v>0</v>
      </c>
      <c r="CJ306" s="7">
        <f t="shared" si="533"/>
        <v>0</v>
      </c>
      <c r="CK306" s="7">
        <f t="shared" si="533"/>
        <v>-6698825.4199999999</v>
      </c>
      <c r="CL306" s="7">
        <f t="shared" si="533"/>
        <v>0</v>
      </c>
      <c r="CM306" s="7">
        <f t="shared" si="533"/>
        <v>0</v>
      </c>
      <c r="CN306" s="7">
        <f t="shared" si="533"/>
        <v>-35755973.945</v>
      </c>
      <c r="CO306" s="7">
        <f t="shared" si="533"/>
        <v>0</v>
      </c>
      <c r="CP306" s="7">
        <f t="shared" si="533"/>
        <v>0</v>
      </c>
      <c r="CQ306" s="7">
        <f t="shared" si="533"/>
        <v>0</v>
      </c>
      <c r="CR306" s="7">
        <f t="shared" si="533"/>
        <v>0</v>
      </c>
      <c r="CS306" s="7">
        <f t="shared" si="533"/>
        <v>0</v>
      </c>
      <c r="CT306" s="7">
        <f t="shared" si="533"/>
        <v>0</v>
      </c>
      <c r="CU306" s="7">
        <f t="shared" ref="CU306:DZ306" si="534">((CU303*(CU92+CU93)+(CU304*(CU98+CU96)))*-1)</f>
        <v>0</v>
      </c>
      <c r="CV306" s="7">
        <f t="shared" si="534"/>
        <v>0</v>
      </c>
      <c r="CW306" s="7">
        <f t="shared" si="534"/>
        <v>0</v>
      </c>
      <c r="CX306" s="7">
        <f t="shared" si="534"/>
        <v>0</v>
      </c>
      <c r="CY306" s="7">
        <f t="shared" si="534"/>
        <v>0</v>
      </c>
      <c r="CZ306" s="7">
        <f t="shared" si="534"/>
        <v>0</v>
      </c>
      <c r="DA306" s="7">
        <f t="shared" si="534"/>
        <v>0</v>
      </c>
      <c r="DB306" s="7">
        <f t="shared" si="534"/>
        <v>0</v>
      </c>
      <c r="DC306" s="7">
        <f t="shared" si="534"/>
        <v>0</v>
      </c>
      <c r="DD306" s="7">
        <f t="shared" si="534"/>
        <v>0</v>
      </c>
      <c r="DE306" s="7">
        <f t="shared" si="534"/>
        <v>0</v>
      </c>
      <c r="DF306" s="7">
        <f t="shared" si="534"/>
        <v>-13762591.244999999</v>
      </c>
      <c r="DG306" s="7">
        <f t="shared" si="534"/>
        <v>0</v>
      </c>
      <c r="DH306" s="7">
        <f t="shared" si="534"/>
        <v>0</v>
      </c>
      <c r="DI306" s="7">
        <f t="shared" si="534"/>
        <v>-613080.05000000005</v>
      </c>
      <c r="DJ306" s="7">
        <f t="shared" si="534"/>
        <v>0</v>
      </c>
      <c r="DK306" s="7">
        <f t="shared" si="534"/>
        <v>0</v>
      </c>
      <c r="DL306" s="7">
        <f t="shared" si="534"/>
        <v>0</v>
      </c>
      <c r="DM306" s="7">
        <f t="shared" si="534"/>
        <v>0</v>
      </c>
      <c r="DN306" s="7">
        <f t="shared" si="534"/>
        <v>0</v>
      </c>
      <c r="DO306" s="7">
        <f t="shared" si="534"/>
        <v>0</v>
      </c>
      <c r="DP306" s="7">
        <f t="shared" si="534"/>
        <v>0</v>
      </c>
      <c r="DQ306" s="7">
        <f t="shared" si="534"/>
        <v>0</v>
      </c>
      <c r="DR306" s="7">
        <f t="shared" si="534"/>
        <v>0</v>
      </c>
      <c r="DS306" s="7">
        <f t="shared" si="534"/>
        <v>0</v>
      </c>
      <c r="DT306" s="7">
        <f t="shared" si="534"/>
        <v>0</v>
      </c>
      <c r="DU306" s="7">
        <f t="shared" si="534"/>
        <v>0</v>
      </c>
      <c r="DV306" s="7">
        <f t="shared" si="534"/>
        <v>0</v>
      </c>
      <c r="DW306" s="7">
        <f t="shared" si="534"/>
        <v>0</v>
      </c>
      <c r="DX306" s="7">
        <f t="shared" si="534"/>
        <v>0</v>
      </c>
      <c r="DY306" s="7">
        <f t="shared" si="534"/>
        <v>0</v>
      </c>
      <c r="DZ306" s="7">
        <f t="shared" si="534"/>
        <v>0</v>
      </c>
      <c r="EA306" s="7">
        <f t="shared" ref="EA306:FF306" si="535">((EA303*(EA92+EA93)+(EA304*(EA98+EA96)))*-1)</f>
        <v>0</v>
      </c>
      <c r="EB306" s="7">
        <f t="shared" si="535"/>
        <v>0</v>
      </c>
      <c r="EC306" s="7">
        <f t="shared" si="535"/>
        <v>0</v>
      </c>
      <c r="ED306" s="7">
        <f t="shared" si="535"/>
        <v>0</v>
      </c>
      <c r="EE306" s="7">
        <f t="shared" si="535"/>
        <v>0</v>
      </c>
      <c r="EF306" s="7">
        <f t="shared" si="535"/>
        <v>0</v>
      </c>
      <c r="EG306" s="7">
        <f t="shared" si="535"/>
        <v>0</v>
      </c>
      <c r="EH306" s="7">
        <f t="shared" si="535"/>
        <v>0</v>
      </c>
      <c r="EI306" s="7">
        <f t="shared" si="535"/>
        <v>0</v>
      </c>
      <c r="EJ306" s="7">
        <f t="shared" si="535"/>
        <v>0</v>
      </c>
      <c r="EK306" s="7">
        <f t="shared" si="535"/>
        <v>0</v>
      </c>
      <c r="EL306" s="7">
        <f t="shared" si="535"/>
        <v>0</v>
      </c>
      <c r="EM306" s="7">
        <f t="shared" si="535"/>
        <v>0</v>
      </c>
      <c r="EN306" s="7">
        <f t="shared" si="535"/>
        <v>0</v>
      </c>
      <c r="EO306" s="7">
        <f t="shared" si="535"/>
        <v>0</v>
      </c>
      <c r="EP306" s="7">
        <f t="shared" si="535"/>
        <v>0</v>
      </c>
      <c r="EQ306" s="7">
        <f t="shared" si="535"/>
        <v>-1471427.84</v>
      </c>
      <c r="ER306" s="7">
        <f t="shared" si="535"/>
        <v>0</v>
      </c>
      <c r="ES306" s="7">
        <f t="shared" si="535"/>
        <v>0</v>
      </c>
      <c r="ET306" s="7">
        <f t="shared" si="535"/>
        <v>0</v>
      </c>
      <c r="EU306" s="7">
        <f t="shared" si="535"/>
        <v>0</v>
      </c>
      <c r="EV306" s="7">
        <f t="shared" si="535"/>
        <v>0</v>
      </c>
      <c r="EW306" s="7">
        <f t="shared" si="535"/>
        <v>0</v>
      </c>
      <c r="EX306" s="7">
        <f t="shared" si="535"/>
        <v>0</v>
      </c>
      <c r="EY306" s="7">
        <f t="shared" si="535"/>
        <v>0</v>
      </c>
      <c r="EZ306" s="7">
        <f t="shared" si="535"/>
        <v>0</v>
      </c>
      <c r="FA306" s="7">
        <f t="shared" si="535"/>
        <v>0</v>
      </c>
      <c r="FB306" s="7">
        <f t="shared" si="535"/>
        <v>0</v>
      </c>
      <c r="FC306" s="7">
        <f t="shared" si="535"/>
        <v>0</v>
      </c>
      <c r="FD306" s="7">
        <f t="shared" si="535"/>
        <v>0</v>
      </c>
      <c r="FE306" s="7">
        <f t="shared" si="535"/>
        <v>0</v>
      </c>
      <c r="FF306" s="7">
        <f t="shared" si="535"/>
        <v>0</v>
      </c>
      <c r="FG306" s="7">
        <f t="shared" ref="FG306:FX306" si="536">((FG303*(FG92+FG93)+(FG304*(FG98+FG96)))*-1)</f>
        <v>0</v>
      </c>
      <c r="FH306" s="7">
        <f t="shared" si="536"/>
        <v>0</v>
      </c>
      <c r="FI306" s="7">
        <f t="shared" si="536"/>
        <v>0</v>
      </c>
      <c r="FJ306" s="7">
        <f t="shared" si="536"/>
        <v>0</v>
      </c>
      <c r="FK306" s="7">
        <f t="shared" si="536"/>
        <v>0</v>
      </c>
      <c r="FL306" s="7">
        <f t="shared" si="536"/>
        <v>0</v>
      </c>
      <c r="FM306" s="7">
        <f t="shared" si="536"/>
        <v>0</v>
      </c>
      <c r="FN306" s="7">
        <f t="shared" si="536"/>
        <v>0</v>
      </c>
      <c r="FO306" s="7">
        <f t="shared" si="536"/>
        <v>0</v>
      </c>
      <c r="FP306" s="7">
        <f t="shared" si="536"/>
        <v>0</v>
      </c>
      <c r="FQ306" s="7">
        <f t="shared" si="536"/>
        <v>0</v>
      </c>
      <c r="FR306" s="7">
        <f t="shared" si="536"/>
        <v>0</v>
      </c>
      <c r="FS306" s="7">
        <f t="shared" si="536"/>
        <v>0</v>
      </c>
      <c r="FT306" s="7">
        <f t="shared" si="536"/>
        <v>0</v>
      </c>
      <c r="FU306" s="7">
        <f t="shared" si="536"/>
        <v>0</v>
      </c>
      <c r="FV306" s="7">
        <f t="shared" si="536"/>
        <v>0</v>
      </c>
      <c r="FW306" s="7">
        <f t="shared" si="536"/>
        <v>0</v>
      </c>
      <c r="FX306" s="7">
        <f t="shared" si="536"/>
        <v>0</v>
      </c>
      <c r="FY306" s="7">
        <f>SUM(C306:FX306)</f>
        <v>-241470056.03700003</v>
      </c>
      <c r="FZ306" s="7"/>
      <c r="GA306" s="7"/>
      <c r="GB306" s="7"/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</row>
    <row r="307" spans="1:195" x14ac:dyDescent="0.35">
      <c r="A307" s="6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</row>
    <row r="308" spans="1:195" x14ac:dyDescent="0.35">
      <c r="A308" s="6" t="s">
        <v>883</v>
      </c>
      <c r="B308" s="7" t="s">
        <v>884</v>
      </c>
      <c r="C308" s="7">
        <f t="shared" ref="C308:BN308" si="537">C294+C306</f>
        <v>78280926.659999996</v>
      </c>
      <c r="D308" s="7">
        <f t="shared" si="537"/>
        <v>388367808.66999996</v>
      </c>
      <c r="E308" s="7">
        <f t="shared" si="537"/>
        <v>62963164.525999993</v>
      </c>
      <c r="F308" s="7">
        <f t="shared" si="537"/>
        <v>253302790.678</v>
      </c>
      <c r="G308" s="7">
        <f t="shared" si="537"/>
        <v>18270291.879999999</v>
      </c>
      <c r="H308" s="7">
        <f t="shared" si="537"/>
        <v>13281345.189999999</v>
      </c>
      <c r="I308" s="7">
        <f t="shared" si="537"/>
        <v>87627805.966999993</v>
      </c>
      <c r="J308" s="7">
        <f t="shared" si="537"/>
        <v>24020317.789999999</v>
      </c>
      <c r="K308" s="7">
        <f t="shared" si="537"/>
        <v>4376133.2699999996</v>
      </c>
      <c r="L308" s="7">
        <f t="shared" si="537"/>
        <v>26195544.030000001</v>
      </c>
      <c r="M308" s="7">
        <f t="shared" si="537"/>
        <v>13496937.890000001</v>
      </c>
      <c r="N308" s="7">
        <f t="shared" si="537"/>
        <v>581494672.08000004</v>
      </c>
      <c r="O308" s="7">
        <f t="shared" si="537"/>
        <v>143582716.31</v>
      </c>
      <c r="P308" s="7">
        <f t="shared" si="537"/>
        <v>5486815.5099999998</v>
      </c>
      <c r="Q308" s="7">
        <f t="shared" si="537"/>
        <v>455192255.19400001</v>
      </c>
      <c r="R308" s="7">
        <f t="shared" si="537"/>
        <v>67966839.079999998</v>
      </c>
      <c r="S308" s="7">
        <f t="shared" si="537"/>
        <v>18924881.170000002</v>
      </c>
      <c r="T308" s="7">
        <f t="shared" si="537"/>
        <v>3280571.47</v>
      </c>
      <c r="U308" s="7">
        <f t="shared" si="537"/>
        <v>1310359.06</v>
      </c>
      <c r="V308" s="7">
        <f t="shared" si="537"/>
        <v>4233931.0599999996</v>
      </c>
      <c r="W308" s="7">
        <f t="shared" si="537"/>
        <v>3689031.04</v>
      </c>
      <c r="X308" s="7">
        <f t="shared" si="537"/>
        <v>1219109.24</v>
      </c>
      <c r="Y308" s="7">
        <f t="shared" si="537"/>
        <v>11502733.689999999</v>
      </c>
      <c r="Z308" s="7">
        <f t="shared" si="537"/>
        <v>3812547.54</v>
      </c>
      <c r="AA308" s="7">
        <f t="shared" si="537"/>
        <v>344053132.07999998</v>
      </c>
      <c r="AB308" s="7">
        <f t="shared" si="537"/>
        <v>307314036.79000002</v>
      </c>
      <c r="AC308" s="7">
        <f t="shared" si="537"/>
        <v>11287823.91</v>
      </c>
      <c r="AD308" s="7">
        <f t="shared" si="537"/>
        <v>14211512.780000001</v>
      </c>
      <c r="AE308" s="7">
        <f t="shared" si="537"/>
        <v>2102521.44</v>
      </c>
      <c r="AF308" s="7">
        <f t="shared" si="537"/>
        <v>3417701.57</v>
      </c>
      <c r="AG308" s="7">
        <f t="shared" si="537"/>
        <v>7968998</v>
      </c>
      <c r="AH308" s="7">
        <f t="shared" si="537"/>
        <v>11675182.67</v>
      </c>
      <c r="AI308" s="7">
        <f t="shared" si="537"/>
        <v>5504284.8300000001</v>
      </c>
      <c r="AJ308" s="7">
        <f t="shared" si="537"/>
        <v>3421162.94</v>
      </c>
      <c r="AK308" s="7">
        <f t="shared" si="537"/>
        <v>3437264.26</v>
      </c>
      <c r="AL308" s="7">
        <f t="shared" si="537"/>
        <v>4531542.67</v>
      </c>
      <c r="AM308" s="7">
        <f t="shared" si="537"/>
        <v>5326794.29</v>
      </c>
      <c r="AN308" s="7">
        <f t="shared" si="537"/>
        <v>4853828.37</v>
      </c>
      <c r="AO308" s="7">
        <f t="shared" si="537"/>
        <v>49184234.969999999</v>
      </c>
      <c r="AP308" s="7">
        <f t="shared" si="537"/>
        <v>984605907.71000004</v>
      </c>
      <c r="AQ308" s="7">
        <f t="shared" si="537"/>
        <v>4254691.1900000004</v>
      </c>
      <c r="AR308" s="7">
        <f t="shared" si="537"/>
        <v>664254112.49000001</v>
      </c>
      <c r="AS308" s="7">
        <f t="shared" si="537"/>
        <v>75135621.656000003</v>
      </c>
      <c r="AT308" s="7">
        <f t="shared" si="537"/>
        <v>29998910.32</v>
      </c>
      <c r="AU308" s="7">
        <f t="shared" si="537"/>
        <v>4940563.0599999996</v>
      </c>
      <c r="AV308" s="7">
        <f t="shared" si="537"/>
        <v>5000518.68</v>
      </c>
      <c r="AW308" s="7">
        <f t="shared" si="537"/>
        <v>4416637.21</v>
      </c>
      <c r="AX308" s="7">
        <f t="shared" si="537"/>
        <v>1697596.48</v>
      </c>
      <c r="AY308" s="7">
        <f t="shared" si="537"/>
        <v>6061181.2300000004</v>
      </c>
      <c r="AZ308" s="7">
        <f t="shared" si="537"/>
        <v>142156367.77000001</v>
      </c>
      <c r="BA308" s="7">
        <f t="shared" si="537"/>
        <v>99159671.230000004</v>
      </c>
      <c r="BB308" s="7">
        <f t="shared" si="537"/>
        <v>82441914.719999999</v>
      </c>
      <c r="BC308" s="7">
        <f t="shared" si="537"/>
        <v>246543250.63200003</v>
      </c>
      <c r="BD308" s="7">
        <f t="shared" si="537"/>
        <v>39224945.799999997</v>
      </c>
      <c r="BE308" s="7">
        <f t="shared" si="537"/>
        <v>14653499.359999999</v>
      </c>
      <c r="BF308" s="7">
        <f t="shared" si="537"/>
        <v>276327513.99000001</v>
      </c>
      <c r="BG308" s="7">
        <f t="shared" si="537"/>
        <v>11571564.07</v>
      </c>
      <c r="BH308" s="7">
        <f t="shared" si="537"/>
        <v>7670052.2699999996</v>
      </c>
      <c r="BI308" s="7">
        <f t="shared" si="537"/>
        <v>4534185.93</v>
      </c>
      <c r="BJ308" s="7">
        <f t="shared" si="537"/>
        <v>68009926.640000001</v>
      </c>
      <c r="BK308" s="7">
        <f t="shared" si="537"/>
        <v>337261596.94</v>
      </c>
      <c r="BL308" s="7">
        <f t="shared" si="537"/>
        <v>2237957.75</v>
      </c>
      <c r="BM308" s="7">
        <f t="shared" si="537"/>
        <v>5935767.3499999996</v>
      </c>
      <c r="BN308" s="7">
        <f t="shared" si="537"/>
        <v>35461904.289999999</v>
      </c>
      <c r="BO308" s="7">
        <f t="shared" ref="BO308:DZ308" si="538">BO294+BO306</f>
        <v>14739893.41</v>
      </c>
      <c r="BP308" s="7">
        <f t="shared" si="538"/>
        <v>3427045.16</v>
      </c>
      <c r="BQ308" s="7">
        <f t="shared" si="538"/>
        <v>69335280.178000003</v>
      </c>
      <c r="BR308" s="7">
        <f t="shared" si="538"/>
        <v>49902027.479999997</v>
      </c>
      <c r="BS308" s="7">
        <f t="shared" si="538"/>
        <v>14128786.939999999</v>
      </c>
      <c r="BT308" s="7">
        <f t="shared" si="538"/>
        <v>5769623.6399999997</v>
      </c>
      <c r="BU308" s="7">
        <f t="shared" si="538"/>
        <v>6050134.0800000001</v>
      </c>
      <c r="BV308" s="7">
        <f t="shared" si="538"/>
        <v>14351929.449999999</v>
      </c>
      <c r="BW308" s="7">
        <f t="shared" si="538"/>
        <v>22872366.5</v>
      </c>
      <c r="BX308" s="7">
        <f t="shared" si="538"/>
        <v>1793810.78</v>
      </c>
      <c r="BY308" s="7">
        <f t="shared" si="538"/>
        <v>5897243.5499999998</v>
      </c>
      <c r="BZ308" s="7">
        <f t="shared" si="538"/>
        <v>3670222.23</v>
      </c>
      <c r="CA308" s="7">
        <f t="shared" si="538"/>
        <v>3155462.16</v>
      </c>
      <c r="CB308" s="7">
        <f t="shared" si="538"/>
        <v>816771671.74199998</v>
      </c>
      <c r="CC308" s="7">
        <f t="shared" si="538"/>
        <v>3503040.55</v>
      </c>
      <c r="CD308" s="7">
        <f t="shared" si="538"/>
        <v>3475014.13</v>
      </c>
      <c r="CE308" s="7">
        <f t="shared" si="538"/>
        <v>3031667.9</v>
      </c>
      <c r="CF308" s="7">
        <f t="shared" si="538"/>
        <v>2337551.13</v>
      </c>
      <c r="CG308" s="7">
        <f t="shared" si="538"/>
        <v>3663065.84</v>
      </c>
      <c r="CH308" s="7">
        <f t="shared" si="538"/>
        <v>2312645.7799999998</v>
      </c>
      <c r="CI308" s="7">
        <f t="shared" si="538"/>
        <v>8594395.4700000007</v>
      </c>
      <c r="CJ308" s="7">
        <f t="shared" si="538"/>
        <v>11416894.039999999</v>
      </c>
      <c r="CK308" s="7">
        <f t="shared" si="538"/>
        <v>57794769.189999998</v>
      </c>
      <c r="CL308" s="7">
        <f t="shared" si="538"/>
        <v>15441854.310000001</v>
      </c>
      <c r="CM308" s="7">
        <f t="shared" si="538"/>
        <v>9716589.3699999992</v>
      </c>
      <c r="CN308" s="7">
        <f t="shared" si="538"/>
        <v>315415222.14499998</v>
      </c>
      <c r="CO308" s="7">
        <f t="shared" si="538"/>
        <v>156897852.21000001</v>
      </c>
      <c r="CP308" s="7">
        <f t="shared" si="538"/>
        <v>12353747.810000001</v>
      </c>
      <c r="CQ308" s="7">
        <f t="shared" si="538"/>
        <v>10329534.98</v>
      </c>
      <c r="CR308" s="7">
        <f t="shared" si="538"/>
        <v>4056706.95</v>
      </c>
      <c r="CS308" s="7">
        <f t="shared" si="538"/>
        <v>4594320.78</v>
      </c>
      <c r="CT308" s="7">
        <f t="shared" si="538"/>
        <v>2341807.96</v>
      </c>
      <c r="CU308" s="7">
        <f t="shared" si="538"/>
        <v>4688350.54</v>
      </c>
      <c r="CV308" s="7">
        <f t="shared" si="538"/>
        <v>1148275.01</v>
      </c>
      <c r="CW308" s="7">
        <f t="shared" si="538"/>
        <v>3787358.23</v>
      </c>
      <c r="CX308" s="7">
        <f t="shared" si="538"/>
        <v>6036047.8799999999</v>
      </c>
      <c r="CY308" s="7">
        <f t="shared" si="538"/>
        <v>1239684.8999999999</v>
      </c>
      <c r="CZ308" s="7">
        <f t="shared" si="538"/>
        <v>21057356.120000001</v>
      </c>
      <c r="DA308" s="7">
        <f t="shared" si="538"/>
        <v>3612368.75</v>
      </c>
      <c r="DB308" s="7">
        <f t="shared" si="538"/>
        <v>4839800.6399999997</v>
      </c>
      <c r="DC308" s="7">
        <f t="shared" si="538"/>
        <v>3462885.21</v>
      </c>
      <c r="DD308" s="7">
        <f t="shared" si="538"/>
        <v>3271844.17</v>
      </c>
      <c r="DE308" s="7">
        <f t="shared" si="538"/>
        <v>4618149.7699999996</v>
      </c>
      <c r="DF308" s="7">
        <f t="shared" si="538"/>
        <v>213546378.44499999</v>
      </c>
      <c r="DG308" s="7">
        <f t="shared" si="538"/>
        <v>2423573.89</v>
      </c>
      <c r="DH308" s="7">
        <f t="shared" si="538"/>
        <v>20886839.41</v>
      </c>
      <c r="DI308" s="7">
        <f t="shared" si="538"/>
        <v>27099833.41</v>
      </c>
      <c r="DJ308" s="7">
        <f t="shared" si="538"/>
        <v>8149616.6600000001</v>
      </c>
      <c r="DK308" s="7">
        <f t="shared" si="538"/>
        <v>6532518.4000000004</v>
      </c>
      <c r="DL308" s="7">
        <f t="shared" si="538"/>
        <v>66133633.740000002</v>
      </c>
      <c r="DM308" s="7">
        <f t="shared" si="538"/>
        <v>4326457.59</v>
      </c>
      <c r="DN308" s="7">
        <f t="shared" si="538"/>
        <v>16054629.26</v>
      </c>
      <c r="DO308" s="7">
        <f t="shared" si="538"/>
        <v>37791858.009999998</v>
      </c>
      <c r="DP308" s="7">
        <f t="shared" si="538"/>
        <v>3823507.1</v>
      </c>
      <c r="DQ308" s="7">
        <f t="shared" si="538"/>
        <v>10302616.720000001</v>
      </c>
      <c r="DR308" s="7">
        <f t="shared" si="538"/>
        <v>16267957.550000001</v>
      </c>
      <c r="DS308" s="7">
        <f t="shared" si="538"/>
        <v>8493099.7400000002</v>
      </c>
      <c r="DT308" s="7">
        <f t="shared" si="538"/>
        <v>3605217.69</v>
      </c>
      <c r="DU308" s="7">
        <f t="shared" si="538"/>
        <v>5250957.58</v>
      </c>
      <c r="DV308" s="7">
        <f t="shared" si="538"/>
        <v>3878489.81</v>
      </c>
      <c r="DW308" s="7">
        <f t="shared" si="538"/>
        <v>4751412.07</v>
      </c>
      <c r="DX308" s="7">
        <f t="shared" si="538"/>
        <v>3671409.73</v>
      </c>
      <c r="DY308" s="7">
        <f t="shared" si="538"/>
        <v>5085104.34</v>
      </c>
      <c r="DZ308" s="7">
        <f t="shared" si="538"/>
        <v>9348689.2300000004</v>
      </c>
      <c r="EA308" s="7">
        <f t="shared" ref="EA308:FX308" si="539">EA294+EA306</f>
        <v>7101560.3300000001</v>
      </c>
      <c r="EB308" s="7">
        <f t="shared" si="539"/>
        <v>7337063.96</v>
      </c>
      <c r="EC308" s="7">
        <f t="shared" si="539"/>
        <v>4338254.04</v>
      </c>
      <c r="ED308" s="7">
        <f t="shared" si="539"/>
        <v>23147062.68</v>
      </c>
      <c r="EE308" s="7">
        <f t="shared" si="539"/>
        <v>3588701.8</v>
      </c>
      <c r="EF308" s="7">
        <f t="shared" si="539"/>
        <v>16641732.609999999</v>
      </c>
      <c r="EG308" s="7">
        <f t="shared" si="539"/>
        <v>4050649.17</v>
      </c>
      <c r="EH308" s="7">
        <f t="shared" si="539"/>
        <v>4056579.04</v>
      </c>
      <c r="EI308" s="7">
        <f t="shared" si="539"/>
        <v>164616324.28999999</v>
      </c>
      <c r="EJ308" s="7">
        <f t="shared" si="539"/>
        <v>110834981.64</v>
      </c>
      <c r="EK308" s="7">
        <f t="shared" si="539"/>
        <v>8358286.3700000001</v>
      </c>
      <c r="EL308" s="7">
        <f t="shared" si="539"/>
        <v>5973275.9500000002</v>
      </c>
      <c r="EM308" s="7">
        <f t="shared" si="539"/>
        <v>5540294.6200000001</v>
      </c>
      <c r="EN308" s="7">
        <f t="shared" si="539"/>
        <v>11951057.869999999</v>
      </c>
      <c r="EO308" s="7">
        <f t="shared" si="539"/>
        <v>4720810.3</v>
      </c>
      <c r="EP308" s="7">
        <f t="shared" si="539"/>
        <v>6002523.3200000003</v>
      </c>
      <c r="EQ308" s="7">
        <f t="shared" si="539"/>
        <v>29094032.710000001</v>
      </c>
      <c r="ER308" s="7">
        <f t="shared" si="539"/>
        <v>5084806.1399999997</v>
      </c>
      <c r="ES308" s="7">
        <f t="shared" si="539"/>
        <v>3508977.85</v>
      </c>
      <c r="ET308" s="7">
        <f t="shared" si="539"/>
        <v>4095070.51</v>
      </c>
      <c r="EU308" s="7">
        <f t="shared" si="539"/>
        <v>7751229.6200000001</v>
      </c>
      <c r="EV308" s="7">
        <f t="shared" si="539"/>
        <v>1931507.33</v>
      </c>
      <c r="EW308" s="7">
        <f t="shared" si="539"/>
        <v>13218618.970000001</v>
      </c>
      <c r="EX308" s="7">
        <f t="shared" si="539"/>
        <v>3623072.51</v>
      </c>
      <c r="EY308" s="7">
        <f t="shared" si="539"/>
        <v>8997897.1199999992</v>
      </c>
      <c r="EZ308" s="7">
        <f t="shared" si="539"/>
        <v>2751725.07</v>
      </c>
      <c r="FA308" s="7">
        <f t="shared" si="539"/>
        <v>42115471.619999997</v>
      </c>
      <c r="FB308" s="7">
        <f t="shared" si="539"/>
        <v>4735112.4400000004</v>
      </c>
      <c r="FC308" s="7">
        <f t="shared" si="539"/>
        <v>22083734.780000001</v>
      </c>
      <c r="FD308" s="7">
        <f t="shared" si="539"/>
        <v>5672439.54</v>
      </c>
      <c r="FE308" s="7">
        <f t="shared" si="539"/>
        <v>2003245.54</v>
      </c>
      <c r="FF308" s="7">
        <f t="shared" si="539"/>
        <v>3739006.87</v>
      </c>
      <c r="FG308" s="7">
        <f t="shared" si="539"/>
        <v>2791667.9</v>
      </c>
      <c r="FH308" s="7">
        <f t="shared" si="539"/>
        <v>1687641.15</v>
      </c>
      <c r="FI308" s="7">
        <f t="shared" si="539"/>
        <v>20073193.170000002</v>
      </c>
      <c r="FJ308" s="7">
        <f t="shared" si="539"/>
        <v>22454241.260000002</v>
      </c>
      <c r="FK308" s="7">
        <f t="shared" si="539"/>
        <v>29197638.190000001</v>
      </c>
      <c r="FL308" s="7">
        <f t="shared" si="539"/>
        <v>89506028.040000007</v>
      </c>
      <c r="FM308" s="7">
        <f t="shared" si="539"/>
        <v>42624583.259999998</v>
      </c>
      <c r="FN308" s="7">
        <f t="shared" si="539"/>
        <v>254079029.58000001</v>
      </c>
      <c r="FO308" s="7">
        <f t="shared" si="539"/>
        <v>12923250.27</v>
      </c>
      <c r="FP308" s="7">
        <f t="shared" si="539"/>
        <v>26423778.789999999</v>
      </c>
      <c r="FQ308" s="7">
        <f t="shared" si="539"/>
        <v>11931842.02</v>
      </c>
      <c r="FR308" s="7">
        <f t="shared" si="539"/>
        <v>3384089.51</v>
      </c>
      <c r="FS308" s="7">
        <f t="shared" si="539"/>
        <v>3457705.04</v>
      </c>
      <c r="FT308" s="7">
        <f t="shared" si="539"/>
        <v>1530952.34</v>
      </c>
      <c r="FU308" s="7">
        <f t="shared" si="539"/>
        <v>10796310.34</v>
      </c>
      <c r="FV308" s="7">
        <f t="shared" si="539"/>
        <v>9902514.9100000001</v>
      </c>
      <c r="FW308" s="7">
        <f t="shared" si="539"/>
        <v>3307351.27</v>
      </c>
      <c r="FX308" s="7">
        <f t="shared" si="539"/>
        <v>1506941.06</v>
      </c>
      <c r="FY308" s="7">
        <f>-(FY294+FY306)</f>
        <v>241470056.03700003</v>
      </c>
      <c r="FZ308" s="7">
        <f>SUM(C308:FY308)</f>
        <v>9735767429.52001</v>
      </c>
      <c r="GA308" s="7"/>
      <c r="GB308" s="7"/>
      <c r="GC308" s="7"/>
      <c r="GD308" s="7"/>
      <c r="GE308" s="7"/>
      <c r="GF308" s="7"/>
      <c r="GG308" s="7"/>
      <c r="GH308" s="7"/>
      <c r="GI308" s="7"/>
      <c r="GJ308" s="7"/>
      <c r="GK308" s="7"/>
      <c r="GL308" s="7"/>
      <c r="GM308" s="7"/>
    </row>
    <row r="309" spans="1:195" x14ac:dyDescent="0.35">
      <c r="A309" s="6" t="s">
        <v>885</v>
      </c>
      <c r="B309" s="7" t="s">
        <v>886</v>
      </c>
      <c r="C309" s="7">
        <f t="shared" ref="C309:BN310" si="540">C295</f>
        <v>35253798.540554166</v>
      </c>
      <c r="D309" s="7">
        <f t="shared" si="540"/>
        <v>128229657.98821996</v>
      </c>
      <c r="E309" s="7">
        <f t="shared" si="540"/>
        <v>35963805.524029709</v>
      </c>
      <c r="F309" s="7">
        <f t="shared" si="540"/>
        <v>91861217.670198485</v>
      </c>
      <c r="G309" s="7">
        <f t="shared" si="540"/>
        <v>14041905.375152614</v>
      </c>
      <c r="H309" s="7">
        <f t="shared" si="540"/>
        <v>4010866.7744518542</v>
      </c>
      <c r="I309" s="7">
        <f t="shared" si="540"/>
        <v>33618950.421450086</v>
      </c>
      <c r="J309" s="7">
        <f t="shared" si="540"/>
        <v>5258155.7746904334</v>
      </c>
      <c r="K309" s="7">
        <f t="shared" si="540"/>
        <v>1373420.2249569031</v>
      </c>
      <c r="L309" s="7">
        <f t="shared" si="540"/>
        <v>23803341.999421168</v>
      </c>
      <c r="M309" s="7">
        <f t="shared" si="540"/>
        <v>8872055.0667070299</v>
      </c>
      <c r="N309" s="7">
        <f t="shared" si="540"/>
        <v>183177269.96864021</v>
      </c>
      <c r="O309" s="7">
        <f t="shared" si="540"/>
        <v>74099086.926608339</v>
      </c>
      <c r="P309" s="7">
        <f t="shared" si="540"/>
        <v>1557973.5128213479</v>
      </c>
      <c r="Q309" s="7">
        <f t="shared" si="540"/>
        <v>159254145.28772166</v>
      </c>
      <c r="R309" s="7">
        <f t="shared" si="540"/>
        <v>2046066.1098450595</v>
      </c>
      <c r="S309" s="7">
        <f t="shared" si="540"/>
        <v>16119708.626638984</v>
      </c>
      <c r="T309" s="7">
        <f t="shared" si="540"/>
        <v>648188.49994890962</v>
      </c>
      <c r="U309" s="7">
        <f t="shared" si="540"/>
        <v>737004.56624226843</v>
      </c>
      <c r="V309" s="7">
        <f t="shared" si="540"/>
        <v>1057600.3818665161</v>
      </c>
      <c r="W309" s="7">
        <f t="shared" si="540"/>
        <v>188028.74100294587</v>
      </c>
      <c r="X309" s="7">
        <f t="shared" si="540"/>
        <v>288177.32620773971</v>
      </c>
      <c r="Y309" s="7">
        <f t="shared" si="540"/>
        <v>1906066.8602718078</v>
      </c>
      <c r="Z309" s="7">
        <f t="shared" si="540"/>
        <v>639125.62254097313</v>
      </c>
      <c r="AA309" s="7">
        <f t="shared" si="540"/>
        <v>181808711.27667764</v>
      </c>
      <c r="AB309" s="7">
        <f t="shared" si="540"/>
        <v>282104893.29125261</v>
      </c>
      <c r="AC309" s="7">
        <f t="shared" si="540"/>
        <v>9287753.8735153116</v>
      </c>
      <c r="AD309" s="7">
        <f t="shared" si="540"/>
        <v>9616354.1312326975</v>
      </c>
      <c r="AE309" s="7">
        <f t="shared" si="540"/>
        <v>606536.67515341402</v>
      </c>
      <c r="AF309" s="7">
        <f t="shared" si="540"/>
        <v>1035004.2861338131</v>
      </c>
      <c r="AG309" s="7">
        <f t="shared" si="540"/>
        <v>4573381.573305794</v>
      </c>
      <c r="AH309" s="7">
        <f t="shared" si="540"/>
        <v>1001138.0726092531</v>
      </c>
      <c r="AI309" s="7">
        <f t="shared" si="540"/>
        <v>329720.2781396659</v>
      </c>
      <c r="AJ309" s="7">
        <f t="shared" si="540"/>
        <v>954901.13381936064</v>
      </c>
      <c r="AK309" s="7">
        <f t="shared" si="540"/>
        <v>1451019.7727747855</v>
      </c>
      <c r="AL309" s="7">
        <f t="shared" si="540"/>
        <v>2627354.7674582163</v>
      </c>
      <c r="AM309" s="7">
        <f t="shared" si="540"/>
        <v>1345938.8400217153</v>
      </c>
      <c r="AN309" s="7">
        <f t="shared" si="540"/>
        <v>4451896.26</v>
      </c>
      <c r="AO309" s="7">
        <f t="shared" si="540"/>
        <v>15857741.499898082</v>
      </c>
      <c r="AP309" s="7">
        <f t="shared" si="540"/>
        <v>743135171.56106412</v>
      </c>
      <c r="AQ309" s="7">
        <f t="shared" si="540"/>
        <v>1809897.3026800284</v>
      </c>
      <c r="AR309" s="7">
        <f t="shared" si="540"/>
        <v>310272053.46982086</v>
      </c>
      <c r="AS309" s="7">
        <f t="shared" si="540"/>
        <v>60204882.073984198</v>
      </c>
      <c r="AT309" s="7">
        <f t="shared" si="540"/>
        <v>11539371.05343595</v>
      </c>
      <c r="AU309" s="7">
        <f t="shared" si="540"/>
        <v>1757715.501162977</v>
      </c>
      <c r="AV309" s="7">
        <f t="shared" si="540"/>
        <v>1296312.824599874</v>
      </c>
      <c r="AW309" s="7">
        <f t="shared" si="540"/>
        <v>1014386.1303660375</v>
      </c>
      <c r="AX309" s="7">
        <f t="shared" si="540"/>
        <v>659140.29288256809</v>
      </c>
      <c r="AY309" s="7">
        <f t="shared" si="540"/>
        <v>1714714.2618439649</v>
      </c>
      <c r="AZ309" s="7">
        <f t="shared" si="540"/>
        <v>17601034.543541301</v>
      </c>
      <c r="BA309" s="7">
        <f t="shared" si="540"/>
        <v>25681103.034686949</v>
      </c>
      <c r="BB309" s="7">
        <f t="shared" si="540"/>
        <v>6672323.0615810156</v>
      </c>
      <c r="BC309" s="7">
        <f t="shared" si="540"/>
        <v>97184625.461721823</v>
      </c>
      <c r="BD309" s="7">
        <f t="shared" si="540"/>
        <v>16439229.770821597</v>
      </c>
      <c r="BE309" s="7">
        <f t="shared" si="540"/>
        <v>5646226.173322483</v>
      </c>
      <c r="BF309" s="7">
        <f t="shared" si="540"/>
        <v>84136602.481668785</v>
      </c>
      <c r="BG309" s="7">
        <f t="shared" si="540"/>
        <v>1851147.8606126299</v>
      </c>
      <c r="BH309" s="7">
        <f t="shared" si="540"/>
        <v>2176949.1489782399</v>
      </c>
      <c r="BI309" s="7">
        <f t="shared" si="540"/>
        <v>716296.58517669805</v>
      </c>
      <c r="BJ309" s="7">
        <f t="shared" si="540"/>
        <v>28038761.339993056</v>
      </c>
      <c r="BK309" s="7">
        <f t="shared" si="540"/>
        <v>54766145.283444978</v>
      </c>
      <c r="BL309" s="7">
        <f t="shared" si="540"/>
        <v>225587.77077551596</v>
      </c>
      <c r="BM309" s="7">
        <f t="shared" si="540"/>
        <v>1126510.536941048</v>
      </c>
      <c r="BN309" s="7">
        <f t="shared" si="540"/>
        <v>10610202.88422305</v>
      </c>
      <c r="BO309" s="7">
        <f t="shared" ref="BO309:DZ310" si="541">BO295</f>
        <v>4089518.9878254728</v>
      </c>
      <c r="BP309" s="7">
        <f t="shared" si="541"/>
        <v>2664472.6173484898</v>
      </c>
      <c r="BQ309" s="7">
        <f t="shared" si="541"/>
        <v>51671092.897542462</v>
      </c>
      <c r="BR309" s="7">
        <f t="shared" si="541"/>
        <v>10311880.054110514</v>
      </c>
      <c r="BS309" s="7">
        <f t="shared" si="541"/>
        <v>4084254.1730383243</v>
      </c>
      <c r="BT309" s="7">
        <f t="shared" si="541"/>
        <v>3279943.3391271606</v>
      </c>
      <c r="BU309" s="7">
        <f t="shared" si="541"/>
        <v>2443960.3146244111</v>
      </c>
      <c r="BV309" s="7">
        <f t="shared" si="541"/>
        <v>13557654.930219444</v>
      </c>
      <c r="BW309" s="7">
        <f t="shared" si="541"/>
        <v>18638420.922287412</v>
      </c>
      <c r="BX309" s="7">
        <f t="shared" si="541"/>
        <v>1239671.0647408476</v>
      </c>
      <c r="BY309" s="7">
        <f t="shared" si="541"/>
        <v>3830510.7910474292</v>
      </c>
      <c r="BZ309" s="7">
        <f t="shared" si="541"/>
        <v>1205979.2542702756</v>
      </c>
      <c r="CA309" s="7">
        <f t="shared" si="541"/>
        <v>2421868.8191735288</v>
      </c>
      <c r="CB309" s="7">
        <f t="shared" si="541"/>
        <v>407484574.95720559</v>
      </c>
      <c r="CC309" s="7">
        <f t="shared" si="541"/>
        <v>572756.62930633</v>
      </c>
      <c r="CD309" s="7">
        <f t="shared" si="541"/>
        <v>465740.53092221858</v>
      </c>
      <c r="CE309" s="7">
        <f t="shared" si="541"/>
        <v>1223320.7120838149</v>
      </c>
      <c r="CF309" s="7">
        <f t="shared" si="541"/>
        <v>783104.09616008739</v>
      </c>
      <c r="CG309" s="7">
        <f t="shared" si="541"/>
        <v>713468.02064942487</v>
      </c>
      <c r="CH309" s="7">
        <f t="shared" si="541"/>
        <v>500629.23427780427</v>
      </c>
      <c r="CI309" s="7">
        <f t="shared" si="541"/>
        <v>3457298.6269873558</v>
      </c>
      <c r="CJ309" s="7">
        <f t="shared" si="541"/>
        <v>11016896.404468739</v>
      </c>
      <c r="CK309" s="7">
        <f t="shared" si="541"/>
        <v>18289999.383109245</v>
      </c>
      <c r="CL309" s="7">
        <f t="shared" si="541"/>
        <v>3303301.9023739682</v>
      </c>
      <c r="CM309" s="7">
        <f t="shared" si="541"/>
        <v>1811676.9984258218</v>
      </c>
      <c r="CN309" s="7">
        <f t="shared" si="541"/>
        <v>148459369.55211762</v>
      </c>
      <c r="CO309" s="7">
        <f t="shared" si="541"/>
        <v>96249848.148484319</v>
      </c>
      <c r="CP309" s="7">
        <f t="shared" si="541"/>
        <v>11640928.661459321</v>
      </c>
      <c r="CQ309" s="7">
        <f t="shared" si="541"/>
        <v>3028708.1822238164</v>
      </c>
      <c r="CR309" s="7">
        <f t="shared" si="541"/>
        <v>696047.72234226018</v>
      </c>
      <c r="CS309" s="7">
        <f t="shared" si="541"/>
        <v>1605625.7750297501</v>
      </c>
      <c r="CT309" s="7">
        <f t="shared" si="541"/>
        <v>833582.70387287368</v>
      </c>
      <c r="CU309" s="7">
        <f t="shared" si="541"/>
        <v>481257.39109779493</v>
      </c>
      <c r="CV309" s="7">
        <f t="shared" si="541"/>
        <v>388308.28920853988</v>
      </c>
      <c r="CW309" s="7">
        <f t="shared" si="541"/>
        <v>1333214.7276245405</v>
      </c>
      <c r="CX309" s="7">
        <f t="shared" si="541"/>
        <v>2380759.2227618322</v>
      </c>
      <c r="CY309" s="7">
        <f t="shared" si="541"/>
        <v>183805.80868446073</v>
      </c>
      <c r="CZ309" s="7">
        <f t="shared" si="541"/>
        <v>7221794.6543975212</v>
      </c>
      <c r="DA309" s="7">
        <f t="shared" si="541"/>
        <v>1363252.8331010048</v>
      </c>
      <c r="DB309" s="7">
        <f t="shared" si="541"/>
        <v>1212882.1014778237</v>
      </c>
      <c r="DC309" s="7">
        <f t="shared" si="541"/>
        <v>1355920.2463473477</v>
      </c>
      <c r="DD309" s="7">
        <f t="shared" si="541"/>
        <v>1028064.2691205827</v>
      </c>
      <c r="DE309" s="7">
        <f t="shared" si="541"/>
        <v>2106117.3752637953</v>
      </c>
      <c r="DF309" s="7">
        <f t="shared" si="541"/>
        <v>77315647.924715459</v>
      </c>
      <c r="DG309" s="7">
        <f t="shared" si="541"/>
        <v>1574636.3851741247</v>
      </c>
      <c r="DH309" s="7">
        <f t="shared" si="541"/>
        <v>10649969.613069352</v>
      </c>
      <c r="DI309" s="7">
        <f t="shared" si="541"/>
        <v>14082469.626916558</v>
      </c>
      <c r="DJ309" s="7">
        <f t="shared" si="541"/>
        <v>1761102.9385874607</v>
      </c>
      <c r="DK309" s="7">
        <f t="shared" si="541"/>
        <v>1300649.8095633748</v>
      </c>
      <c r="DL309" s="7">
        <f t="shared" si="541"/>
        <v>23973351.979063943</v>
      </c>
      <c r="DM309" s="7">
        <f t="shared" si="541"/>
        <v>678587.38171821821</v>
      </c>
      <c r="DN309" s="7">
        <f t="shared" si="541"/>
        <v>7783941.8948601969</v>
      </c>
      <c r="DO309" s="7">
        <f t="shared" si="541"/>
        <v>10506645.64777107</v>
      </c>
      <c r="DP309" s="7">
        <f t="shared" si="541"/>
        <v>929800.15351989411</v>
      </c>
      <c r="DQ309" s="7">
        <f t="shared" si="541"/>
        <v>9904607.0469613429</v>
      </c>
      <c r="DR309" s="7">
        <f t="shared" si="541"/>
        <v>2691333.5387806473</v>
      </c>
      <c r="DS309" s="7">
        <f t="shared" si="541"/>
        <v>1247846.8177005996</v>
      </c>
      <c r="DT309" s="7">
        <f t="shared" si="541"/>
        <v>320798.19500301237</v>
      </c>
      <c r="DU309" s="7">
        <f t="shared" si="541"/>
        <v>883534.84425521479</v>
      </c>
      <c r="DV309" s="7">
        <f t="shared" si="541"/>
        <v>266777.42896753491</v>
      </c>
      <c r="DW309" s="7">
        <f t="shared" si="541"/>
        <v>634099.50488561043</v>
      </c>
      <c r="DX309" s="7">
        <f t="shared" si="541"/>
        <v>2598694.4736028961</v>
      </c>
      <c r="DY309" s="7">
        <f t="shared" si="541"/>
        <v>3619410.683453551</v>
      </c>
      <c r="DZ309" s="7">
        <f t="shared" si="541"/>
        <v>5769014.8207273595</v>
      </c>
      <c r="EA309" s="7">
        <f t="shared" ref="EA309:FY310" si="542">EA295</f>
        <v>6512540.0074977791</v>
      </c>
      <c r="EB309" s="7">
        <f t="shared" si="542"/>
        <v>2470091.7549102847</v>
      </c>
      <c r="EC309" s="7">
        <f t="shared" si="542"/>
        <v>1050192.8938622694</v>
      </c>
      <c r="ED309" s="7">
        <f t="shared" si="542"/>
        <v>22558236.759999998</v>
      </c>
      <c r="EE309" s="7">
        <f t="shared" si="542"/>
        <v>504332.87384134391</v>
      </c>
      <c r="EF309" s="7">
        <f t="shared" si="542"/>
        <v>2571328.4525209232</v>
      </c>
      <c r="EG309" s="7">
        <f t="shared" si="542"/>
        <v>868849.11805075197</v>
      </c>
      <c r="EH309" s="7">
        <f t="shared" si="542"/>
        <v>413101.67248662794</v>
      </c>
      <c r="EI309" s="7">
        <f t="shared" si="542"/>
        <v>40203696.862650633</v>
      </c>
      <c r="EJ309" s="7">
        <f t="shared" si="542"/>
        <v>31376157.475633226</v>
      </c>
      <c r="EK309" s="7">
        <f t="shared" si="542"/>
        <v>3612257.8993960274</v>
      </c>
      <c r="EL309" s="7">
        <f t="shared" si="542"/>
        <v>1851291.6751363499</v>
      </c>
      <c r="EM309" s="7">
        <f t="shared" si="542"/>
        <v>2722200.4941474297</v>
      </c>
      <c r="EN309" s="7">
        <f t="shared" si="542"/>
        <v>2366524.35700572</v>
      </c>
      <c r="EO309" s="7">
        <f t="shared" si="542"/>
        <v>1271172.0273581806</v>
      </c>
      <c r="EP309" s="7">
        <f t="shared" si="542"/>
        <v>3872633.9378254237</v>
      </c>
      <c r="EQ309" s="7">
        <f t="shared" si="542"/>
        <v>10290537.678643214</v>
      </c>
      <c r="ER309" s="7">
        <f t="shared" si="542"/>
        <v>3118698.2636639993</v>
      </c>
      <c r="ES309" s="7">
        <f t="shared" si="542"/>
        <v>1028126.6498641075</v>
      </c>
      <c r="ET309" s="7">
        <f t="shared" si="542"/>
        <v>1400734.8616667718</v>
      </c>
      <c r="EU309" s="7">
        <f t="shared" si="542"/>
        <v>1252819.2134579793</v>
      </c>
      <c r="EV309" s="7">
        <f t="shared" si="542"/>
        <v>1243158.6205034626</v>
      </c>
      <c r="EW309" s="7">
        <f t="shared" si="542"/>
        <v>9461342.5434755199</v>
      </c>
      <c r="EX309" s="7">
        <f t="shared" si="542"/>
        <v>463196.60472377657</v>
      </c>
      <c r="EY309" s="7">
        <f t="shared" si="542"/>
        <v>935870.77853859751</v>
      </c>
      <c r="EZ309" s="7">
        <f t="shared" si="542"/>
        <v>813355.90467574692</v>
      </c>
      <c r="FA309" s="7">
        <f t="shared" si="542"/>
        <v>40593156.449999996</v>
      </c>
      <c r="FB309" s="7">
        <f t="shared" si="542"/>
        <v>4279180.7600000007</v>
      </c>
      <c r="FC309" s="7">
        <f t="shared" si="542"/>
        <v>12760901.304481095</v>
      </c>
      <c r="FD309" s="7">
        <f t="shared" si="542"/>
        <v>1498160.0657999592</v>
      </c>
      <c r="FE309" s="7">
        <f t="shared" si="542"/>
        <v>609250.40598811454</v>
      </c>
      <c r="FF309" s="7">
        <f t="shared" si="542"/>
        <v>679164.13406070846</v>
      </c>
      <c r="FG309" s="7">
        <f t="shared" si="542"/>
        <v>854140.35730145231</v>
      </c>
      <c r="FH309" s="7">
        <f t="shared" si="542"/>
        <v>897413.73805556574</v>
      </c>
      <c r="FI309" s="7">
        <f t="shared" si="542"/>
        <v>13744643.852007139</v>
      </c>
      <c r="FJ309" s="7">
        <f t="shared" si="542"/>
        <v>20789986.079602659</v>
      </c>
      <c r="FK309" s="7">
        <f t="shared" si="542"/>
        <v>22251378.39798601</v>
      </c>
      <c r="FL309" s="7">
        <f t="shared" si="542"/>
        <v>58955219.078848727</v>
      </c>
      <c r="FM309" s="7">
        <f t="shared" si="542"/>
        <v>24859859.680954706</v>
      </c>
      <c r="FN309" s="7">
        <f t="shared" si="542"/>
        <v>80105817.560036466</v>
      </c>
      <c r="FO309" s="7">
        <f t="shared" si="542"/>
        <v>12312399.34</v>
      </c>
      <c r="FP309" s="7">
        <f t="shared" si="542"/>
        <v>18098828.682035714</v>
      </c>
      <c r="FQ309" s="7">
        <f t="shared" si="542"/>
        <v>11121040.395272799</v>
      </c>
      <c r="FR309" s="7">
        <f t="shared" si="542"/>
        <v>3212105.5799999996</v>
      </c>
      <c r="FS309" s="7">
        <f t="shared" si="542"/>
        <v>2076126.3770441501</v>
      </c>
      <c r="FT309" s="7">
        <f t="shared" si="542"/>
        <v>1424683.4400000002</v>
      </c>
      <c r="FU309" s="7">
        <f t="shared" si="542"/>
        <v>3936142.4488232448</v>
      </c>
      <c r="FV309" s="7">
        <f t="shared" si="542"/>
        <v>2786066.552301113</v>
      </c>
      <c r="FW309" s="7">
        <f t="shared" si="542"/>
        <v>529262.15540898801</v>
      </c>
      <c r="FX309" s="7">
        <f t="shared" si="542"/>
        <v>417333.07500636915</v>
      </c>
      <c r="FY309" s="7">
        <f t="shared" si="542"/>
        <v>0</v>
      </c>
      <c r="FZ309" s="7">
        <f>SUM(C309:FY309)</f>
        <v>4349483467.2593002</v>
      </c>
      <c r="GA309" s="7"/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</row>
    <row r="310" spans="1:195" x14ac:dyDescent="0.35">
      <c r="A310" s="6" t="s">
        <v>887</v>
      </c>
      <c r="B310" s="7" t="s">
        <v>888</v>
      </c>
      <c r="C310" s="7">
        <f t="shared" si="540"/>
        <v>1571551.38</v>
      </c>
      <c r="D310" s="7">
        <f t="shared" si="540"/>
        <v>5891825.6799999997</v>
      </c>
      <c r="E310" s="7">
        <f t="shared" si="540"/>
        <v>1402059.47</v>
      </c>
      <c r="F310" s="7">
        <f t="shared" si="540"/>
        <v>2122414.0099999998</v>
      </c>
      <c r="G310" s="7">
        <f t="shared" si="540"/>
        <v>416370.91</v>
      </c>
      <c r="H310" s="7">
        <f t="shared" si="540"/>
        <v>179594.77</v>
      </c>
      <c r="I310" s="7">
        <f t="shared" si="540"/>
        <v>1756720.2</v>
      </c>
      <c r="J310" s="7">
        <f t="shared" si="540"/>
        <v>582873.21</v>
      </c>
      <c r="K310" s="7">
        <f t="shared" si="540"/>
        <v>145057.79</v>
      </c>
      <c r="L310" s="7">
        <f t="shared" si="540"/>
        <v>1248477.73</v>
      </c>
      <c r="M310" s="7">
        <f t="shared" si="540"/>
        <v>481296.04</v>
      </c>
      <c r="N310" s="7">
        <f t="shared" si="540"/>
        <v>12518003.27</v>
      </c>
      <c r="O310" s="7">
        <f t="shared" si="540"/>
        <v>5033894.09</v>
      </c>
      <c r="P310" s="7">
        <f t="shared" si="540"/>
        <v>95177.919999999998</v>
      </c>
      <c r="Q310" s="7">
        <f t="shared" si="540"/>
        <v>6780650.7199999997</v>
      </c>
      <c r="R310" s="7">
        <f t="shared" si="540"/>
        <v>113968.89</v>
      </c>
      <c r="S310" s="7">
        <f t="shared" si="540"/>
        <v>913618.61</v>
      </c>
      <c r="T310" s="7">
        <f t="shared" si="540"/>
        <v>49295.81</v>
      </c>
      <c r="U310" s="7">
        <f t="shared" si="540"/>
        <v>50012.93</v>
      </c>
      <c r="V310" s="7">
        <f t="shared" si="540"/>
        <v>88788.87</v>
      </c>
      <c r="W310" s="7">
        <f t="shared" si="540"/>
        <v>19888.419999999998</v>
      </c>
      <c r="X310" s="7">
        <f t="shared" si="540"/>
        <v>22818.9</v>
      </c>
      <c r="Y310" s="7">
        <f t="shared" si="540"/>
        <v>141119.24</v>
      </c>
      <c r="Z310" s="7">
        <f t="shared" si="540"/>
        <v>61875.24</v>
      </c>
      <c r="AA310" s="7">
        <f t="shared" si="540"/>
        <v>6604117.9199999999</v>
      </c>
      <c r="AB310" s="7">
        <f t="shared" si="540"/>
        <v>11894214.49</v>
      </c>
      <c r="AC310" s="7">
        <f t="shared" si="540"/>
        <v>561458.46</v>
      </c>
      <c r="AD310" s="7">
        <f t="shared" si="540"/>
        <v>682715.08</v>
      </c>
      <c r="AE310" s="7">
        <f t="shared" si="540"/>
        <v>47201.09</v>
      </c>
      <c r="AF310" s="7">
        <f t="shared" si="540"/>
        <v>84283.1</v>
      </c>
      <c r="AG310" s="7">
        <f t="shared" si="540"/>
        <v>313551.83</v>
      </c>
      <c r="AH310" s="7">
        <f t="shared" si="540"/>
        <v>167628.9</v>
      </c>
      <c r="AI310" s="7">
        <f t="shared" si="540"/>
        <v>51575.21</v>
      </c>
      <c r="AJ310" s="7">
        <f t="shared" si="540"/>
        <v>124430.11</v>
      </c>
      <c r="AK310" s="7">
        <f t="shared" si="540"/>
        <v>72430.179999999993</v>
      </c>
      <c r="AL310" s="7">
        <f t="shared" si="540"/>
        <v>95522.73</v>
      </c>
      <c r="AM310" s="7">
        <f t="shared" si="540"/>
        <v>112017.04</v>
      </c>
      <c r="AN310" s="7">
        <f t="shared" si="540"/>
        <v>401932.11</v>
      </c>
      <c r="AO310" s="7">
        <f t="shared" si="540"/>
        <v>1628093.62</v>
      </c>
      <c r="AP310" s="7">
        <f t="shared" si="540"/>
        <v>36602070.200000003</v>
      </c>
      <c r="AQ310" s="7">
        <f t="shared" si="540"/>
        <v>94590.83</v>
      </c>
      <c r="AR310" s="7">
        <f t="shared" si="540"/>
        <v>21243656.5</v>
      </c>
      <c r="AS310" s="7">
        <f t="shared" si="540"/>
        <v>2440060.58</v>
      </c>
      <c r="AT310" s="7">
        <f t="shared" si="540"/>
        <v>1133113.94</v>
      </c>
      <c r="AU310" s="7">
        <f t="shared" si="540"/>
        <v>173594.73</v>
      </c>
      <c r="AV310" s="7">
        <f t="shared" si="540"/>
        <v>173821.12</v>
      </c>
      <c r="AW310" s="7">
        <f t="shared" si="540"/>
        <v>99601.88</v>
      </c>
      <c r="AX310" s="7">
        <f t="shared" si="540"/>
        <v>76112.820000000007</v>
      </c>
      <c r="AY310" s="7">
        <f t="shared" si="540"/>
        <v>123539.77</v>
      </c>
      <c r="AZ310" s="7">
        <f t="shared" si="540"/>
        <v>1468336.63</v>
      </c>
      <c r="BA310" s="7">
        <f t="shared" si="540"/>
        <v>2124211.2200000002</v>
      </c>
      <c r="BB310" s="7">
        <f t="shared" si="540"/>
        <v>471622.86</v>
      </c>
      <c r="BC310" s="7">
        <f t="shared" si="540"/>
        <v>8290955.8700000001</v>
      </c>
      <c r="BD310" s="7">
        <f t="shared" si="540"/>
        <v>1368268.68</v>
      </c>
      <c r="BE310" s="7">
        <f t="shared" si="540"/>
        <v>412716.85</v>
      </c>
      <c r="BF310" s="7">
        <f t="shared" si="540"/>
        <v>6776142.7800000003</v>
      </c>
      <c r="BG310" s="7">
        <f t="shared" si="540"/>
        <v>112213.16</v>
      </c>
      <c r="BH310" s="7">
        <f t="shared" si="540"/>
        <v>143362.25</v>
      </c>
      <c r="BI310" s="7">
        <f t="shared" si="540"/>
        <v>54240.93</v>
      </c>
      <c r="BJ310" s="7">
        <f t="shared" si="540"/>
        <v>1877850.74</v>
      </c>
      <c r="BK310" s="7">
        <f t="shared" si="540"/>
        <v>1001138.86</v>
      </c>
      <c r="BL310" s="7">
        <f t="shared" si="540"/>
        <v>17665.37</v>
      </c>
      <c r="BM310" s="7">
        <f t="shared" si="540"/>
        <v>89316.4</v>
      </c>
      <c r="BN310" s="7">
        <f t="shared" si="540"/>
        <v>1106659</v>
      </c>
      <c r="BO310" s="7">
        <f t="shared" si="541"/>
        <v>384843.3</v>
      </c>
      <c r="BP310" s="7">
        <f t="shared" si="541"/>
        <v>238832.28</v>
      </c>
      <c r="BQ310" s="7">
        <f t="shared" si="541"/>
        <v>1683219.75</v>
      </c>
      <c r="BR310" s="7">
        <f t="shared" si="541"/>
        <v>445647.79</v>
      </c>
      <c r="BS310" s="7">
        <f t="shared" si="541"/>
        <v>251402.09</v>
      </c>
      <c r="BT310" s="7">
        <f t="shared" si="541"/>
        <v>145040.91</v>
      </c>
      <c r="BU310" s="7">
        <f t="shared" si="541"/>
        <v>106177.51</v>
      </c>
      <c r="BV310" s="7">
        <f t="shared" si="541"/>
        <v>793787.58</v>
      </c>
      <c r="BW310" s="7">
        <f t="shared" si="541"/>
        <v>690926.44</v>
      </c>
      <c r="BX310" s="7">
        <f t="shared" si="541"/>
        <v>97032.79</v>
      </c>
      <c r="BY310" s="7">
        <f t="shared" si="541"/>
        <v>187763.57</v>
      </c>
      <c r="BZ310" s="7">
        <f t="shared" si="541"/>
        <v>96958.43</v>
      </c>
      <c r="CA310" s="7">
        <f t="shared" si="541"/>
        <v>383123.12</v>
      </c>
      <c r="CB310" s="7">
        <f t="shared" si="541"/>
        <v>24047453.739999998</v>
      </c>
      <c r="CC310" s="7">
        <f t="shared" si="541"/>
        <v>88410.42</v>
      </c>
      <c r="CD310" s="7">
        <f t="shared" si="541"/>
        <v>70795.820000000007</v>
      </c>
      <c r="CE310" s="7">
        <f t="shared" si="541"/>
        <v>101444.46</v>
      </c>
      <c r="CF310" s="7">
        <f t="shared" si="541"/>
        <v>83737.119999999995</v>
      </c>
      <c r="CG310" s="7">
        <f t="shared" si="541"/>
        <v>72258.929999999993</v>
      </c>
      <c r="CH310" s="7">
        <f t="shared" si="541"/>
        <v>32470</v>
      </c>
      <c r="CI310" s="7">
        <f t="shared" si="541"/>
        <v>311447.21999999997</v>
      </c>
      <c r="CJ310" s="7">
        <f t="shared" si="541"/>
        <v>304717.32</v>
      </c>
      <c r="CK310" s="7">
        <f t="shared" si="541"/>
        <v>1475639.43</v>
      </c>
      <c r="CL310" s="7">
        <f t="shared" si="541"/>
        <v>226813.62</v>
      </c>
      <c r="CM310" s="7">
        <f t="shared" si="541"/>
        <v>110576.29</v>
      </c>
      <c r="CN310" s="7">
        <f t="shared" si="541"/>
        <v>8354450.8799999999</v>
      </c>
      <c r="CO310" s="7">
        <f t="shared" si="541"/>
        <v>5003295.2300000004</v>
      </c>
      <c r="CP310" s="7">
        <f t="shared" si="541"/>
        <v>712804.91</v>
      </c>
      <c r="CQ310" s="7">
        <f t="shared" si="541"/>
        <v>375171.52</v>
      </c>
      <c r="CR310" s="7">
        <f t="shared" si="541"/>
        <v>78141.490000000005</v>
      </c>
      <c r="CS310" s="7">
        <f t="shared" si="541"/>
        <v>240994.83</v>
      </c>
      <c r="CT310" s="7">
        <f t="shared" si="541"/>
        <v>83455.19</v>
      </c>
      <c r="CU310" s="7">
        <f t="shared" si="541"/>
        <v>56659.8</v>
      </c>
      <c r="CV310" s="7">
        <f t="shared" si="541"/>
        <v>46464.75</v>
      </c>
      <c r="CW310" s="7">
        <f t="shared" si="541"/>
        <v>130209.35</v>
      </c>
      <c r="CX310" s="7">
        <f t="shared" si="541"/>
        <v>236614.89</v>
      </c>
      <c r="CY310" s="7">
        <f t="shared" si="541"/>
        <v>18418.2</v>
      </c>
      <c r="CZ310" s="7">
        <f t="shared" si="541"/>
        <v>611552.81000000006</v>
      </c>
      <c r="DA310" s="7">
        <f t="shared" si="541"/>
        <v>119902.84</v>
      </c>
      <c r="DB310" s="7">
        <f t="shared" si="541"/>
        <v>98442.17</v>
      </c>
      <c r="DC310" s="7">
        <f t="shared" si="541"/>
        <v>108815.98</v>
      </c>
      <c r="DD310" s="7">
        <f t="shared" si="541"/>
        <v>95092.160000000003</v>
      </c>
      <c r="DE310" s="7">
        <f t="shared" si="541"/>
        <v>280000.14</v>
      </c>
      <c r="DF310" s="7">
        <f t="shared" si="541"/>
        <v>7589856.1399999997</v>
      </c>
      <c r="DG310" s="7">
        <f t="shared" si="541"/>
        <v>114732.09</v>
      </c>
      <c r="DH310" s="7">
        <f t="shared" si="541"/>
        <v>973344.63</v>
      </c>
      <c r="DI310" s="7">
        <f t="shared" si="541"/>
        <v>1135354.81</v>
      </c>
      <c r="DJ310" s="7">
        <f t="shared" si="541"/>
        <v>164899.51</v>
      </c>
      <c r="DK310" s="7">
        <f t="shared" si="541"/>
        <v>85577.18</v>
      </c>
      <c r="DL310" s="7">
        <f t="shared" si="541"/>
        <v>2349569.46</v>
      </c>
      <c r="DM310" s="7">
        <f t="shared" si="541"/>
        <v>75524.81</v>
      </c>
      <c r="DN310" s="7">
        <f t="shared" si="541"/>
        <v>610111.31999999995</v>
      </c>
      <c r="DO310" s="7">
        <f t="shared" si="541"/>
        <v>739086.14</v>
      </c>
      <c r="DP310" s="7">
        <f t="shared" si="541"/>
        <v>75167.67</v>
      </c>
      <c r="DQ310" s="7">
        <f t="shared" si="541"/>
        <v>397780.74</v>
      </c>
      <c r="DR310" s="7">
        <f t="shared" si="541"/>
        <v>461879.11</v>
      </c>
      <c r="DS310" s="7">
        <f t="shared" si="541"/>
        <v>192707.77</v>
      </c>
      <c r="DT310" s="7">
        <f t="shared" si="541"/>
        <v>51538.85</v>
      </c>
      <c r="DU310" s="7">
        <f t="shared" si="541"/>
        <v>124519.54</v>
      </c>
      <c r="DV310" s="7">
        <f t="shared" si="541"/>
        <v>47613.23</v>
      </c>
      <c r="DW310" s="7">
        <f t="shared" si="541"/>
        <v>102737.64</v>
      </c>
      <c r="DX310" s="7">
        <f t="shared" si="541"/>
        <v>160703.32</v>
      </c>
      <c r="DY310" s="7">
        <f t="shared" si="541"/>
        <v>205678.91</v>
      </c>
      <c r="DZ310" s="7">
        <f t="shared" si="541"/>
        <v>427511.79</v>
      </c>
      <c r="EA310" s="7">
        <f t="shared" si="542"/>
        <v>589008.71</v>
      </c>
      <c r="EB310" s="7">
        <f t="shared" si="542"/>
        <v>257265.85</v>
      </c>
      <c r="EC310" s="7">
        <f t="shared" si="542"/>
        <v>108928.44</v>
      </c>
      <c r="ED310" s="7">
        <f t="shared" si="542"/>
        <v>588825.92000000004</v>
      </c>
      <c r="EE310" s="7">
        <f t="shared" si="542"/>
        <v>67348.02</v>
      </c>
      <c r="EF310" s="7">
        <f t="shared" si="542"/>
        <v>318091.12</v>
      </c>
      <c r="EG310" s="7">
        <f t="shared" si="542"/>
        <v>117163.07</v>
      </c>
      <c r="EH310" s="7">
        <f t="shared" si="542"/>
        <v>49716.29</v>
      </c>
      <c r="EI310" s="7">
        <f t="shared" si="542"/>
        <v>3226427.96</v>
      </c>
      <c r="EJ310" s="7">
        <f t="shared" si="542"/>
        <v>1996504.21</v>
      </c>
      <c r="EK310" s="7">
        <f t="shared" si="542"/>
        <v>133124.13</v>
      </c>
      <c r="EL310" s="7">
        <f t="shared" si="542"/>
        <v>35644.22</v>
      </c>
      <c r="EM310" s="7">
        <f t="shared" si="542"/>
        <v>240421.89</v>
      </c>
      <c r="EN310" s="7">
        <f t="shared" si="542"/>
        <v>276884.05</v>
      </c>
      <c r="EO310" s="7">
        <f t="shared" si="542"/>
        <v>140715.45000000001</v>
      </c>
      <c r="EP310" s="7">
        <f t="shared" si="542"/>
        <v>216670.19</v>
      </c>
      <c r="EQ310" s="7">
        <f t="shared" si="542"/>
        <v>994434.47</v>
      </c>
      <c r="ER310" s="7">
        <f t="shared" si="542"/>
        <v>203079.47</v>
      </c>
      <c r="ES310" s="7">
        <f t="shared" si="542"/>
        <v>103570.89</v>
      </c>
      <c r="ET310" s="7">
        <f t="shared" si="542"/>
        <v>130038.67</v>
      </c>
      <c r="EU310" s="7">
        <f t="shared" si="542"/>
        <v>183859.64</v>
      </c>
      <c r="EV310" s="7">
        <f t="shared" si="542"/>
        <v>42198.99</v>
      </c>
      <c r="EW310" s="7">
        <f t="shared" si="542"/>
        <v>331889.78000000003</v>
      </c>
      <c r="EX310" s="7">
        <f t="shared" si="542"/>
        <v>19212.05</v>
      </c>
      <c r="EY310" s="7">
        <f t="shared" si="542"/>
        <v>103092.08</v>
      </c>
      <c r="EZ310" s="7">
        <f t="shared" si="542"/>
        <v>89563.44</v>
      </c>
      <c r="FA310" s="7">
        <f t="shared" si="542"/>
        <v>1522315.17</v>
      </c>
      <c r="FB310" s="7">
        <f t="shared" si="542"/>
        <v>455931.68</v>
      </c>
      <c r="FC310" s="7">
        <f t="shared" si="542"/>
        <v>899627.18</v>
      </c>
      <c r="FD310" s="7">
        <f t="shared" si="542"/>
        <v>153118.03</v>
      </c>
      <c r="FE310" s="7">
        <f t="shared" si="542"/>
        <v>62925.33</v>
      </c>
      <c r="FF310" s="7">
        <f t="shared" si="542"/>
        <v>68487.77</v>
      </c>
      <c r="FG310" s="7">
        <f t="shared" si="542"/>
        <v>69406.48</v>
      </c>
      <c r="FH310" s="7">
        <f t="shared" si="542"/>
        <v>108930.72</v>
      </c>
      <c r="FI310" s="7">
        <f t="shared" si="542"/>
        <v>542348.28</v>
      </c>
      <c r="FJ310" s="7">
        <f t="shared" si="542"/>
        <v>836381.7</v>
      </c>
      <c r="FK310" s="7">
        <f t="shared" si="542"/>
        <v>900117.46</v>
      </c>
      <c r="FL310" s="7">
        <f t="shared" si="542"/>
        <v>1775900.84</v>
      </c>
      <c r="FM310" s="7">
        <f t="shared" si="542"/>
        <v>516897.45</v>
      </c>
      <c r="FN310" s="7">
        <f t="shared" si="542"/>
        <v>3429327.89</v>
      </c>
      <c r="FO310" s="7">
        <f t="shared" si="542"/>
        <v>610850.93000000005</v>
      </c>
      <c r="FP310" s="7">
        <f t="shared" si="542"/>
        <v>730138.31</v>
      </c>
      <c r="FQ310" s="7">
        <f t="shared" si="542"/>
        <v>397901.97</v>
      </c>
      <c r="FR310" s="7">
        <f t="shared" si="542"/>
        <v>171983.93</v>
      </c>
      <c r="FS310" s="7">
        <f t="shared" si="542"/>
        <v>70738.2</v>
      </c>
      <c r="FT310" s="7">
        <f t="shared" si="542"/>
        <v>106268.9</v>
      </c>
      <c r="FU310" s="7">
        <f t="shared" si="542"/>
        <v>288766.2</v>
      </c>
      <c r="FV310" s="7">
        <f t="shared" si="542"/>
        <v>189342.5</v>
      </c>
      <c r="FW310" s="7">
        <f t="shared" si="542"/>
        <v>47020.12</v>
      </c>
      <c r="FX310" s="7">
        <f t="shared" si="542"/>
        <v>37968.07</v>
      </c>
      <c r="FY310" s="7">
        <f t="shared" si="542"/>
        <v>0</v>
      </c>
      <c r="FZ310" s="7">
        <f>SUM(C310:FY310)</f>
        <v>241726665.77999988</v>
      </c>
      <c r="GB310" s="7"/>
      <c r="GC310" s="7"/>
      <c r="GD310" s="7"/>
      <c r="GE310" s="15"/>
      <c r="GF310" s="15"/>
      <c r="GG310" s="15"/>
      <c r="GH310" s="7"/>
      <c r="GI310" s="7"/>
      <c r="GJ310" s="7"/>
      <c r="GK310" s="7"/>
      <c r="GL310" s="7"/>
      <c r="GM310" s="7"/>
    </row>
    <row r="311" spans="1:195" x14ac:dyDescent="0.35">
      <c r="A311" s="6" t="s">
        <v>889</v>
      </c>
      <c r="B311" s="7" t="s">
        <v>890</v>
      </c>
      <c r="C311" s="7">
        <f t="shared" ref="C311:BN311" si="543">C297+C306</f>
        <v>41455576.739445828</v>
      </c>
      <c r="D311" s="7">
        <f t="shared" si="543"/>
        <v>254246325.00177997</v>
      </c>
      <c r="E311" s="7">
        <f t="shared" si="543"/>
        <v>25597299.531970289</v>
      </c>
      <c r="F311" s="7">
        <f t="shared" si="543"/>
        <v>159319158.99780154</v>
      </c>
      <c r="G311" s="7">
        <f t="shared" si="543"/>
        <v>3812015.5948473848</v>
      </c>
      <c r="H311" s="7">
        <f t="shared" si="543"/>
        <v>9090883.6455481462</v>
      </c>
      <c r="I311" s="7">
        <f t="shared" si="543"/>
        <v>52252135.345549904</v>
      </c>
      <c r="J311" s="7">
        <f t="shared" si="543"/>
        <v>18179288.805309564</v>
      </c>
      <c r="K311" s="7">
        <f t="shared" si="543"/>
        <v>2857655.2550430964</v>
      </c>
      <c r="L311" s="7">
        <f t="shared" si="543"/>
        <v>1143724.3005788331</v>
      </c>
      <c r="M311" s="7">
        <f t="shared" si="543"/>
        <v>4143586.7832929706</v>
      </c>
      <c r="N311" s="7">
        <f t="shared" si="543"/>
        <v>385799398.84135985</v>
      </c>
      <c r="O311" s="7">
        <f t="shared" si="543"/>
        <v>64449735.29339166</v>
      </c>
      <c r="P311" s="7">
        <f t="shared" si="543"/>
        <v>3833664.0771786519</v>
      </c>
      <c r="Q311" s="7">
        <f t="shared" si="543"/>
        <v>289157459.18627828</v>
      </c>
      <c r="R311" s="7">
        <f t="shared" si="543"/>
        <v>65806804.08015494</v>
      </c>
      <c r="S311" s="7">
        <f t="shared" si="543"/>
        <v>1891553.9333610176</v>
      </c>
      <c r="T311" s="7">
        <f t="shared" si="543"/>
        <v>2583087.1600510906</v>
      </c>
      <c r="U311" s="7">
        <f t="shared" si="543"/>
        <v>523341.56375773164</v>
      </c>
      <c r="V311" s="7">
        <f t="shared" si="543"/>
        <v>3087541.8081334834</v>
      </c>
      <c r="W311" s="7">
        <f t="shared" si="543"/>
        <v>3481113.8789970544</v>
      </c>
      <c r="X311" s="7">
        <f t="shared" si="543"/>
        <v>908113.0137922602</v>
      </c>
      <c r="Y311" s="7">
        <f t="shared" si="543"/>
        <v>9455547.5897281915</v>
      </c>
      <c r="Z311" s="7">
        <f t="shared" si="543"/>
        <v>3111546.6774590267</v>
      </c>
      <c r="AA311" s="7">
        <f t="shared" si="543"/>
        <v>155640302.88332236</v>
      </c>
      <c r="AB311" s="7">
        <f t="shared" si="543"/>
        <v>13314929.008747408</v>
      </c>
      <c r="AC311" s="7">
        <f t="shared" si="543"/>
        <v>1438611.5764846886</v>
      </c>
      <c r="AD311" s="7">
        <f t="shared" si="543"/>
        <v>3912443.5687673036</v>
      </c>
      <c r="AE311" s="7">
        <f t="shared" si="543"/>
        <v>1448783.6748465858</v>
      </c>
      <c r="AF311" s="7">
        <f t="shared" si="543"/>
        <v>2298414.1838661865</v>
      </c>
      <c r="AG311" s="7">
        <f t="shared" si="543"/>
        <v>3082064.5966942059</v>
      </c>
      <c r="AH311" s="7">
        <f t="shared" si="543"/>
        <v>10506415.697390746</v>
      </c>
      <c r="AI311" s="7">
        <f t="shared" si="543"/>
        <v>5122989.3418603344</v>
      </c>
      <c r="AJ311" s="7">
        <f t="shared" si="543"/>
        <v>2341831.6961806393</v>
      </c>
      <c r="AK311" s="7">
        <f t="shared" si="543"/>
        <v>1913814.3072252143</v>
      </c>
      <c r="AL311" s="7">
        <f t="shared" si="543"/>
        <v>1808665.1725417837</v>
      </c>
      <c r="AM311" s="7">
        <f t="shared" si="543"/>
        <v>3868838.4099782845</v>
      </c>
      <c r="AN311" s="7">
        <f t="shared" si="543"/>
        <v>3.4924596548080444E-10</v>
      </c>
      <c r="AO311" s="7">
        <f t="shared" si="543"/>
        <v>31698399.850101914</v>
      </c>
      <c r="AP311" s="7">
        <f t="shared" si="543"/>
        <v>204868665.94893593</v>
      </c>
      <c r="AQ311" s="7">
        <f t="shared" si="543"/>
        <v>2350203.0573199717</v>
      </c>
      <c r="AR311" s="7">
        <f t="shared" si="543"/>
        <v>332738402.52017909</v>
      </c>
      <c r="AS311" s="7">
        <f t="shared" si="543"/>
        <v>12490679.002015799</v>
      </c>
      <c r="AT311" s="7">
        <f t="shared" si="543"/>
        <v>17326425.326564047</v>
      </c>
      <c r="AU311" s="7">
        <f t="shared" si="543"/>
        <v>3009252.8288370227</v>
      </c>
      <c r="AV311" s="7">
        <f t="shared" si="543"/>
        <v>3530384.7354001254</v>
      </c>
      <c r="AW311" s="7">
        <f t="shared" si="543"/>
        <v>3302649.1996339625</v>
      </c>
      <c r="AX311" s="7">
        <f t="shared" si="543"/>
        <v>962343.36711743195</v>
      </c>
      <c r="AY311" s="7">
        <f t="shared" si="543"/>
        <v>4222927.1981560364</v>
      </c>
      <c r="AZ311" s="7">
        <f t="shared" si="543"/>
        <v>123086996.59645872</v>
      </c>
      <c r="BA311" s="7">
        <f t="shared" si="543"/>
        <v>71354356.975313053</v>
      </c>
      <c r="BB311" s="7">
        <f t="shared" si="543"/>
        <v>75297968.798418984</v>
      </c>
      <c r="BC311" s="7">
        <f t="shared" si="543"/>
        <v>141067669.30027819</v>
      </c>
      <c r="BD311" s="7">
        <f t="shared" si="543"/>
        <v>21417447.3491784</v>
      </c>
      <c r="BE311" s="7">
        <f t="shared" si="543"/>
        <v>8594556.3366775159</v>
      </c>
      <c r="BF311" s="7">
        <f t="shared" si="543"/>
        <v>185414768.72833124</v>
      </c>
      <c r="BG311" s="7">
        <f t="shared" si="543"/>
        <v>9608203.0493873693</v>
      </c>
      <c r="BH311" s="7">
        <f t="shared" si="543"/>
        <v>5349740.8710217597</v>
      </c>
      <c r="BI311" s="7">
        <f t="shared" si="543"/>
        <v>3763648.4148233016</v>
      </c>
      <c r="BJ311" s="7">
        <f t="shared" si="543"/>
        <v>38093314.560006939</v>
      </c>
      <c r="BK311" s="7">
        <f t="shared" si="543"/>
        <v>281494312.79655498</v>
      </c>
      <c r="BL311" s="7">
        <f t="shared" si="543"/>
        <v>1994704.6092244838</v>
      </c>
      <c r="BM311" s="7">
        <f t="shared" si="543"/>
        <v>4719940.4130589515</v>
      </c>
      <c r="BN311" s="7">
        <f t="shared" si="543"/>
        <v>23745042.405776948</v>
      </c>
      <c r="BO311" s="7">
        <f t="shared" ref="BO311:DZ311" si="544">BO297+BO306</f>
        <v>10265531.122174527</v>
      </c>
      <c r="BP311" s="7">
        <f t="shared" si="544"/>
        <v>523740.2626515103</v>
      </c>
      <c r="BQ311" s="7">
        <f t="shared" si="544"/>
        <v>15980967.530457541</v>
      </c>
      <c r="BR311" s="7">
        <f t="shared" si="544"/>
        <v>39144499.635889485</v>
      </c>
      <c r="BS311" s="7">
        <f t="shared" si="544"/>
        <v>9793130.6769616753</v>
      </c>
      <c r="BT311" s="7">
        <f t="shared" si="544"/>
        <v>2344639.3908728389</v>
      </c>
      <c r="BU311" s="7">
        <f t="shared" si="544"/>
        <v>3499996.2553755892</v>
      </c>
      <c r="BV311" s="7">
        <f t="shared" si="544"/>
        <v>486.93978055578191</v>
      </c>
      <c r="BW311" s="7">
        <f t="shared" si="544"/>
        <v>3543019.1377125881</v>
      </c>
      <c r="BX311" s="7">
        <f t="shared" si="544"/>
        <v>457106.92525915249</v>
      </c>
      <c r="BY311" s="7">
        <f t="shared" si="544"/>
        <v>1878969.1889525705</v>
      </c>
      <c r="BZ311" s="7">
        <f t="shared" si="544"/>
        <v>2367284.5457297242</v>
      </c>
      <c r="CA311" s="7">
        <f t="shared" si="544"/>
        <v>350470.22082647134</v>
      </c>
      <c r="CB311" s="7">
        <f t="shared" si="544"/>
        <v>385239643.04479438</v>
      </c>
      <c r="CC311" s="7">
        <f t="shared" si="544"/>
        <v>2841873.50069367</v>
      </c>
      <c r="CD311" s="7">
        <f t="shared" si="544"/>
        <v>2938477.7790777814</v>
      </c>
      <c r="CE311" s="7">
        <f t="shared" si="544"/>
        <v>1706902.727916185</v>
      </c>
      <c r="CF311" s="7">
        <f t="shared" si="544"/>
        <v>1470709.9138399125</v>
      </c>
      <c r="CG311" s="7">
        <f t="shared" si="544"/>
        <v>2877338.8893505749</v>
      </c>
      <c r="CH311" s="7">
        <f t="shared" si="544"/>
        <v>1779546.5457221954</v>
      </c>
      <c r="CI311" s="7">
        <f t="shared" si="544"/>
        <v>4825649.6230126452</v>
      </c>
      <c r="CJ311" s="7">
        <f t="shared" si="544"/>
        <v>95280.315531259694</v>
      </c>
      <c r="CK311" s="7">
        <f t="shared" si="544"/>
        <v>38029130.376890756</v>
      </c>
      <c r="CL311" s="7">
        <f t="shared" si="544"/>
        <v>11911738.787626034</v>
      </c>
      <c r="CM311" s="7">
        <f t="shared" si="544"/>
        <v>7794336.0815741774</v>
      </c>
      <c r="CN311" s="7">
        <f t="shared" si="544"/>
        <v>158601401.71288237</v>
      </c>
      <c r="CO311" s="7">
        <f t="shared" si="544"/>
        <v>55644708.831515685</v>
      </c>
      <c r="CP311" s="7">
        <f t="shared" si="544"/>
        <v>14.2385406793328</v>
      </c>
      <c r="CQ311" s="7">
        <f t="shared" si="544"/>
        <v>6925655.2777761836</v>
      </c>
      <c r="CR311" s="7">
        <f t="shared" si="544"/>
        <v>3282517.7376577398</v>
      </c>
      <c r="CS311" s="7">
        <f t="shared" si="544"/>
        <v>2747700.1749702501</v>
      </c>
      <c r="CT311" s="7">
        <f t="shared" si="544"/>
        <v>1424770.0661271263</v>
      </c>
      <c r="CU311" s="7">
        <f t="shared" si="544"/>
        <v>4150433.348902205</v>
      </c>
      <c r="CV311" s="7">
        <f t="shared" si="544"/>
        <v>713501.97079146013</v>
      </c>
      <c r="CW311" s="7">
        <f t="shared" si="544"/>
        <v>2323934.1523754592</v>
      </c>
      <c r="CX311" s="7">
        <f t="shared" si="544"/>
        <v>3418673.7672381676</v>
      </c>
      <c r="CY311" s="7">
        <f t="shared" si="544"/>
        <v>1037460.8913155391</v>
      </c>
      <c r="CZ311" s="7">
        <f t="shared" si="544"/>
        <v>13224008.655602479</v>
      </c>
      <c r="DA311" s="7">
        <f t="shared" si="544"/>
        <v>2129213.0768989953</v>
      </c>
      <c r="DB311" s="7">
        <f t="shared" si="544"/>
        <v>3528476.3685221761</v>
      </c>
      <c r="DC311" s="7">
        <f t="shared" si="544"/>
        <v>1998148.9836526522</v>
      </c>
      <c r="DD311" s="7">
        <f t="shared" si="544"/>
        <v>2148687.7408794169</v>
      </c>
      <c r="DE311" s="7">
        <f t="shared" si="544"/>
        <v>2232032.2547362042</v>
      </c>
      <c r="DF311" s="7">
        <f t="shared" si="544"/>
        <v>128640874.38028455</v>
      </c>
      <c r="DG311" s="7">
        <f t="shared" si="544"/>
        <v>734205.41482587543</v>
      </c>
      <c r="DH311" s="7">
        <f t="shared" si="544"/>
        <v>9263525.1669306476</v>
      </c>
      <c r="DI311" s="7">
        <f t="shared" si="544"/>
        <v>11882008.973083442</v>
      </c>
      <c r="DJ311" s="7">
        <f t="shared" si="544"/>
        <v>6223614.2114125397</v>
      </c>
      <c r="DK311" s="7">
        <f t="shared" si="544"/>
        <v>5146291.4104366256</v>
      </c>
      <c r="DL311" s="7">
        <f t="shared" si="544"/>
        <v>39810712.300936058</v>
      </c>
      <c r="DM311" s="7">
        <f t="shared" si="544"/>
        <v>3572345.3982817815</v>
      </c>
      <c r="DN311" s="7">
        <f t="shared" si="544"/>
        <v>7660576.0451398026</v>
      </c>
      <c r="DO311" s="7">
        <f t="shared" si="544"/>
        <v>26546126.222228929</v>
      </c>
      <c r="DP311" s="7">
        <f t="shared" si="544"/>
        <v>2818539.2764801062</v>
      </c>
      <c r="DQ311" s="7">
        <f t="shared" si="544"/>
        <v>228.93303865776397</v>
      </c>
      <c r="DR311" s="7">
        <f t="shared" si="544"/>
        <v>13114744.901219353</v>
      </c>
      <c r="DS311" s="7">
        <f t="shared" si="544"/>
        <v>7052545.1522994014</v>
      </c>
      <c r="DT311" s="7">
        <f t="shared" si="544"/>
        <v>3232880.6449969877</v>
      </c>
      <c r="DU311" s="7">
        <f t="shared" si="544"/>
        <v>4242903.1957447855</v>
      </c>
      <c r="DV311" s="7">
        <f t="shared" si="544"/>
        <v>3564099.151032465</v>
      </c>
      <c r="DW311" s="7">
        <f t="shared" si="544"/>
        <v>4014574.92511439</v>
      </c>
      <c r="DX311" s="7">
        <f t="shared" si="544"/>
        <v>912011.93639710383</v>
      </c>
      <c r="DY311" s="7">
        <f t="shared" si="544"/>
        <v>1260014.7465464489</v>
      </c>
      <c r="DZ311" s="7">
        <f t="shared" si="544"/>
        <v>3152162.6192726409</v>
      </c>
      <c r="EA311" s="7">
        <f t="shared" ref="EA311:FX311" si="545">EA297+EA306</f>
        <v>11.612502221018076</v>
      </c>
      <c r="EB311" s="7">
        <f t="shared" si="545"/>
        <v>4609706.3550897157</v>
      </c>
      <c r="EC311" s="7">
        <f t="shared" si="545"/>
        <v>3179132.7061377307</v>
      </c>
      <c r="ED311" s="7">
        <f t="shared" si="545"/>
        <v>1.7462298274040222E-9</v>
      </c>
      <c r="EE311" s="7">
        <f t="shared" si="545"/>
        <v>3017020.9061586559</v>
      </c>
      <c r="EF311" s="7">
        <f t="shared" si="545"/>
        <v>13752313.037479077</v>
      </c>
      <c r="EG311" s="7">
        <f t="shared" si="545"/>
        <v>3064636.9819492479</v>
      </c>
      <c r="EH311" s="7">
        <f t="shared" si="545"/>
        <v>3593761.0775133721</v>
      </c>
      <c r="EI311" s="7">
        <f t="shared" si="545"/>
        <v>121186199.46734937</v>
      </c>
      <c r="EJ311" s="7">
        <f t="shared" si="545"/>
        <v>77462319.954366788</v>
      </c>
      <c r="EK311" s="7">
        <f t="shared" si="545"/>
        <v>4612904.3406039728</v>
      </c>
      <c r="EL311" s="7">
        <f t="shared" si="545"/>
        <v>4086340.0548636499</v>
      </c>
      <c r="EM311" s="7">
        <f t="shared" si="545"/>
        <v>2577672.2358525703</v>
      </c>
      <c r="EN311" s="7">
        <f t="shared" si="545"/>
        <v>9307649.4629942775</v>
      </c>
      <c r="EO311" s="7">
        <f t="shared" si="545"/>
        <v>3308922.8226418188</v>
      </c>
      <c r="EP311" s="7">
        <f t="shared" si="545"/>
        <v>1913219.1921745767</v>
      </c>
      <c r="EQ311" s="7">
        <f t="shared" si="545"/>
        <v>17809060.561356787</v>
      </c>
      <c r="ER311" s="7">
        <f t="shared" si="545"/>
        <v>1763028.4063360004</v>
      </c>
      <c r="ES311" s="7">
        <f t="shared" si="545"/>
        <v>2377280.3101358926</v>
      </c>
      <c r="ET311" s="7">
        <f t="shared" si="545"/>
        <v>2564296.9783332283</v>
      </c>
      <c r="EU311" s="7">
        <f t="shared" si="545"/>
        <v>6314550.7665420212</v>
      </c>
      <c r="EV311" s="7">
        <f t="shared" si="545"/>
        <v>646149.71949653747</v>
      </c>
      <c r="EW311" s="7">
        <f t="shared" si="545"/>
        <v>3425386.6465244805</v>
      </c>
      <c r="EX311" s="7">
        <f t="shared" si="545"/>
        <v>3140663.8552762233</v>
      </c>
      <c r="EY311" s="7">
        <f t="shared" si="545"/>
        <v>7958934.2614614014</v>
      </c>
      <c r="EZ311" s="7">
        <f t="shared" si="545"/>
        <v>1848805.7253242531</v>
      </c>
      <c r="FA311" s="7">
        <f t="shared" si="545"/>
        <v>1.862645149230957E-9</v>
      </c>
      <c r="FB311" s="7">
        <f t="shared" si="545"/>
        <v>0</v>
      </c>
      <c r="FC311" s="7">
        <f t="shared" si="545"/>
        <v>8423206.2955189068</v>
      </c>
      <c r="FD311" s="7">
        <f t="shared" si="545"/>
        <v>4021161.4442000412</v>
      </c>
      <c r="FE311" s="7">
        <f t="shared" si="545"/>
        <v>1331069.8040118855</v>
      </c>
      <c r="FF311" s="7">
        <f t="shared" si="545"/>
        <v>2991354.9659392918</v>
      </c>
      <c r="FG311" s="7">
        <f t="shared" si="545"/>
        <v>1868121.0626985477</v>
      </c>
      <c r="FH311" s="7">
        <f t="shared" si="545"/>
        <v>681296.69194443419</v>
      </c>
      <c r="FI311" s="7">
        <f t="shared" si="545"/>
        <v>5786201.0379928621</v>
      </c>
      <c r="FJ311" s="7">
        <f t="shared" si="545"/>
        <v>827873.48039734294</v>
      </c>
      <c r="FK311" s="7">
        <f t="shared" si="545"/>
        <v>6046142.3320139917</v>
      </c>
      <c r="FL311" s="7">
        <f t="shared" si="545"/>
        <v>28774908.12115128</v>
      </c>
      <c r="FM311" s="7">
        <f t="shared" si="545"/>
        <v>17247826.129045293</v>
      </c>
      <c r="FN311" s="7">
        <f t="shared" si="545"/>
        <v>170543884.12996358</v>
      </c>
      <c r="FO311" s="7">
        <f t="shared" si="545"/>
        <v>0</v>
      </c>
      <c r="FP311" s="7">
        <f t="shared" si="545"/>
        <v>7594811.7979642842</v>
      </c>
      <c r="FQ311" s="7">
        <f t="shared" si="545"/>
        <v>412899.65472720074</v>
      </c>
      <c r="FR311" s="7">
        <f t="shared" si="545"/>
        <v>1.7462298274040222E-10</v>
      </c>
      <c r="FS311" s="7">
        <f t="shared" si="545"/>
        <v>1310840.4629558499</v>
      </c>
      <c r="FT311" s="7">
        <f t="shared" si="545"/>
        <v>0</v>
      </c>
      <c r="FU311" s="7">
        <f t="shared" si="545"/>
        <v>6571401.6911767544</v>
      </c>
      <c r="FV311" s="7">
        <f t="shared" si="545"/>
        <v>6927105.8576988876</v>
      </c>
      <c r="FW311" s="7">
        <f t="shared" si="545"/>
        <v>2731068.9945910117</v>
      </c>
      <c r="FX311" s="7">
        <f t="shared" si="545"/>
        <v>1051639.914993631</v>
      </c>
      <c r="FY311" s="7">
        <f>FY297-FY306</f>
        <v>241470056.03700003</v>
      </c>
      <c r="FZ311" s="7">
        <f>SUM(C311:FY311)</f>
        <v>5144557296.4806967</v>
      </c>
      <c r="GB311" s="7"/>
      <c r="GC311" s="7"/>
      <c r="GD311" s="7"/>
      <c r="GE311" s="7"/>
      <c r="GF311" s="7"/>
      <c r="GG311" s="7"/>
      <c r="GH311" s="7"/>
      <c r="GI311" s="7"/>
      <c r="GJ311" s="7"/>
      <c r="GK311" s="7"/>
      <c r="GL311" s="7"/>
      <c r="GM311" s="7"/>
    </row>
    <row r="312" spans="1:195" x14ac:dyDescent="0.35">
      <c r="A312" s="7"/>
      <c r="B312" s="7" t="s">
        <v>891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  <c r="EX312" s="7"/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/>
      <c r="FZ312" s="7"/>
      <c r="GB312" s="7"/>
      <c r="GC312" s="7"/>
      <c r="GD312" s="7"/>
      <c r="GE312" s="7"/>
      <c r="GF312" s="7"/>
      <c r="GG312" s="7"/>
      <c r="GH312" s="7"/>
      <c r="GI312" s="7"/>
      <c r="GJ312" s="7"/>
      <c r="GK312" s="7"/>
      <c r="GL312" s="7"/>
      <c r="GM312" s="7"/>
    </row>
    <row r="313" spans="1:195" x14ac:dyDescent="0.35">
      <c r="A313" s="7"/>
      <c r="B313" s="7" t="s">
        <v>892</v>
      </c>
      <c r="C313" s="7">
        <f t="shared" ref="C313:BN313" si="546">-C298</f>
        <v>0</v>
      </c>
      <c r="D313" s="7">
        <f t="shared" si="546"/>
        <v>0</v>
      </c>
      <c r="E313" s="7">
        <f t="shared" si="546"/>
        <v>0</v>
      </c>
      <c r="F313" s="7">
        <f t="shared" si="546"/>
        <v>0</v>
      </c>
      <c r="G313" s="7">
        <f t="shared" si="546"/>
        <v>0</v>
      </c>
      <c r="H313" s="7">
        <f t="shared" si="546"/>
        <v>0</v>
      </c>
      <c r="I313" s="7">
        <f t="shared" si="546"/>
        <v>0</v>
      </c>
      <c r="J313" s="7">
        <f t="shared" si="546"/>
        <v>0</v>
      </c>
      <c r="K313" s="7">
        <f t="shared" si="546"/>
        <v>0</v>
      </c>
      <c r="L313" s="7">
        <f t="shared" si="546"/>
        <v>0</v>
      </c>
      <c r="M313" s="7">
        <f t="shared" si="546"/>
        <v>0</v>
      </c>
      <c r="N313" s="7">
        <f t="shared" si="546"/>
        <v>0</v>
      </c>
      <c r="O313" s="7">
        <f t="shared" si="546"/>
        <v>0</v>
      </c>
      <c r="P313" s="7">
        <f t="shared" si="546"/>
        <v>0</v>
      </c>
      <c r="Q313" s="7">
        <f t="shared" si="546"/>
        <v>0</v>
      </c>
      <c r="R313" s="7">
        <f t="shared" si="546"/>
        <v>0</v>
      </c>
      <c r="S313" s="7">
        <f t="shared" si="546"/>
        <v>0</v>
      </c>
      <c r="T313" s="7">
        <f t="shared" si="546"/>
        <v>0</v>
      </c>
      <c r="U313" s="7">
        <f t="shared" si="546"/>
        <v>0</v>
      </c>
      <c r="V313" s="7">
        <f t="shared" si="546"/>
        <v>0</v>
      </c>
      <c r="W313" s="7">
        <f t="shared" si="546"/>
        <v>0</v>
      </c>
      <c r="X313" s="7">
        <f t="shared" si="546"/>
        <v>0</v>
      </c>
      <c r="Y313" s="7">
        <f t="shared" si="546"/>
        <v>0</v>
      </c>
      <c r="Z313" s="7">
        <f t="shared" si="546"/>
        <v>0</v>
      </c>
      <c r="AA313" s="7">
        <f t="shared" si="546"/>
        <v>0</v>
      </c>
      <c r="AB313" s="7">
        <f t="shared" si="546"/>
        <v>0</v>
      </c>
      <c r="AC313" s="7">
        <f t="shared" si="546"/>
        <v>0</v>
      </c>
      <c r="AD313" s="7">
        <f t="shared" si="546"/>
        <v>0</v>
      </c>
      <c r="AE313" s="7">
        <f t="shared" si="546"/>
        <v>0</v>
      </c>
      <c r="AF313" s="7">
        <f t="shared" si="546"/>
        <v>0</v>
      </c>
      <c r="AG313" s="7">
        <f t="shared" si="546"/>
        <v>0</v>
      </c>
      <c r="AH313" s="7">
        <f t="shared" si="546"/>
        <v>0</v>
      </c>
      <c r="AI313" s="7">
        <f t="shared" si="546"/>
        <v>0</v>
      </c>
      <c r="AJ313" s="7">
        <f t="shared" si="546"/>
        <v>0</v>
      </c>
      <c r="AK313" s="7">
        <f t="shared" si="546"/>
        <v>0</v>
      </c>
      <c r="AL313" s="7">
        <f t="shared" si="546"/>
        <v>0</v>
      </c>
      <c r="AM313" s="7">
        <f t="shared" si="546"/>
        <v>0</v>
      </c>
      <c r="AN313" s="7">
        <f t="shared" si="546"/>
        <v>0</v>
      </c>
      <c r="AO313" s="7">
        <f t="shared" si="546"/>
        <v>0</v>
      </c>
      <c r="AP313" s="7">
        <f t="shared" si="546"/>
        <v>0</v>
      </c>
      <c r="AQ313" s="7">
        <f t="shared" si="546"/>
        <v>0</v>
      </c>
      <c r="AR313" s="7">
        <f t="shared" si="546"/>
        <v>0</v>
      </c>
      <c r="AS313" s="7">
        <f t="shared" si="546"/>
        <v>0</v>
      </c>
      <c r="AT313" s="7">
        <f t="shared" si="546"/>
        <v>0</v>
      </c>
      <c r="AU313" s="7">
        <f t="shared" si="546"/>
        <v>0</v>
      </c>
      <c r="AV313" s="7">
        <f t="shared" si="546"/>
        <v>0</v>
      </c>
      <c r="AW313" s="7">
        <f t="shared" si="546"/>
        <v>0</v>
      </c>
      <c r="AX313" s="7">
        <f t="shared" si="546"/>
        <v>0</v>
      </c>
      <c r="AY313" s="7">
        <f t="shared" si="546"/>
        <v>0</v>
      </c>
      <c r="AZ313" s="7">
        <f t="shared" si="546"/>
        <v>0</v>
      </c>
      <c r="BA313" s="7">
        <f t="shared" si="546"/>
        <v>0</v>
      </c>
      <c r="BB313" s="7">
        <f t="shared" si="546"/>
        <v>0</v>
      </c>
      <c r="BC313" s="7">
        <f t="shared" si="546"/>
        <v>0</v>
      </c>
      <c r="BD313" s="7">
        <f t="shared" si="546"/>
        <v>0</v>
      </c>
      <c r="BE313" s="7">
        <f t="shared" si="546"/>
        <v>0</v>
      </c>
      <c r="BF313" s="7">
        <f t="shared" si="546"/>
        <v>0</v>
      </c>
      <c r="BG313" s="7">
        <f t="shared" si="546"/>
        <v>0</v>
      </c>
      <c r="BH313" s="7">
        <f t="shared" si="546"/>
        <v>0</v>
      </c>
      <c r="BI313" s="7">
        <f t="shared" si="546"/>
        <v>0</v>
      </c>
      <c r="BJ313" s="7">
        <f t="shared" si="546"/>
        <v>0</v>
      </c>
      <c r="BK313" s="7">
        <f t="shared" si="546"/>
        <v>0</v>
      </c>
      <c r="BL313" s="7">
        <f t="shared" si="546"/>
        <v>0</v>
      </c>
      <c r="BM313" s="7">
        <f t="shared" si="546"/>
        <v>0</v>
      </c>
      <c r="BN313" s="7">
        <f t="shared" si="546"/>
        <v>0</v>
      </c>
      <c r="BO313" s="7">
        <f t="shared" ref="BO313:DZ313" si="547">-BO298</f>
        <v>0</v>
      </c>
      <c r="BP313" s="7">
        <f t="shared" si="547"/>
        <v>0</v>
      </c>
      <c r="BQ313" s="7">
        <f t="shared" si="547"/>
        <v>0</v>
      </c>
      <c r="BR313" s="7">
        <f t="shared" si="547"/>
        <v>0</v>
      </c>
      <c r="BS313" s="7">
        <f t="shared" si="547"/>
        <v>0</v>
      </c>
      <c r="BT313" s="7">
        <f t="shared" si="547"/>
        <v>0</v>
      </c>
      <c r="BU313" s="7">
        <f t="shared" si="547"/>
        <v>0</v>
      </c>
      <c r="BV313" s="7">
        <f t="shared" si="547"/>
        <v>0</v>
      </c>
      <c r="BW313" s="7">
        <f t="shared" si="547"/>
        <v>0</v>
      </c>
      <c r="BX313" s="7">
        <f t="shared" si="547"/>
        <v>0</v>
      </c>
      <c r="BY313" s="7">
        <f t="shared" si="547"/>
        <v>0</v>
      </c>
      <c r="BZ313" s="7">
        <f t="shared" si="547"/>
        <v>0</v>
      </c>
      <c r="CA313" s="7">
        <f t="shared" si="547"/>
        <v>0</v>
      </c>
      <c r="CB313" s="7">
        <f t="shared" si="547"/>
        <v>0</v>
      </c>
      <c r="CC313" s="7">
        <f t="shared" si="547"/>
        <v>0</v>
      </c>
      <c r="CD313" s="7">
        <f t="shared" si="547"/>
        <v>0</v>
      </c>
      <c r="CE313" s="7">
        <f t="shared" si="547"/>
        <v>0</v>
      </c>
      <c r="CF313" s="7">
        <f t="shared" si="547"/>
        <v>0</v>
      </c>
      <c r="CG313" s="7">
        <f t="shared" si="547"/>
        <v>0</v>
      </c>
      <c r="CH313" s="7">
        <f t="shared" si="547"/>
        <v>0</v>
      </c>
      <c r="CI313" s="7">
        <f t="shared" si="547"/>
        <v>0</v>
      </c>
      <c r="CJ313" s="7">
        <f t="shared" si="547"/>
        <v>0</v>
      </c>
      <c r="CK313" s="7">
        <f t="shared" si="547"/>
        <v>0</v>
      </c>
      <c r="CL313" s="7">
        <f t="shared" si="547"/>
        <v>0</v>
      </c>
      <c r="CM313" s="7">
        <f t="shared" si="547"/>
        <v>0</v>
      </c>
      <c r="CN313" s="7">
        <f t="shared" si="547"/>
        <v>0</v>
      </c>
      <c r="CO313" s="7">
        <f t="shared" si="547"/>
        <v>0</v>
      </c>
      <c r="CP313" s="7">
        <f t="shared" si="547"/>
        <v>0</v>
      </c>
      <c r="CQ313" s="7">
        <f t="shared" si="547"/>
        <v>0</v>
      </c>
      <c r="CR313" s="7">
        <f t="shared" si="547"/>
        <v>0</v>
      </c>
      <c r="CS313" s="7">
        <f t="shared" si="547"/>
        <v>0</v>
      </c>
      <c r="CT313" s="7">
        <f t="shared" si="547"/>
        <v>0</v>
      </c>
      <c r="CU313" s="7">
        <f t="shared" si="547"/>
        <v>0</v>
      </c>
      <c r="CV313" s="7">
        <f t="shared" si="547"/>
        <v>0</v>
      </c>
      <c r="CW313" s="7">
        <f t="shared" si="547"/>
        <v>0</v>
      </c>
      <c r="CX313" s="7">
        <f t="shared" si="547"/>
        <v>0</v>
      </c>
      <c r="CY313" s="7">
        <f t="shared" si="547"/>
        <v>0</v>
      </c>
      <c r="CZ313" s="7">
        <f t="shared" si="547"/>
        <v>0</v>
      </c>
      <c r="DA313" s="7">
        <f t="shared" si="547"/>
        <v>0</v>
      </c>
      <c r="DB313" s="7">
        <f t="shared" si="547"/>
        <v>0</v>
      </c>
      <c r="DC313" s="7">
        <f t="shared" si="547"/>
        <v>0</v>
      </c>
      <c r="DD313" s="7">
        <f t="shared" si="547"/>
        <v>0</v>
      </c>
      <c r="DE313" s="7">
        <f t="shared" si="547"/>
        <v>0</v>
      </c>
      <c r="DF313" s="7">
        <f t="shared" si="547"/>
        <v>0</v>
      </c>
      <c r="DG313" s="7">
        <f t="shared" si="547"/>
        <v>0</v>
      </c>
      <c r="DH313" s="7">
        <f t="shared" si="547"/>
        <v>0</v>
      </c>
      <c r="DI313" s="7">
        <f t="shared" si="547"/>
        <v>0</v>
      </c>
      <c r="DJ313" s="7">
        <f t="shared" si="547"/>
        <v>0</v>
      </c>
      <c r="DK313" s="7">
        <f t="shared" si="547"/>
        <v>0</v>
      </c>
      <c r="DL313" s="7">
        <f t="shared" si="547"/>
        <v>0</v>
      </c>
      <c r="DM313" s="7">
        <f t="shared" si="547"/>
        <v>0</v>
      </c>
      <c r="DN313" s="7">
        <f t="shared" si="547"/>
        <v>0</v>
      </c>
      <c r="DO313" s="7">
        <f t="shared" si="547"/>
        <v>0</v>
      </c>
      <c r="DP313" s="7">
        <f t="shared" si="547"/>
        <v>0</v>
      </c>
      <c r="DQ313" s="7">
        <f t="shared" si="547"/>
        <v>0</v>
      </c>
      <c r="DR313" s="7">
        <f t="shared" si="547"/>
        <v>0</v>
      </c>
      <c r="DS313" s="7">
        <f t="shared" si="547"/>
        <v>0</v>
      </c>
      <c r="DT313" s="7">
        <f t="shared" si="547"/>
        <v>0</v>
      </c>
      <c r="DU313" s="7">
        <f t="shared" si="547"/>
        <v>0</v>
      </c>
      <c r="DV313" s="7">
        <f t="shared" si="547"/>
        <v>0</v>
      </c>
      <c r="DW313" s="7">
        <f t="shared" si="547"/>
        <v>0</v>
      </c>
      <c r="DX313" s="7">
        <f t="shared" si="547"/>
        <v>0</v>
      </c>
      <c r="DY313" s="7">
        <f t="shared" si="547"/>
        <v>0</v>
      </c>
      <c r="DZ313" s="7">
        <f t="shared" si="547"/>
        <v>0</v>
      </c>
      <c r="EA313" s="7">
        <f t="shared" ref="EA313:FY313" si="548">-EA298</f>
        <v>0</v>
      </c>
      <c r="EB313" s="7">
        <f t="shared" si="548"/>
        <v>0</v>
      </c>
      <c r="EC313" s="7">
        <f t="shared" si="548"/>
        <v>0</v>
      </c>
      <c r="ED313" s="7">
        <f t="shared" si="548"/>
        <v>0</v>
      </c>
      <c r="EE313" s="7">
        <f t="shared" si="548"/>
        <v>0</v>
      </c>
      <c r="EF313" s="7">
        <f t="shared" si="548"/>
        <v>0</v>
      </c>
      <c r="EG313" s="7">
        <f t="shared" si="548"/>
        <v>0</v>
      </c>
      <c r="EH313" s="7">
        <f t="shared" si="548"/>
        <v>0</v>
      </c>
      <c r="EI313" s="7">
        <f t="shared" si="548"/>
        <v>0</v>
      </c>
      <c r="EJ313" s="7">
        <f t="shared" si="548"/>
        <v>0</v>
      </c>
      <c r="EK313" s="7">
        <f t="shared" si="548"/>
        <v>0</v>
      </c>
      <c r="EL313" s="7">
        <f t="shared" si="548"/>
        <v>0</v>
      </c>
      <c r="EM313" s="7">
        <f t="shared" si="548"/>
        <v>0</v>
      </c>
      <c r="EN313" s="7">
        <f t="shared" si="548"/>
        <v>0</v>
      </c>
      <c r="EO313" s="7">
        <f t="shared" si="548"/>
        <v>0</v>
      </c>
      <c r="EP313" s="7">
        <f t="shared" si="548"/>
        <v>0</v>
      </c>
      <c r="EQ313" s="7">
        <f t="shared" si="548"/>
        <v>0</v>
      </c>
      <c r="ER313" s="7">
        <f t="shared" si="548"/>
        <v>0</v>
      </c>
      <c r="ES313" s="7">
        <f t="shared" si="548"/>
        <v>0</v>
      </c>
      <c r="ET313" s="7">
        <f t="shared" si="548"/>
        <v>0</v>
      </c>
      <c r="EU313" s="7">
        <f t="shared" si="548"/>
        <v>0</v>
      </c>
      <c r="EV313" s="7">
        <f t="shared" si="548"/>
        <v>0</v>
      </c>
      <c r="EW313" s="7">
        <f t="shared" si="548"/>
        <v>0</v>
      </c>
      <c r="EX313" s="7">
        <f t="shared" si="548"/>
        <v>0</v>
      </c>
      <c r="EY313" s="7">
        <f t="shared" si="548"/>
        <v>0</v>
      </c>
      <c r="EZ313" s="7">
        <f t="shared" si="548"/>
        <v>0</v>
      </c>
      <c r="FA313" s="7">
        <f t="shared" si="548"/>
        <v>0</v>
      </c>
      <c r="FB313" s="7">
        <f t="shared" si="548"/>
        <v>0</v>
      </c>
      <c r="FC313" s="7">
        <f t="shared" si="548"/>
        <v>0</v>
      </c>
      <c r="FD313" s="7">
        <f t="shared" si="548"/>
        <v>0</v>
      </c>
      <c r="FE313" s="7">
        <f t="shared" si="548"/>
        <v>0</v>
      </c>
      <c r="FF313" s="7">
        <f t="shared" si="548"/>
        <v>0</v>
      </c>
      <c r="FG313" s="7">
        <f t="shared" si="548"/>
        <v>0</v>
      </c>
      <c r="FH313" s="7">
        <f t="shared" si="548"/>
        <v>0</v>
      </c>
      <c r="FI313" s="7">
        <f t="shared" si="548"/>
        <v>0</v>
      </c>
      <c r="FJ313" s="7">
        <f t="shared" si="548"/>
        <v>0</v>
      </c>
      <c r="FK313" s="7">
        <f t="shared" si="548"/>
        <v>0</v>
      </c>
      <c r="FL313" s="7">
        <f t="shared" si="548"/>
        <v>0</v>
      </c>
      <c r="FM313" s="7">
        <f t="shared" si="548"/>
        <v>0</v>
      </c>
      <c r="FN313" s="7">
        <f t="shared" si="548"/>
        <v>0</v>
      </c>
      <c r="FO313" s="7">
        <f t="shared" si="548"/>
        <v>0</v>
      </c>
      <c r="FP313" s="7">
        <f t="shared" si="548"/>
        <v>0</v>
      </c>
      <c r="FQ313" s="7">
        <f t="shared" si="548"/>
        <v>0</v>
      </c>
      <c r="FR313" s="7">
        <f t="shared" si="548"/>
        <v>0</v>
      </c>
      <c r="FS313" s="7">
        <f t="shared" si="548"/>
        <v>0</v>
      </c>
      <c r="FT313" s="7">
        <f t="shared" si="548"/>
        <v>0</v>
      </c>
      <c r="FU313" s="7">
        <f t="shared" si="548"/>
        <v>0</v>
      </c>
      <c r="FV313" s="7">
        <f t="shared" si="548"/>
        <v>0</v>
      </c>
      <c r="FW313" s="7">
        <f t="shared" si="548"/>
        <v>0</v>
      </c>
      <c r="FX313" s="7">
        <f t="shared" si="548"/>
        <v>0</v>
      </c>
      <c r="FY313" s="7">
        <f t="shared" si="548"/>
        <v>0</v>
      </c>
      <c r="FZ313" s="7">
        <f>SUM(C313:FY313)</f>
        <v>0</v>
      </c>
      <c r="GA313" s="7"/>
      <c r="GB313" s="7"/>
      <c r="GC313" s="7"/>
      <c r="GD313" s="7"/>
      <c r="GE313" s="7"/>
      <c r="GF313" s="7"/>
      <c r="GG313" s="7"/>
      <c r="GH313" s="7"/>
      <c r="GI313" s="7"/>
      <c r="GJ313" s="7"/>
      <c r="GK313" s="7"/>
      <c r="GL313" s="7"/>
      <c r="GM313" s="7"/>
    </row>
    <row r="314" spans="1:195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/>
      <c r="EA314" s="7"/>
      <c r="EB314" s="7"/>
      <c r="EC314" s="7"/>
      <c r="ED314" s="7"/>
      <c r="EE314" s="7"/>
      <c r="EF314" s="7"/>
      <c r="EG314" s="7"/>
      <c r="EH314" s="7"/>
      <c r="EI314" s="7"/>
      <c r="EJ314" s="7"/>
      <c r="EK314" s="7"/>
      <c r="EL314" s="7"/>
      <c r="EM314" s="7"/>
      <c r="EN314" s="7"/>
      <c r="EO314" s="7"/>
      <c r="EP314" s="7"/>
      <c r="EQ314" s="7"/>
      <c r="ER314" s="7"/>
      <c r="ES314" s="7"/>
      <c r="ET314" s="7"/>
      <c r="EU314" s="7"/>
      <c r="EV314" s="7"/>
      <c r="EW314" s="7"/>
      <c r="EX314" s="7"/>
      <c r="EY314" s="7"/>
      <c r="EZ314" s="7"/>
      <c r="FA314" s="7"/>
      <c r="FB314" s="7"/>
      <c r="FC314" s="7"/>
      <c r="FD314" s="7"/>
      <c r="FE314" s="7"/>
      <c r="FF314" s="7"/>
      <c r="FG314" s="7"/>
      <c r="FH314" s="7"/>
      <c r="FI314" s="7"/>
      <c r="FJ314" s="7"/>
      <c r="FK314" s="7"/>
      <c r="FL314" s="7"/>
      <c r="FM314" s="7"/>
      <c r="FN314" s="7"/>
      <c r="FO314" s="7"/>
      <c r="FP314" s="7"/>
      <c r="FQ314" s="7"/>
      <c r="FR314" s="7"/>
      <c r="FS314" s="7"/>
      <c r="FT314" s="7">
        <f>FT309+FT310</f>
        <v>1530952.34</v>
      </c>
      <c r="FU314" s="7"/>
      <c r="FV314" s="7"/>
      <c r="FW314" s="7"/>
      <c r="FX314" s="7"/>
      <c r="FY314" s="7"/>
      <c r="FZ314" s="7"/>
      <c r="GB314" s="7"/>
      <c r="GC314" s="7"/>
      <c r="GD314" s="7"/>
      <c r="GE314" s="7"/>
      <c r="GF314" s="7"/>
      <c r="GG314" s="83"/>
      <c r="GH314" s="7"/>
      <c r="GI314" s="7"/>
      <c r="GJ314" s="7"/>
      <c r="GK314" s="7"/>
      <c r="GL314" s="7"/>
      <c r="GM314" s="7"/>
    </row>
    <row r="315" spans="1:195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7"/>
      <c r="ES315" s="7"/>
      <c r="ET315" s="7"/>
      <c r="EU315" s="7"/>
      <c r="EV315" s="7"/>
      <c r="EW315" s="7"/>
      <c r="EX315" s="7"/>
      <c r="EY315" s="7"/>
      <c r="EZ315" s="7"/>
      <c r="FA315" s="7"/>
      <c r="FB315" s="7"/>
      <c r="FC315" s="7"/>
      <c r="FD315" s="7"/>
      <c r="FE315" s="7"/>
      <c r="FF315" s="7"/>
      <c r="FG315" s="7"/>
      <c r="FH315" s="7"/>
      <c r="FI315" s="7"/>
      <c r="FJ315" s="7"/>
      <c r="FK315" s="7"/>
      <c r="FL315" s="7"/>
      <c r="FM315" s="7"/>
      <c r="FN315" s="7"/>
      <c r="FO315" s="7"/>
      <c r="FP315" s="7"/>
      <c r="FQ315" s="7"/>
      <c r="FR315" s="7"/>
      <c r="FS315" s="7"/>
      <c r="FT315" s="7"/>
      <c r="FU315" s="7"/>
      <c r="FV315" s="7"/>
      <c r="FW315" s="7"/>
      <c r="FX315" s="7"/>
      <c r="FY315" s="7"/>
      <c r="FZ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</row>
    <row r="316" spans="1:195" x14ac:dyDescent="0.35">
      <c r="A316" s="6" t="s">
        <v>593</v>
      </c>
      <c r="B316" s="43" t="s">
        <v>893</v>
      </c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  <c r="BP316" s="46"/>
      <c r="BQ316" s="46"/>
      <c r="BR316" s="46"/>
      <c r="BS316" s="46"/>
      <c r="BT316" s="46"/>
      <c r="BU316" s="46"/>
      <c r="BV316" s="46"/>
      <c r="BW316" s="46"/>
      <c r="BX316" s="46"/>
      <c r="BY316" s="46"/>
      <c r="BZ316" s="46"/>
      <c r="CA316" s="46"/>
      <c r="CB316" s="46"/>
      <c r="CC316" s="46"/>
      <c r="CD316" s="46"/>
      <c r="CE316" s="46"/>
      <c r="CF316" s="46"/>
      <c r="CG316" s="46"/>
      <c r="CH316" s="46"/>
      <c r="CI316" s="46"/>
      <c r="CJ316" s="46"/>
      <c r="CK316" s="46"/>
      <c r="CL316" s="46"/>
      <c r="CM316" s="46"/>
      <c r="CN316" s="46"/>
      <c r="CO316" s="46"/>
      <c r="CP316" s="46"/>
      <c r="CQ316" s="46"/>
      <c r="CR316" s="46"/>
      <c r="CS316" s="46"/>
      <c r="CT316" s="46"/>
      <c r="CU316" s="46"/>
      <c r="CV316" s="46"/>
      <c r="CW316" s="46"/>
      <c r="CX316" s="46"/>
      <c r="CY316" s="46"/>
      <c r="CZ316" s="46"/>
      <c r="DA316" s="46"/>
      <c r="DB316" s="46"/>
      <c r="DC316" s="46"/>
      <c r="DD316" s="46"/>
      <c r="DE316" s="46"/>
      <c r="DF316" s="46"/>
      <c r="DG316" s="46"/>
      <c r="DH316" s="46"/>
      <c r="DI316" s="46"/>
      <c r="DJ316" s="46"/>
      <c r="DK316" s="46"/>
      <c r="DL316" s="46"/>
      <c r="DM316" s="46"/>
      <c r="DN316" s="46"/>
      <c r="DO316" s="46"/>
      <c r="DP316" s="46"/>
      <c r="DQ316" s="46"/>
      <c r="DR316" s="46"/>
      <c r="DS316" s="46"/>
      <c r="DT316" s="46"/>
      <c r="DU316" s="46"/>
      <c r="DV316" s="46"/>
      <c r="DW316" s="46"/>
      <c r="DX316" s="46"/>
      <c r="DY316" s="46"/>
      <c r="DZ316" s="46"/>
      <c r="EA316" s="46"/>
      <c r="EB316" s="46"/>
      <c r="EC316" s="46"/>
      <c r="ED316" s="46"/>
      <c r="EE316" s="46"/>
      <c r="EF316" s="46"/>
      <c r="EG316" s="46"/>
      <c r="EH316" s="46"/>
      <c r="EI316" s="46"/>
      <c r="EJ316" s="46"/>
      <c r="EK316" s="46"/>
      <c r="EL316" s="46"/>
      <c r="EM316" s="46"/>
      <c r="EN316" s="46"/>
      <c r="EO316" s="46"/>
      <c r="EP316" s="46"/>
      <c r="EQ316" s="46"/>
      <c r="ER316" s="46"/>
      <c r="ES316" s="46"/>
      <c r="ET316" s="46"/>
      <c r="EU316" s="46"/>
      <c r="EV316" s="46"/>
      <c r="EW316" s="46"/>
      <c r="EX316" s="46"/>
      <c r="EY316" s="46"/>
      <c r="EZ316" s="46"/>
      <c r="FA316" s="46"/>
      <c r="FB316" s="46"/>
      <c r="FC316" s="46"/>
      <c r="FD316" s="46"/>
      <c r="FE316" s="46"/>
      <c r="FF316" s="46"/>
      <c r="FG316" s="46"/>
      <c r="FH316" s="46"/>
      <c r="FI316" s="46"/>
      <c r="FJ316" s="46"/>
      <c r="FK316" s="46"/>
      <c r="FL316" s="46"/>
      <c r="FM316" s="46"/>
      <c r="FN316" s="46"/>
      <c r="FO316" s="46"/>
      <c r="FP316" s="46"/>
      <c r="FQ316" s="46"/>
      <c r="FR316" s="46"/>
      <c r="FS316" s="46"/>
      <c r="FT316" s="46"/>
      <c r="FU316" s="46"/>
      <c r="FV316" s="46"/>
      <c r="FW316" s="46"/>
      <c r="FX316" s="46"/>
      <c r="FY316" s="46"/>
      <c r="FZ316" s="7"/>
      <c r="GB316" s="7"/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</row>
    <row r="317" spans="1:195" x14ac:dyDescent="0.35">
      <c r="A317" s="6" t="s">
        <v>894</v>
      </c>
      <c r="B317" s="7" t="s">
        <v>895</v>
      </c>
      <c r="C317" s="42">
        <f t="shared" ref="C317:BN317" si="549">+C265</f>
        <v>2.7E-2</v>
      </c>
      <c r="D317" s="42">
        <f t="shared" si="549"/>
        <v>2.7E-2</v>
      </c>
      <c r="E317" s="42">
        <f t="shared" si="549"/>
        <v>2.7E-2</v>
      </c>
      <c r="F317" s="42">
        <f t="shared" si="549"/>
        <v>2.7E-2</v>
      </c>
      <c r="G317" s="42">
        <f t="shared" si="549"/>
        <v>2.5264999999999999E-2</v>
      </c>
      <c r="H317" s="42">
        <f t="shared" si="549"/>
        <v>2.7E-2</v>
      </c>
      <c r="I317" s="42">
        <f t="shared" si="549"/>
        <v>2.7E-2</v>
      </c>
      <c r="J317" s="42">
        <f t="shared" si="549"/>
        <v>2.7E-2</v>
      </c>
      <c r="K317" s="42">
        <f t="shared" si="549"/>
        <v>2.7E-2</v>
      </c>
      <c r="L317" s="42">
        <f t="shared" si="549"/>
        <v>2.5895000000000001E-2</v>
      </c>
      <c r="M317" s="42">
        <f t="shared" si="549"/>
        <v>2.4947E-2</v>
      </c>
      <c r="N317" s="42">
        <f t="shared" si="549"/>
        <v>1.8755999999999998E-2</v>
      </c>
      <c r="O317" s="42">
        <f t="shared" si="549"/>
        <v>2.7E-2</v>
      </c>
      <c r="P317" s="42">
        <f t="shared" si="549"/>
        <v>2.7E-2</v>
      </c>
      <c r="Q317" s="42">
        <f t="shared" si="549"/>
        <v>2.7E-2</v>
      </c>
      <c r="R317" s="42">
        <f t="shared" si="549"/>
        <v>2.7E-2</v>
      </c>
      <c r="S317" s="42">
        <f t="shared" si="549"/>
        <v>2.5014000000000002E-2</v>
      </c>
      <c r="T317" s="42">
        <f t="shared" si="549"/>
        <v>2.3301000000000002E-2</v>
      </c>
      <c r="U317" s="42">
        <f t="shared" si="549"/>
        <v>2.2801000000000002E-2</v>
      </c>
      <c r="V317" s="42">
        <f t="shared" si="549"/>
        <v>2.7E-2</v>
      </c>
      <c r="W317" s="42">
        <f t="shared" si="549"/>
        <v>2.7E-2</v>
      </c>
      <c r="X317" s="42">
        <f t="shared" si="549"/>
        <v>1.4756000000000002E-2</v>
      </c>
      <c r="Y317" s="42">
        <f t="shared" si="549"/>
        <v>2.3498000000000002E-2</v>
      </c>
      <c r="Z317" s="42">
        <f t="shared" si="549"/>
        <v>2.2915000000000001E-2</v>
      </c>
      <c r="AA317" s="42">
        <f t="shared" si="549"/>
        <v>2.7E-2</v>
      </c>
      <c r="AB317" s="42">
        <f t="shared" si="549"/>
        <v>2.7E-2</v>
      </c>
      <c r="AC317" s="42">
        <f t="shared" si="549"/>
        <v>1.9982E-2</v>
      </c>
      <c r="AD317" s="42">
        <f t="shared" si="549"/>
        <v>1.8693000000000001E-2</v>
      </c>
      <c r="AE317" s="42">
        <f t="shared" si="549"/>
        <v>1.1814000000000002E-2</v>
      </c>
      <c r="AF317" s="42">
        <f t="shared" si="549"/>
        <v>1.0673999999999999E-2</v>
      </c>
      <c r="AG317" s="42">
        <f t="shared" si="549"/>
        <v>1.2485E-2</v>
      </c>
      <c r="AH317" s="42">
        <f t="shared" si="549"/>
        <v>2.1122999999999999E-2</v>
      </c>
      <c r="AI317" s="42">
        <f t="shared" si="549"/>
        <v>2.7E-2</v>
      </c>
      <c r="AJ317" s="42">
        <f t="shared" si="549"/>
        <v>2.2787999999999999E-2</v>
      </c>
      <c r="AK317" s="42">
        <f t="shared" si="549"/>
        <v>2.0279999999999999E-2</v>
      </c>
      <c r="AL317" s="42">
        <f t="shared" si="549"/>
        <v>2.7E-2</v>
      </c>
      <c r="AM317" s="42">
        <f t="shared" si="549"/>
        <v>2.0449000000000002E-2</v>
      </c>
      <c r="AN317" s="42">
        <f t="shared" si="549"/>
        <v>2.5408E-2</v>
      </c>
      <c r="AO317" s="42">
        <f t="shared" si="549"/>
        <v>2.6656000000000003E-2</v>
      </c>
      <c r="AP317" s="42">
        <f t="shared" si="549"/>
        <v>2.7E-2</v>
      </c>
      <c r="AQ317" s="42">
        <f t="shared" si="549"/>
        <v>1.8685E-2</v>
      </c>
      <c r="AR317" s="42">
        <f t="shared" si="549"/>
        <v>2.7E-2</v>
      </c>
      <c r="AS317" s="42">
        <f t="shared" si="549"/>
        <v>1.2137999999999999E-2</v>
      </c>
      <c r="AT317" s="42">
        <f t="shared" si="549"/>
        <v>2.7E-2</v>
      </c>
      <c r="AU317" s="42">
        <f t="shared" si="549"/>
        <v>2.3188E-2</v>
      </c>
      <c r="AV317" s="42">
        <f t="shared" si="549"/>
        <v>2.7E-2</v>
      </c>
      <c r="AW317" s="42">
        <f t="shared" si="549"/>
        <v>2.4430999999999998E-2</v>
      </c>
      <c r="AX317" s="42">
        <f t="shared" si="549"/>
        <v>2.0798000000000001E-2</v>
      </c>
      <c r="AY317" s="42">
        <f t="shared" si="549"/>
        <v>2.7E-2</v>
      </c>
      <c r="AZ317" s="42">
        <f t="shared" si="549"/>
        <v>1.5720000000000001E-2</v>
      </c>
      <c r="BA317" s="42">
        <f t="shared" si="549"/>
        <v>2.5894E-2</v>
      </c>
      <c r="BB317" s="42">
        <f t="shared" si="549"/>
        <v>2.3684E-2</v>
      </c>
      <c r="BC317" s="42">
        <f t="shared" si="549"/>
        <v>2.0715000000000001E-2</v>
      </c>
      <c r="BD317" s="42">
        <f t="shared" si="549"/>
        <v>2.7E-2</v>
      </c>
      <c r="BE317" s="42">
        <f t="shared" si="549"/>
        <v>2.6816E-2</v>
      </c>
      <c r="BF317" s="42">
        <f t="shared" si="549"/>
        <v>2.7E-2</v>
      </c>
      <c r="BG317" s="42">
        <f t="shared" si="549"/>
        <v>2.7E-2</v>
      </c>
      <c r="BH317" s="42">
        <f t="shared" si="549"/>
        <v>2.5419000000000001E-2</v>
      </c>
      <c r="BI317" s="42">
        <f t="shared" si="549"/>
        <v>1.2433E-2</v>
      </c>
      <c r="BJ317" s="42">
        <f t="shared" si="549"/>
        <v>2.7E-2</v>
      </c>
      <c r="BK317" s="42">
        <f t="shared" si="549"/>
        <v>2.7E-2</v>
      </c>
      <c r="BL317" s="42">
        <f t="shared" si="549"/>
        <v>2.7E-2</v>
      </c>
      <c r="BM317" s="42">
        <f t="shared" si="549"/>
        <v>2.4834000000000002E-2</v>
      </c>
      <c r="BN317" s="42">
        <f t="shared" si="549"/>
        <v>2.7E-2</v>
      </c>
      <c r="BO317" s="42">
        <f t="shared" ref="BO317:DZ317" si="550">+BO265</f>
        <v>1.9203000000000001E-2</v>
      </c>
      <c r="BP317" s="42">
        <f t="shared" si="550"/>
        <v>2.5702000000000003E-2</v>
      </c>
      <c r="BQ317" s="42">
        <f t="shared" si="550"/>
        <v>2.5759000000000001E-2</v>
      </c>
      <c r="BR317" s="42">
        <f t="shared" si="550"/>
        <v>8.6999999999999994E-3</v>
      </c>
      <c r="BS317" s="42">
        <f t="shared" si="550"/>
        <v>4.3949999999999996E-3</v>
      </c>
      <c r="BT317" s="42">
        <f t="shared" si="550"/>
        <v>6.6509999999999998E-3</v>
      </c>
      <c r="BU317" s="42">
        <f t="shared" si="550"/>
        <v>1.3811E-2</v>
      </c>
      <c r="BV317" s="42">
        <f t="shared" si="550"/>
        <v>9.2910000000000006E-3</v>
      </c>
      <c r="BW317" s="42">
        <f t="shared" si="550"/>
        <v>1.5736E-2</v>
      </c>
      <c r="BX317" s="42">
        <f t="shared" si="550"/>
        <v>1.9067000000000001E-2</v>
      </c>
      <c r="BY317" s="42">
        <f t="shared" si="550"/>
        <v>2.7E-2</v>
      </c>
      <c r="BZ317" s="42">
        <f t="shared" si="550"/>
        <v>2.7E-2</v>
      </c>
      <c r="CA317" s="42">
        <f t="shared" si="550"/>
        <v>2.3040999999999999E-2</v>
      </c>
      <c r="CB317" s="42">
        <f t="shared" si="550"/>
        <v>2.7E-2</v>
      </c>
      <c r="CC317" s="42">
        <f t="shared" si="550"/>
        <v>2.6199E-2</v>
      </c>
      <c r="CD317" s="42">
        <f t="shared" si="550"/>
        <v>2.3519999999999999E-2</v>
      </c>
      <c r="CE317" s="42">
        <f t="shared" si="550"/>
        <v>2.7E-2</v>
      </c>
      <c r="CF317" s="42">
        <f t="shared" si="550"/>
        <v>2.4334000000000001E-2</v>
      </c>
      <c r="CG317" s="42">
        <f t="shared" si="550"/>
        <v>2.7E-2</v>
      </c>
      <c r="CH317" s="42">
        <f t="shared" si="550"/>
        <v>2.6187999999999999E-2</v>
      </c>
      <c r="CI317" s="42">
        <f t="shared" si="550"/>
        <v>2.7E-2</v>
      </c>
      <c r="CJ317" s="42">
        <f t="shared" si="550"/>
        <v>2.6513999999999999E-2</v>
      </c>
      <c r="CK317" s="42">
        <f t="shared" si="550"/>
        <v>1.0600999999999999E-2</v>
      </c>
      <c r="CL317" s="42">
        <f t="shared" si="550"/>
        <v>1.2229E-2</v>
      </c>
      <c r="CM317" s="42">
        <f t="shared" si="550"/>
        <v>6.2740000000000001E-3</v>
      </c>
      <c r="CN317" s="42">
        <f t="shared" si="550"/>
        <v>2.7E-2</v>
      </c>
      <c r="CO317" s="42">
        <f t="shared" si="550"/>
        <v>2.6360000000000001E-2</v>
      </c>
      <c r="CP317" s="42">
        <f t="shared" si="550"/>
        <v>1.668E-2</v>
      </c>
      <c r="CQ317" s="42">
        <f t="shared" si="550"/>
        <v>1.6427000000000001E-2</v>
      </c>
      <c r="CR317" s="42">
        <f t="shared" si="550"/>
        <v>4.169E-3</v>
      </c>
      <c r="CS317" s="42">
        <f t="shared" si="550"/>
        <v>2.6658000000000001E-2</v>
      </c>
      <c r="CT317" s="42">
        <f t="shared" si="550"/>
        <v>1.252E-2</v>
      </c>
      <c r="CU317" s="42">
        <f t="shared" si="550"/>
        <v>2.3616000000000002E-2</v>
      </c>
      <c r="CV317" s="42">
        <f t="shared" si="550"/>
        <v>1.4978999999999999E-2</v>
      </c>
      <c r="CW317" s="42">
        <f t="shared" si="550"/>
        <v>1.7378999999999999E-2</v>
      </c>
      <c r="CX317" s="42">
        <f t="shared" si="550"/>
        <v>2.5824E-2</v>
      </c>
      <c r="CY317" s="42">
        <f t="shared" si="550"/>
        <v>2.7E-2</v>
      </c>
      <c r="CZ317" s="42">
        <f t="shared" si="550"/>
        <v>2.7E-2</v>
      </c>
      <c r="DA317" s="42">
        <f t="shared" si="550"/>
        <v>2.7E-2</v>
      </c>
      <c r="DB317" s="42">
        <f t="shared" si="550"/>
        <v>2.7E-2</v>
      </c>
      <c r="DC317" s="42">
        <f t="shared" si="550"/>
        <v>2.1418E-2</v>
      </c>
      <c r="DD317" s="42">
        <f t="shared" si="550"/>
        <v>3.4299999999999999E-3</v>
      </c>
      <c r="DE317" s="42">
        <f t="shared" si="550"/>
        <v>1.1894999999999999E-2</v>
      </c>
      <c r="DF317" s="42">
        <f t="shared" si="550"/>
        <v>2.7E-2</v>
      </c>
      <c r="DG317" s="42">
        <f t="shared" si="550"/>
        <v>2.4453000000000003E-2</v>
      </c>
      <c r="DH317" s="42">
        <f t="shared" si="550"/>
        <v>2.4516E-2</v>
      </c>
      <c r="DI317" s="42">
        <f t="shared" si="550"/>
        <v>2.2845000000000001E-2</v>
      </c>
      <c r="DJ317" s="42">
        <f t="shared" si="550"/>
        <v>2.4883000000000002E-2</v>
      </c>
      <c r="DK317" s="42">
        <f t="shared" si="550"/>
        <v>1.9658000000000002E-2</v>
      </c>
      <c r="DL317" s="42">
        <f t="shared" si="550"/>
        <v>2.5967E-2</v>
      </c>
      <c r="DM317" s="42">
        <f t="shared" si="550"/>
        <v>2.3899E-2</v>
      </c>
      <c r="DN317" s="42">
        <f t="shared" si="550"/>
        <v>2.7E-2</v>
      </c>
      <c r="DO317" s="42">
        <f t="shared" si="550"/>
        <v>2.7E-2</v>
      </c>
      <c r="DP317" s="42">
        <f t="shared" si="550"/>
        <v>2.7E-2</v>
      </c>
      <c r="DQ317" s="42">
        <f t="shared" si="550"/>
        <v>2.1427000000000002E-2</v>
      </c>
      <c r="DR317" s="42">
        <f t="shared" si="550"/>
        <v>2.7E-2</v>
      </c>
      <c r="DS317" s="42">
        <f t="shared" si="550"/>
        <v>2.7E-2</v>
      </c>
      <c r="DT317" s="42">
        <f t="shared" si="550"/>
        <v>2.5729000000000002E-2</v>
      </c>
      <c r="DU317" s="42">
        <f t="shared" si="550"/>
        <v>2.7E-2</v>
      </c>
      <c r="DV317" s="42">
        <f t="shared" si="550"/>
        <v>2.7E-2</v>
      </c>
      <c r="DW317" s="42">
        <f t="shared" si="550"/>
        <v>2.5996999999999999E-2</v>
      </c>
      <c r="DX317" s="42">
        <f t="shared" si="550"/>
        <v>2.2931E-2</v>
      </c>
      <c r="DY317" s="42">
        <f t="shared" si="550"/>
        <v>1.6928000000000002E-2</v>
      </c>
      <c r="DZ317" s="42">
        <f t="shared" si="550"/>
        <v>2.1662000000000001E-2</v>
      </c>
      <c r="EA317" s="42">
        <f t="shared" ref="EA317:FX317" si="551">+EA265</f>
        <v>9.5779999999999997E-3</v>
      </c>
      <c r="EB317" s="42">
        <f t="shared" si="551"/>
        <v>2.7E-2</v>
      </c>
      <c r="EC317" s="42">
        <f t="shared" si="551"/>
        <v>2.7E-2</v>
      </c>
      <c r="ED317" s="42">
        <f t="shared" si="551"/>
        <v>3.9259999999999998E-3</v>
      </c>
      <c r="EE317" s="42">
        <f t="shared" si="551"/>
        <v>2.7E-2</v>
      </c>
      <c r="EF317" s="42">
        <f t="shared" si="551"/>
        <v>2.3595000000000001E-2</v>
      </c>
      <c r="EG317" s="42">
        <f t="shared" si="551"/>
        <v>2.7E-2</v>
      </c>
      <c r="EH317" s="42">
        <f t="shared" si="551"/>
        <v>2.7E-2</v>
      </c>
      <c r="EI317" s="42">
        <f t="shared" si="551"/>
        <v>2.7E-2</v>
      </c>
      <c r="EJ317" s="42">
        <f t="shared" si="551"/>
        <v>2.7E-2</v>
      </c>
      <c r="EK317" s="42">
        <f t="shared" si="551"/>
        <v>5.7670000000000004E-3</v>
      </c>
      <c r="EL317" s="42">
        <f t="shared" si="551"/>
        <v>6.1159999999999999E-3</v>
      </c>
      <c r="EM317" s="42">
        <f t="shared" si="551"/>
        <v>2.0308E-2</v>
      </c>
      <c r="EN317" s="42">
        <f t="shared" si="551"/>
        <v>2.7E-2</v>
      </c>
      <c r="EO317" s="42">
        <f t="shared" si="551"/>
        <v>2.7E-2</v>
      </c>
      <c r="EP317" s="42">
        <f t="shared" si="551"/>
        <v>2.4586E-2</v>
      </c>
      <c r="EQ317" s="42">
        <f t="shared" si="551"/>
        <v>5.5009999999999998E-3</v>
      </c>
      <c r="ER317" s="42">
        <f t="shared" si="551"/>
        <v>2.1283E-2</v>
      </c>
      <c r="ES317" s="42">
        <f t="shared" si="551"/>
        <v>2.7E-2</v>
      </c>
      <c r="ET317" s="42">
        <f t="shared" si="551"/>
        <v>2.7E-2</v>
      </c>
      <c r="EU317" s="42">
        <f t="shared" si="551"/>
        <v>2.7E-2</v>
      </c>
      <c r="EV317" s="42">
        <f t="shared" si="551"/>
        <v>1.4964999999999999E-2</v>
      </c>
      <c r="EW317" s="42">
        <f t="shared" si="551"/>
        <v>7.2810000000000001E-3</v>
      </c>
      <c r="EX317" s="42">
        <f t="shared" si="551"/>
        <v>7.9100000000000004E-3</v>
      </c>
      <c r="EY317" s="42">
        <f t="shared" si="551"/>
        <v>2.7E-2</v>
      </c>
      <c r="EZ317" s="42">
        <f t="shared" si="551"/>
        <v>2.6942000000000001E-2</v>
      </c>
      <c r="FA317" s="42">
        <f t="shared" si="551"/>
        <v>1.0619E-2</v>
      </c>
      <c r="FB317" s="42">
        <f t="shared" si="551"/>
        <v>9.1350000000000008E-3</v>
      </c>
      <c r="FC317" s="42">
        <f t="shared" si="551"/>
        <v>2.6550000000000001E-2</v>
      </c>
      <c r="FD317" s="42">
        <f t="shared" si="551"/>
        <v>2.7E-2</v>
      </c>
      <c r="FE317" s="42">
        <f t="shared" si="551"/>
        <v>1.8180999999999999E-2</v>
      </c>
      <c r="FF317" s="42">
        <f t="shared" si="551"/>
        <v>2.7E-2</v>
      </c>
      <c r="FG317" s="42">
        <f t="shared" si="551"/>
        <v>2.7E-2</v>
      </c>
      <c r="FH317" s="42">
        <f t="shared" si="551"/>
        <v>2.3772000000000001E-2</v>
      </c>
      <c r="FI317" s="42">
        <f t="shared" si="551"/>
        <v>9.639E-3</v>
      </c>
      <c r="FJ317" s="42">
        <f t="shared" si="551"/>
        <v>2.2207999999999999E-2</v>
      </c>
      <c r="FK317" s="42">
        <f t="shared" si="551"/>
        <v>1.0845E-2</v>
      </c>
      <c r="FL317" s="42">
        <f t="shared" si="551"/>
        <v>2.7E-2</v>
      </c>
      <c r="FM317" s="42">
        <f t="shared" si="551"/>
        <v>2.2414E-2</v>
      </c>
      <c r="FN317" s="42">
        <f t="shared" si="551"/>
        <v>2.7E-2</v>
      </c>
      <c r="FO317" s="42">
        <f t="shared" si="551"/>
        <v>4.2620000000000002E-3</v>
      </c>
      <c r="FP317" s="42">
        <f t="shared" si="551"/>
        <v>1.2142999999999999E-2</v>
      </c>
      <c r="FQ317" s="42">
        <f t="shared" si="551"/>
        <v>2.0879999999999999E-2</v>
      </c>
      <c r="FR317" s="42">
        <f t="shared" si="551"/>
        <v>6.228E-3</v>
      </c>
      <c r="FS317" s="42">
        <f t="shared" si="551"/>
        <v>5.0679999999999996E-3</v>
      </c>
      <c r="FT317" s="42">
        <f t="shared" si="551"/>
        <v>3.258E-3</v>
      </c>
      <c r="FU317" s="42">
        <f t="shared" si="551"/>
        <v>2.2345E-2</v>
      </c>
      <c r="FV317" s="42">
        <f t="shared" si="551"/>
        <v>1.9032E-2</v>
      </c>
      <c r="FW317" s="42">
        <f t="shared" si="551"/>
        <v>2.5498E-2</v>
      </c>
      <c r="FX317" s="42">
        <f t="shared" si="551"/>
        <v>2.3675000000000002E-2</v>
      </c>
      <c r="FY317" s="42"/>
      <c r="FZ317" s="7"/>
      <c r="GB317" s="7"/>
      <c r="GC317" s="7"/>
      <c r="GD317" s="7"/>
      <c r="GE317" s="7"/>
      <c r="GF317" s="7"/>
      <c r="GG317" s="7"/>
      <c r="GH317" s="7"/>
      <c r="GI317" s="7"/>
      <c r="GJ317" s="7"/>
      <c r="GK317" s="7"/>
      <c r="GL317" s="7"/>
      <c r="GM317" s="7"/>
    </row>
    <row r="318" spans="1:195" x14ac:dyDescent="0.35">
      <c r="A318" s="6" t="s">
        <v>896</v>
      </c>
      <c r="B318" s="7" t="s">
        <v>897</v>
      </c>
      <c r="C318" s="42">
        <f t="shared" ref="C318:BN318" si="552">+C277</f>
        <v>0</v>
      </c>
      <c r="D318" s="42">
        <f t="shared" si="552"/>
        <v>0</v>
      </c>
      <c r="E318" s="42">
        <f t="shared" si="552"/>
        <v>0</v>
      </c>
      <c r="F318" s="42">
        <f t="shared" si="552"/>
        <v>0</v>
      </c>
      <c r="G318" s="42">
        <f t="shared" si="552"/>
        <v>0</v>
      </c>
      <c r="H318" s="42">
        <f t="shared" si="552"/>
        <v>0</v>
      </c>
      <c r="I318" s="42">
        <f t="shared" si="552"/>
        <v>0</v>
      </c>
      <c r="J318" s="42">
        <f t="shared" si="552"/>
        <v>0</v>
      </c>
      <c r="K318" s="42">
        <f t="shared" si="552"/>
        <v>0</v>
      </c>
      <c r="L318" s="42">
        <f t="shared" si="552"/>
        <v>0</v>
      </c>
      <c r="M318" s="42">
        <f t="shared" si="552"/>
        <v>0</v>
      </c>
      <c r="N318" s="42">
        <f t="shared" si="552"/>
        <v>0</v>
      </c>
      <c r="O318" s="42">
        <f t="shared" si="552"/>
        <v>0</v>
      </c>
      <c r="P318" s="42">
        <f t="shared" si="552"/>
        <v>0</v>
      </c>
      <c r="Q318" s="42">
        <f t="shared" si="552"/>
        <v>0</v>
      </c>
      <c r="R318" s="42">
        <f t="shared" si="552"/>
        <v>0</v>
      </c>
      <c r="S318" s="42">
        <f t="shared" si="552"/>
        <v>0</v>
      </c>
      <c r="T318" s="42">
        <f t="shared" si="552"/>
        <v>0</v>
      </c>
      <c r="U318" s="42">
        <f t="shared" si="552"/>
        <v>0</v>
      </c>
      <c r="V318" s="42">
        <f t="shared" si="552"/>
        <v>0</v>
      </c>
      <c r="W318" s="42">
        <f t="shared" si="552"/>
        <v>0</v>
      </c>
      <c r="X318" s="42">
        <f t="shared" si="552"/>
        <v>0</v>
      </c>
      <c r="Y318" s="42">
        <f t="shared" si="552"/>
        <v>0</v>
      </c>
      <c r="Z318" s="42">
        <f t="shared" si="552"/>
        <v>0</v>
      </c>
      <c r="AA318" s="42">
        <f t="shared" si="552"/>
        <v>0</v>
      </c>
      <c r="AB318" s="42">
        <f t="shared" si="552"/>
        <v>0</v>
      </c>
      <c r="AC318" s="42">
        <f t="shared" si="552"/>
        <v>0</v>
      </c>
      <c r="AD318" s="42">
        <f t="shared" si="552"/>
        <v>0</v>
      </c>
      <c r="AE318" s="42">
        <f t="shared" si="552"/>
        <v>0</v>
      </c>
      <c r="AF318" s="42">
        <f t="shared" si="552"/>
        <v>0</v>
      </c>
      <c r="AG318" s="42">
        <f t="shared" si="552"/>
        <v>0</v>
      </c>
      <c r="AH318" s="42">
        <f t="shared" si="552"/>
        <v>0</v>
      </c>
      <c r="AI318" s="42">
        <f t="shared" si="552"/>
        <v>0</v>
      </c>
      <c r="AJ318" s="42">
        <f t="shared" si="552"/>
        <v>0</v>
      </c>
      <c r="AK318" s="42">
        <f t="shared" si="552"/>
        <v>0</v>
      </c>
      <c r="AL318" s="42">
        <f t="shared" si="552"/>
        <v>0</v>
      </c>
      <c r="AM318" s="42">
        <f t="shared" si="552"/>
        <v>0</v>
      </c>
      <c r="AN318" s="42">
        <f t="shared" si="552"/>
        <v>9.8799999999999995E-4</v>
      </c>
      <c r="AO318" s="42">
        <f t="shared" si="552"/>
        <v>0</v>
      </c>
      <c r="AP318" s="42">
        <f t="shared" si="552"/>
        <v>0</v>
      </c>
      <c r="AQ318" s="42">
        <f t="shared" si="552"/>
        <v>0</v>
      </c>
      <c r="AR318" s="42">
        <f t="shared" si="552"/>
        <v>0</v>
      </c>
      <c r="AS318" s="42">
        <f t="shared" si="552"/>
        <v>0</v>
      </c>
      <c r="AT318" s="42">
        <f t="shared" si="552"/>
        <v>0</v>
      </c>
      <c r="AU318" s="42">
        <f t="shared" si="552"/>
        <v>0</v>
      </c>
      <c r="AV318" s="42">
        <f t="shared" si="552"/>
        <v>0</v>
      </c>
      <c r="AW318" s="42">
        <f t="shared" si="552"/>
        <v>0</v>
      </c>
      <c r="AX318" s="42">
        <f t="shared" si="552"/>
        <v>0</v>
      </c>
      <c r="AY318" s="42">
        <f t="shared" si="552"/>
        <v>0</v>
      </c>
      <c r="AZ318" s="42">
        <f t="shared" si="552"/>
        <v>0</v>
      </c>
      <c r="BA318" s="42">
        <f t="shared" si="552"/>
        <v>0</v>
      </c>
      <c r="BB318" s="42">
        <f t="shared" si="552"/>
        <v>0</v>
      </c>
      <c r="BC318" s="42">
        <f t="shared" si="552"/>
        <v>0</v>
      </c>
      <c r="BD318" s="42">
        <f t="shared" si="552"/>
        <v>0</v>
      </c>
      <c r="BE318" s="42">
        <f t="shared" si="552"/>
        <v>0</v>
      </c>
      <c r="BF318" s="42">
        <f t="shared" si="552"/>
        <v>0</v>
      </c>
      <c r="BG318" s="42">
        <f t="shared" si="552"/>
        <v>0</v>
      </c>
      <c r="BH318" s="42">
        <f t="shared" si="552"/>
        <v>0</v>
      </c>
      <c r="BI318" s="42">
        <f t="shared" si="552"/>
        <v>0</v>
      </c>
      <c r="BJ318" s="42">
        <f t="shared" si="552"/>
        <v>0</v>
      </c>
      <c r="BK318" s="42">
        <f t="shared" si="552"/>
        <v>0</v>
      </c>
      <c r="BL318" s="42">
        <f t="shared" si="552"/>
        <v>0</v>
      </c>
      <c r="BM318" s="42">
        <f t="shared" si="552"/>
        <v>0</v>
      </c>
      <c r="BN318" s="42">
        <f t="shared" si="552"/>
        <v>0</v>
      </c>
      <c r="BO318" s="42">
        <f t="shared" ref="BO318:DZ318" si="553">+BO277</f>
        <v>0</v>
      </c>
      <c r="BP318" s="42">
        <f t="shared" si="553"/>
        <v>0</v>
      </c>
      <c r="BQ318" s="42">
        <f t="shared" si="553"/>
        <v>0</v>
      </c>
      <c r="BR318" s="42">
        <f t="shared" si="553"/>
        <v>0</v>
      </c>
      <c r="BS318" s="42">
        <f t="shared" si="553"/>
        <v>0</v>
      </c>
      <c r="BT318" s="42">
        <f t="shared" si="553"/>
        <v>0</v>
      </c>
      <c r="BU318" s="42">
        <f t="shared" si="553"/>
        <v>0</v>
      </c>
      <c r="BV318" s="42">
        <f t="shared" si="553"/>
        <v>4.6799999999999999E-4</v>
      </c>
      <c r="BW318" s="42">
        <f t="shared" si="553"/>
        <v>0</v>
      </c>
      <c r="BX318" s="42">
        <f t="shared" si="553"/>
        <v>0</v>
      </c>
      <c r="BY318" s="42">
        <f t="shared" si="553"/>
        <v>0</v>
      </c>
      <c r="BZ318" s="42">
        <f t="shared" si="553"/>
        <v>0</v>
      </c>
      <c r="CA318" s="42">
        <f t="shared" si="553"/>
        <v>0</v>
      </c>
      <c r="CB318" s="42">
        <f t="shared" si="553"/>
        <v>0</v>
      </c>
      <c r="CC318" s="42">
        <f t="shared" si="553"/>
        <v>0</v>
      </c>
      <c r="CD318" s="42">
        <f t="shared" si="553"/>
        <v>0</v>
      </c>
      <c r="CE318" s="42">
        <f t="shared" si="553"/>
        <v>0</v>
      </c>
      <c r="CF318" s="42">
        <f t="shared" si="553"/>
        <v>0</v>
      </c>
      <c r="CG318" s="42">
        <f t="shared" si="553"/>
        <v>0</v>
      </c>
      <c r="CH318" s="42">
        <f t="shared" si="553"/>
        <v>0</v>
      </c>
      <c r="CI318" s="42">
        <f t="shared" si="553"/>
        <v>0</v>
      </c>
      <c r="CJ318" s="42">
        <f t="shared" si="553"/>
        <v>0</v>
      </c>
      <c r="CK318" s="42">
        <f t="shared" si="553"/>
        <v>0</v>
      </c>
      <c r="CL318" s="42">
        <f t="shared" si="553"/>
        <v>0</v>
      </c>
      <c r="CM318" s="42">
        <f t="shared" si="553"/>
        <v>0</v>
      </c>
      <c r="CN318" s="42">
        <f t="shared" si="553"/>
        <v>0</v>
      </c>
      <c r="CO318" s="42">
        <f t="shared" si="553"/>
        <v>0</v>
      </c>
      <c r="CP318" s="42">
        <f t="shared" si="553"/>
        <v>6.7000000000000002E-4</v>
      </c>
      <c r="CQ318" s="42">
        <f t="shared" si="553"/>
        <v>0</v>
      </c>
      <c r="CR318" s="42">
        <f t="shared" si="553"/>
        <v>0</v>
      </c>
      <c r="CS318" s="42">
        <f t="shared" si="553"/>
        <v>0</v>
      </c>
      <c r="CT318" s="42">
        <f t="shared" si="553"/>
        <v>0</v>
      </c>
      <c r="CU318" s="42">
        <f t="shared" si="553"/>
        <v>0</v>
      </c>
      <c r="CV318" s="42">
        <f t="shared" si="553"/>
        <v>0</v>
      </c>
      <c r="CW318" s="42">
        <f t="shared" si="553"/>
        <v>0</v>
      </c>
      <c r="CX318" s="42">
        <f t="shared" si="553"/>
        <v>0</v>
      </c>
      <c r="CY318" s="42">
        <f t="shared" si="553"/>
        <v>0</v>
      </c>
      <c r="CZ318" s="42">
        <f t="shared" si="553"/>
        <v>0</v>
      </c>
      <c r="DA318" s="42">
        <f t="shared" si="553"/>
        <v>0</v>
      </c>
      <c r="DB318" s="42">
        <f t="shared" si="553"/>
        <v>0</v>
      </c>
      <c r="DC318" s="42">
        <f t="shared" si="553"/>
        <v>0</v>
      </c>
      <c r="DD318" s="42">
        <f t="shared" si="553"/>
        <v>0</v>
      </c>
      <c r="DE318" s="42">
        <f t="shared" si="553"/>
        <v>0</v>
      </c>
      <c r="DF318" s="42">
        <f t="shared" si="553"/>
        <v>0</v>
      </c>
      <c r="DG318" s="42">
        <f t="shared" si="553"/>
        <v>0</v>
      </c>
      <c r="DH318" s="42">
        <f t="shared" si="553"/>
        <v>0</v>
      </c>
      <c r="DI318" s="42">
        <f t="shared" si="553"/>
        <v>0</v>
      </c>
      <c r="DJ318" s="42">
        <f t="shared" si="553"/>
        <v>0</v>
      </c>
      <c r="DK318" s="42">
        <f t="shared" si="553"/>
        <v>0</v>
      </c>
      <c r="DL318" s="42">
        <f t="shared" si="553"/>
        <v>0</v>
      </c>
      <c r="DM318" s="42">
        <f t="shared" si="553"/>
        <v>0</v>
      </c>
      <c r="DN318" s="42">
        <f t="shared" si="553"/>
        <v>0</v>
      </c>
      <c r="DO318" s="42">
        <f t="shared" si="553"/>
        <v>0</v>
      </c>
      <c r="DP318" s="42">
        <f t="shared" si="553"/>
        <v>0</v>
      </c>
      <c r="DQ318" s="42">
        <f t="shared" si="553"/>
        <v>7.7499999999999997E-4</v>
      </c>
      <c r="DR318" s="42">
        <f t="shared" si="553"/>
        <v>0</v>
      </c>
      <c r="DS318" s="42">
        <f t="shared" si="553"/>
        <v>0</v>
      </c>
      <c r="DT318" s="42">
        <f t="shared" si="553"/>
        <v>0</v>
      </c>
      <c r="DU318" s="42">
        <f t="shared" si="553"/>
        <v>0</v>
      </c>
      <c r="DV318" s="42">
        <f t="shared" si="553"/>
        <v>0</v>
      </c>
      <c r="DW318" s="42">
        <f t="shared" si="553"/>
        <v>0</v>
      </c>
      <c r="DX318" s="42">
        <f t="shared" si="553"/>
        <v>0</v>
      </c>
      <c r="DY318" s="42">
        <f t="shared" si="553"/>
        <v>0</v>
      </c>
      <c r="DZ318" s="42">
        <f t="shared" si="553"/>
        <v>0</v>
      </c>
      <c r="EA318" s="42">
        <f t="shared" ref="EA318:FX318" si="554">+EA277</f>
        <v>7.8299999999999995E-4</v>
      </c>
      <c r="EB318" s="42">
        <f t="shared" si="554"/>
        <v>0</v>
      </c>
      <c r="EC318" s="42">
        <f t="shared" si="554"/>
        <v>0</v>
      </c>
      <c r="ED318" s="42">
        <f t="shared" si="554"/>
        <v>1.6100000000000001E-4</v>
      </c>
      <c r="EE318" s="42">
        <f t="shared" si="554"/>
        <v>0</v>
      </c>
      <c r="EF318" s="42">
        <f t="shared" si="554"/>
        <v>0</v>
      </c>
      <c r="EG318" s="42">
        <f t="shared" si="554"/>
        <v>0</v>
      </c>
      <c r="EH318" s="42">
        <f t="shared" si="554"/>
        <v>0</v>
      </c>
      <c r="EI318" s="42">
        <f t="shared" si="554"/>
        <v>0</v>
      </c>
      <c r="EJ318" s="42">
        <f t="shared" si="554"/>
        <v>0</v>
      </c>
      <c r="EK318" s="42">
        <f t="shared" si="554"/>
        <v>0</v>
      </c>
      <c r="EL318" s="42">
        <f t="shared" si="554"/>
        <v>0</v>
      </c>
      <c r="EM318" s="42">
        <f t="shared" si="554"/>
        <v>0</v>
      </c>
      <c r="EN318" s="42">
        <f t="shared" si="554"/>
        <v>0</v>
      </c>
      <c r="EO318" s="42">
        <f t="shared" si="554"/>
        <v>0</v>
      </c>
      <c r="EP318" s="42">
        <f t="shared" si="554"/>
        <v>0</v>
      </c>
      <c r="EQ318" s="42">
        <f t="shared" si="554"/>
        <v>0</v>
      </c>
      <c r="ER318" s="42">
        <f t="shared" si="554"/>
        <v>0</v>
      </c>
      <c r="ES318" s="42">
        <f t="shared" si="554"/>
        <v>0</v>
      </c>
      <c r="ET318" s="42">
        <f t="shared" si="554"/>
        <v>0</v>
      </c>
      <c r="EU318" s="42">
        <f t="shared" si="554"/>
        <v>0</v>
      </c>
      <c r="EV318" s="42">
        <f t="shared" si="554"/>
        <v>0</v>
      </c>
      <c r="EW318" s="42">
        <f t="shared" si="554"/>
        <v>0</v>
      </c>
      <c r="EX318" s="42">
        <f t="shared" si="554"/>
        <v>0</v>
      </c>
      <c r="EY318" s="42">
        <f t="shared" si="554"/>
        <v>0</v>
      </c>
      <c r="EZ318" s="42">
        <f t="shared" si="554"/>
        <v>0</v>
      </c>
      <c r="FA318" s="42">
        <f t="shared" si="554"/>
        <v>4.6999999999999997E-5</v>
      </c>
      <c r="FB318" s="42">
        <f t="shared" si="554"/>
        <v>4.8899999999999996E-4</v>
      </c>
      <c r="FC318" s="42">
        <f t="shared" si="554"/>
        <v>0</v>
      </c>
      <c r="FD318" s="42">
        <f t="shared" si="554"/>
        <v>0</v>
      </c>
      <c r="FE318" s="42">
        <f t="shared" si="554"/>
        <v>0</v>
      </c>
      <c r="FF318" s="42">
        <f t="shared" si="554"/>
        <v>0</v>
      </c>
      <c r="FG318" s="42">
        <f t="shared" si="554"/>
        <v>0</v>
      </c>
      <c r="FH318" s="42">
        <f t="shared" si="554"/>
        <v>0</v>
      </c>
      <c r="FI318" s="42">
        <f t="shared" si="554"/>
        <v>0</v>
      </c>
      <c r="FJ318" s="42">
        <f t="shared" si="554"/>
        <v>0</v>
      </c>
      <c r="FK318" s="42">
        <f t="shared" si="554"/>
        <v>0</v>
      </c>
      <c r="FL318" s="42">
        <f t="shared" si="554"/>
        <v>0</v>
      </c>
      <c r="FM318" s="42">
        <f t="shared" si="554"/>
        <v>0</v>
      </c>
      <c r="FN318" s="42">
        <f t="shared" si="554"/>
        <v>0</v>
      </c>
      <c r="FO318" s="42">
        <f t="shared" si="554"/>
        <v>2.1000000000000001E-4</v>
      </c>
      <c r="FP318" s="42">
        <f t="shared" si="554"/>
        <v>0</v>
      </c>
      <c r="FQ318" s="42">
        <f t="shared" si="554"/>
        <v>0</v>
      </c>
      <c r="FR318" s="42">
        <f t="shared" si="554"/>
        <v>1.7100000000000001E-4</v>
      </c>
      <c r="FS318" s="42">
        <f t="shared" si="554"/>
        <v>0</v>
      </c>
      <c r="FT318" s="42">
        <f t="shared" si="554"/>
        <v>1.5699999999999999E-4</v>
      </c>
      <c r="FU318" s="42">
        <f t="shared" si="554"/>
        <v>0</v>
      </c>
      <c r="FV318" s="42">
        <f t="shared" si="554"/>
        <v>0</v>
      </c>
      <c r="FW318" s="42">
        <f t="shared" si="554"/>
        <v>0</v>
      </c>
      <c r="FX318" s="42">
        <f t="shared" si="554"/>
        <v>0</v>
      </c>
      <c r="FY318" s="42"/>
      <c r="FZ318" s="7"/>
      <c r="GA318" s="7"/>
      <c r="GB318" s="7"/>
      <c r="GC318" s="7"/>
      <c r="GD318" s="7"/>
      <c r="GE318" s="7"/>
      <c r="GF318" s="7"/>
      <c r="GG318" s="7"/>
      <c r="GH318" s="7"/>
      <c r="GI318" s="7"/>
      <c r="GJ318" s="7"/>
      <c r="GK318" s="7"/>
      <c r="GL318" s="7"/>
      <c r="GM318" s="7"/>
    </row>
    <row r="319" spans="1:195" x14ac:dyDescent="0.35">
      <c r="A319" s="6" t="s">
        <v>898</v>
      </c>
      <c r="B319" s="7" t="s">
        <v>899</v>
      </c>
      <c r="C319" s="42">
        <f t="shared" ref="C319:AH319" si="555">ROUND((C76/C46),6)</f>
        <v>1.64E-4</v>
      </c>
      <c r="D319" s="42">
        <f t="shared" si="555"/>
        <v>0</v>
      </c>
      <c r="E319" s="42">
        <f t="shared" si="555"/>
        <v>0</v>
      </c>
      <c r="F319" s="42">
        <f t="shared" si="555"/>
        <v>0</v>
      </c>
      <c r="G319" s="42">
        <f t="shared" si="555"/>
        <v>0</v>
      </c>
      <c r="H319" s="42">
        <f t="shared" si="555"/>
        <v>0</v>
      </c>
      <c r="I319" s="42">
        <f t="shared" si="555"/>
        <v>4.17E-4</v>
      </c>
      <c r="J319" s="42">
        <f t="shared" si="555"/>
        <v>0</v>
      </c>
      <c r="K319" s="42">
        <f t="shared" si="555"/>
        <v>0</v>
      </c>
      <c r="L319" s="42">
        <f t="shared" si="555"/>
        <v>0</v>
      </c>
      <c r="M319" s="42">
        <f t="shared" si="555"/>
        <v>0</v>
      </c>
      <c r="N319" s="42">
        <f t="shared" si="555"/>
        <v>6.6100000000000002E-4</v>
      </c>
      <c r="O319" s="42">
        <f t="shared" si="555"/>
        <v>8.4400000000000002E-4</v>
      </c>
      <c r="P319" s="42">
        <f t="shared" si="555"/>
        <v>1.13E-4</v>
      </c>
      <c r="Q319" s="42">
        <f t="shared" si="555"/>
        <v>0</v>
      </c>
      <c r="R319" s="42">
        <f t="shared" si="555"/>
        <v>0</v>
      </c>
      <c r="S319" s="42">
        <f t="shared" si="555"/>
        <v>0</v>
      </c>
      <c r="T319" s="42">
        <f t="shared" si="555"/>
        <v>0</v>
      </c>
      <c r="U319" s="42">
        <f t="shared" si="555"/>
        <v>0</v>
      </c>
      <c r="V319" s="42">
        <f t="shared" si="555"/>
        <v>0</v>
      </c>
      <c r="W319" s="42">
        <f t="shared" si="555"/>
        <v>0</v>
      </c>
      <c r="X319" s="42">
        <f t="shared" si="555"/>
        <v>2.3800000000000001E-4</v>
      </c>
      <c r="Y319" s="42">
        <f t="shared" si="555"/>
        <v>0</v>
      </c>
      <c r="Z319" s="42">
        <f t="shared" si="555"/>
        <v>4.5100000000000001E-3</v>
      </c>
      <c r="AA319" s="42">
        <f t="shared" si="555"/>
        <v>0</v>
      </c>
      <c r="AB319" s="42">
        <f t="shared" si="555"/>
        <v>0</v>
      </c>
      <c r="AC319" s="42">
        <f t="shared" si="555"/>
        <v>0</v>
      </c>
      <c r="AD319" s="42">
        <f t="shared" si="555"/>
        <v>0</v>
      </c>
      <c r="AE319" s="42">
        <f t="shared" si="555"/>
        <v>1.4300000000000001E-3</v>
      </c>
      <c r="AF319" s="42">
        <f t="shared" si="555"/>
        <v>0</v>
      </c>
      <c r="AG319" s="42">
        <f t="shared" si="555"/>
        <v>0</v>
      </c>
      <c r="AH319" s="42">
        <f t="shared" si="555"/>
        <v>4.006E-3</v>
      </c>
      <c r="AI319" s="42">
        <f t="shared" ref="AI319:BN319" si="556">ROUND((AI76/AI46),6)</f>
        <v>0</v>
      </c>
      <c r="AJ319" s="42">
        <f t="shared" si="556"/>
        <v>0</v>
      </c>
      <c r="AK319" s="42">
        <f t="shared" si="556"/>
        <v>0</v>
      </c>
      <c r="AL319" s="42">
        <f t="shared" si="556"/>
        <v>0</v>
      </c>
      <c r="AM319" s="42">
        <f t="shared" si="556"/>
        <v>0</v>
      </c>
      <c r="AN319" s="42">
        <f t="shared" si="556"/>
        <v>0</v>
      </c>
      <c r="AO319" s="42">
        <f t="shared" si="556"/>
        <v>0</v>
      </c>
      <c r="AP319" s="42">
        <f t="shared" si="556"/>
        <v>0</v>
      </c>
      <c r="AQ319" s="42">
        <f t="shared" si="556"/>
        <v>0</v>
      </c>
      <c r="AR319" s="42">
        <f t="shared" si="556"/>
        <v>0</v>
      </c>
      <c r="AS319" s="42">
        <f t="shared" si="556"/>
        <v>4.2700000000000002E-4</v>
      </c>
      <c r="AT319" s="42">
        <f t="shared" si="556"/>
        <v>0</v>
      </c>
      <c r="AU319" s="42">
        <f t="shared" si="556"/>
        <v>0</v>
      </c>
      <c r="AV319" s="42">
        <f t="shared" si="556"/>
        <v>0</v>
      </c>
      <c r="AW319" s="42">
        <f t="shared" si="556"/>
        <v>0</v>
      </c>
      <c r="AX319" s="42">
        <f t="shared" si="556"/>
        <v>0</v>
      </c>
      <c r="AY319" s="42">
        <f t="shared" si="556"/>
        <v>0</v>
      </c>
      <c r="AZ319" s="42">
        <f t="shared" si="556"/>
        <v>0</v>
      </c>
      <c r="BA319" s="42">
        <f t="shared" si="556"/>
        <v>0</v>
      </c>
      <c r="BB319" s="42">
        <f t="shared" si="556"/>
        <v>0</v>
      </c>
      <c r="BC319" s="42">
        <f t="shared" si="556"/>
        <v>0</v>
      </c>
      <c r="BD319" s="42">
        <f t="shared" si="556"/>
        <v>0</v>
      </c>
      <c r="BE319" s="42">
        <f t="shared" si="556"/>
        <v>0</v>
      </c>
      <c r="BF319" s="42">
        <f t="shared" si="556"/>
        <v>0</v>
      </c>
      <c r="BG319" s="42">
        <f t="shared" si="556"/>
        <v>0</v>
      </c>
      <c r="BH319" s="42">
        <f t="shared" si="556"/>
        <v>0</v>
      </c>
      <c r="BI319" s="42">
        <f t="shared" si="556"/>
        <v>0</v>
      </c>
      <c r="BJ319" s="42">
        <f t="shared" si="556"/>
        <v>0</v>
      </c>
      <c r="BK319" s="42">
        <f t="shared" si="556"/>
        <v>0</v>
      </c>
      <c r="BL319" s="42">
        <f t="shared" si="556"/>
        <v>0</v>
      </c>
      <c r="BM319" s="42">
        <f t="shared" si="556"/>
        <v>8.9400000000000005E-4</v>
      </c>
      <c r="BN319" s="42">
        <f t="shared" si="556"/>
        <v>0</v>
      </c>
      <c r="BO319" s="42">
        <f t="shared" ref="BO319:CT319" si="557">ROUND((BO76/BO46),6)</f>
        <v>0</v>
      </c>
      <c r="BP319" s="42">
        <f t="shared" si="557"/>
        <v>0</v>
      </c>
      <c r="BQ319" s="42">
        <f t="shared" si="557"/>
        <v>0</v>
      </c>
      <c r="BR319" s="42">
        <f t="shared" si="557"/>
        <v>0</v>
      </c>
      <c r="BS319" s="42">
        <f t="shared" si="557"/>
        <v>0</v>
      </c>
      <c r="BT319" s="42">
        <f t="shared" si="557"/>
        <v>0</v>
      </c>
      <c r="BU319" s="42">
        <f t="shared" si="557"/>
        <v>0</v>
      </c>
      <c r="BV319" s="42">
        <f t="shared" si="557"/>
        <v>5.3700000000000004E-4</v>
      </c>
      <c r="BW319" s="42">
        <f t="shared" si="557"/>
        <v>0</v>
      </c>
      <c r="BX319" s="42">
        <f t="shared" si="557"/>
        <v>0</v>
      </c>
      <c r="BY319" s="42">
        <f t="shared" si="557"/>
        <v>0</v>
      </c>
      <c r="BZ319" s="42">
        <f t="shared" si="557"/>
        <v>0</v>
      </c>
      <c r="CA319" s="42">
        <f t="shared" si="557"/>
        <v>0</v>
      </c>
      <c r="CB319" s="42">
        <f t="shared" si="557"/>
        <v>0</v>
      </c>
      <c r="CC319" s="42">
        <f t="shared" si="557"/>
        <v>0</v>
      </c>
      <c r="CD319" s="42">
        <f t="shared" si="557"/>
        <v>3.2590000000000002E-3</v>
      </c>
      <c r="CE319" s="42">
        <f t="shared" si="557"/>
        <v>0</v>
      </c>
      <c r="CF319" s="42">
        <f t="shared" si="557"/>
        <v>4.3299999999999996E-3</v>
      </c>
      <c r="CG319" s="42">
        <f t="shared" si="557"/>
        <v>0</v>
      </c>
      <c r="CH319" s="42">
        <f t="shared" si="557"/>
        <v>0</v>
      </c>
      <c r="CI319" s="42">
        <f t="shared" si="557"/>
        <v>0</v>
      </c>
      <c r="CJ319" s="42">
        <f t="shared" si="557"/>
        <v>0</v>
      </c>
      <c r="CK319" s="42">
        <f t="shared" si="557"/>
        <v>1.519E-3</v>
      </c>
      <c r="CL319" s="42">
        <f t="shared" si="557"/>
        <v>1.27E-4</v>
      </c>
      <c r="CM319" s="42">
        <f t="shared" si="557"/>
        <v>0</v>
      </c>
      <c r="CN319" s="42">
        <f t="shared" si="557"/>
        <v>0</v>
      </c>
      <c r="CO319" s="42">
        <f t="shared" si="557"/>
        <v>0</v>
      </c>
      <c r="CP319" s="42">
        <f t="shared" si="557"/>
        <v>0</v>
      </c>
      <c r="CQ319" s="42">
        <f t="shared" si="557"/>
        <v>0</v>
      </c>
      <c r="CR319" s="42">
        <f t="shared" si="557"/>
        <v>4.7100000000000001E-4</v>
      </c>
      <c r="CS319" s="42">
        <f t="shared" si="557"/>
        <v>0</v>
      </c>
      <c r="CT319" s="42">
        <f t="shared" si="557"/>
        <v>4.4499999999999997E-4</v>
      </c>
      <c r="CU319" s="42">
        <f t="shared" ref="CU319:DZ319" si="558">ROUND((CU76/CU46),6)</f>
        <v>0</v>
      </c>
      <c r="CV319" s="42">
        <f t="shared" si="558"/>
        <v>1.093E-3</v>
      </c>
      <c r="CW319" s="42">
        <f t="shared" si="558"/>
        <v>0</v>
      </c>
      <c r="CX319" s="42">
        <f t="shared" si="558"/>
        <v>0</v>
      </c>
      <c r="CY319" s="42">
        <f t="shared" si="558"/>
        <v>0</v>
      </c>
      <c r="CZ319" s="42">
        <f t="shared" si="558"/>
        <v>0</v>
      </c>
      <c r="DA319" s="42">
        <f t="shared" si="558"/>
        <v>3.6900000000000002E-4</v>
      </c>
      <c r="DB319" s="42">
        <f t="shared" si="558"/>
        <v>0</v>
      </c>
      <c r="DC319" s="42">
        <f t="shared" si="558"/>
        <v>5.7600000000000001E-4</v>
      </c>
      <c r="DD319" s="42">
        <f t="shared" si="558"/>
        <v>1.7E-5</v>
      </c>
      <c r="DE319" s="42">
        <f t="shared" si="558"/>
        <v>0</v>
      </c>
      <c r="DF319" s="42">
        <f t="shared" si="558"/>
        <v>0</v>
      </c>
      <c r="DG319" s="42">
        <f t="shared" si="558"/>
        <v>0</v>
      </c>
      <c r="DH319" s="42">
        <f t="shared" si="558"/>
        <v>6.4000000000000005E-4</v>
      </c>
      <c r="DI319" s="42">
        <f t="shared" si="558"/>
        <v>0</v>
      </c>
      <c r="DJ319" s="42">
        <f t="shared" si="558"/>
        <v>0</v>
      </c>
      <c r="DK319" s="42">
        <f t="shared" si="558"/>
        <v>0</v>
      </c>
      <c r="DL319" s="42">
        <f t="shared" si="558"/>
        <v>0</v>
      </c>
      <c r="DM319" s="42">
        <f t="shared" si="558"/>
        <v>0</v>
      </c>
      <c r="DN319" s="42">
        <f t="shared" si="558"/>
        <v>0</v>
      </c>
      <c r="DO319" s="42">
        <f t="shared" si="558"/>
        <v>0</v>
      </c>
      <c r="DP319" s="42">
        <f t="shared" si="558"/>
        <v>2.7900000000000001E-4</v>
      </c>
      <c r="DQ319" s="42">
        <f t="shared" si="558"/>
        <v>0</v>
      </c>
      <c r="DR319" s="42">
        <f t="shared" si="558"/>
        <v>0</v>
      </c>
      <c r="DS319" s="42">
        <f t="shared" si="558"/>
        <v>0</v>
      </c>
      <c r="DT319" s="42">
        <f t="shared" si="558"/>
        <v>0</v>
      </c>
      <c r="DU319" s="42">
        <f t="shared" si="558"/>
        <v>0</v>
      </c>
      <c r="DV319" s="42">
        <f t="shared" si="558"/>
        <v>0</v>
      </c>
      <c r="DW319" s="42">
        <f t="shared" si="558"/>
        <v>0</v>
      </c>
      <c r="DX319" s="42">
        <f t="shared" si="558"/>
        <v>0</v>
      </c>
      <c r="DY319" s="42">
        <f t="shared" si="558"/>
        <v>0</v>
      </c>
      <c r="DZ319" s="42">
        <f t="shared" si="558"/>
        <v>0</v>
      </c>
      <c r="EA319" s="42">
        <f t="shared" ref="EA319:FF319" si="559">ROUND((EA76/EA46),6)</f>
        <v>8.0999999999999996E-4</v>
      </c>
      <c r="EB319" s="42">
        <f t="shared" si="559"/>
        <v>0</v>
      </c>
      <c r="EC319" s="42">
        <f t="shared" si="559"/>
        <v>0</v>
      </c>
      <c r="ED319" s="42">
        <f t="shared" si="559"/>
        <v>1.2400000000000001E-4</v>
      </c>
      <c r="EE319" s="42">
        <f t="shared" si="559"/>
        <v>0</v>
      </c>
      <c r="EF319" s="42">
        <f t="shared" si="559"/>
        <v>0</v>
      </c>
      <c r="EG319" s="42">
        <f t="shared" si="559"/>
        <v>0</v>
      </c>
      <c r="EH319" s="42">
        <f t="shared" si="559"/>
        <v>0</v>
      </c>
      <c r="EI319" s="42">
        <f t="shared" si="559"/>
        <v>0</v>
      </c>
      <c r="EJ319" s="42">
        <f t="shared" si="559"/>
        <v>0</v>
      </c>
      <c r="EK319" s="42">
        <f t="shared" si="559"/>
        <v>0</v>
      </c>
      <c r="EL319" s="42">
        <f t="shared" si="559"/>
        <v>2.2179999999999999E-3</v>
      </c>
      <c r="EM319" s="42">
        <f t="shared" si="559"/>
        <v>0</v>
      </c>
      <c r="EN319" s="42">
        <f t="shared" si="559"/>
        <v>0</v>
      </c>
      <c r="EO319" s="42">
        <f t="shared" si="559"/>
        <v>0</v>
      </c>
      <c r="EP319" s="42">
        <f t="shared" si="559"/>
        <v>0</v>
      </c>
      <c r="EQ319" s="42">
        <f t="shared" si="559"/>
        <v>5.6899999999999995E-4</v>
      </c>
      <c r="ER319" s="42">
        <f t="shared" si="559"/>
        <v>0</v>
      </c>
      <c r="ES319" s="42">
        <f t="shared" si="559"/>
        <v>0</v>
      </c>
      <c r="ET319" s="42">
        <f t="shared" si="559"/>
        <v>0</v>
      </c>
      <c r="EU319" s="42">
        <f t="shared" si="559"/>
        <v>0</v>
      </c>
      <c r="EV319" s="42">
        <f t="shared" si="559"/>
        <v>2.3900000000000001E-4</v>
      </c>
      <c r="EW319" s="42">
        <f t="shared" si="559"/>
        <v>0</v>
      </c>
      <c r="EX319" s="42">
        <f t="shared" si="559"/>
        <v>0</v>
      </c>
      <c r="EY319" s="42">
        <f t="shared" si="559"/>
        <v>0</v>
      </c>
      <c r="EZ319" s="42">
        <f t="shared" si="559"/>
        <v>2.4589999999999998E-3</v>
      </c>
      <c r="FA319" s="42">
        <f t="shared" si="559"/>
        <v>3.86E-4</v>
      </c>
      <c r="FB319" s="42">
        <f t="shared" si="559"/>
        <v>0</v>
      </c>
      <c r="FC319" s="42">
        <f t="shared" si="559"/>
        <v>0</v>
      </c>
      <c r="FD319" s="42">
        <f t="shared" si="559"/>
        <v>0</v>
      </c>
      <c r="FE319" s="42">
        <f t="shared" si="559"/>
        <v>2.33E-4</v>
      </c>
      <c r="FF319" s="42">
        <f t="shared" si="559"/>
        <v>0</v>
      </c>
      <c r="FG319" s="42">
        <f t="shared" ref="FG319:FX319" si="560">ROUND((FG76/FG46),6)</f>
        <v>0</v>
      </c>
      <c r="FH319" s="42">
        <f t="shared" si="560"/>
        <v>2.0379999999999999E-3</v>
      </c>
      <c r="FI319" s="42">
        <f t="shared" si="560"/>
        <v>0</v>
      </c>
      <c r="FJ319" s="42">
        <f t="shared" si="560"/>
        <v>0</v>
      </c>
      <c r="FK319" s="42">
        <f t="shared" si="560"/>
        <v>2.3E-5</v>
      </c>
      <c r="FL319" s="42">
        <f t="shared" si="560"/>
        <v>0</v>
      </c>
      <c r="FM319" s="42">
        <f t="shared" si="560"/>
        <v>0</v>
      </c>
      <c r="FN319" s="42">
        <f t="shared" si="560"/>
        <v>0</v>
      </c>
      <c r="FO319" s="42">
        <f t="shared" si="560"/>
        <v>0</v>
      </c>
      <c r="FP319" s="42">
        <f t="shared" si="560"/>
        <v>0</v>
      </c>
      <c r="FQ319" s="42">
        <f t="shared" si="560"/>
        <v>0</v>
      </c>
      <c r="FR319" s="42">
        <f t="shared" si="560"/>
        <v>0</v>
      </c>
      <c r="FS319" s="42">
        <f t="shared" si="560"/>
        <v>0</v>
      </c>
      <c r="FT319" s="42">
        <f t="shared" si="560"/>
        <v>0</v>
      </c>
      <c r="FU319" s="42">
        <f t="shared" si="560"/>
        <v>0</v>
      </c>
      <c r="FV319" s="42">
        <f t="shared" si="560"/>
        <v>0</v>
      </c>
      <c r="FW319" s="42">
        <f t="shared" si="560"/>
        <v>0</v>
      </c>
      <c r="FX319" s="42">
        <f t="shared" si="560"/>
        <v>0</v>
      </c>
      <c r="FY319" s="42"/>
      <c r="FZ319" s="7"/>
      <c r="GA319" s="7"/>
      <c r="GB319" s="7"/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</row>
    <row r="320" spans="1:195" x14ac:dyDescent="0.35">
      <c r="A320" s="7"/>
      <c r="B320" s="7" t="s">
        <v>900</v>
      </c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42"/>
      <c r="EP320" s="42"/>
      <c r="EQ320" s="42"/>
      <c r="ER320" s="42"/>
      <c r="ES320" s="42"/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42"/>
      <c r="FE320" s="42"/>
      <c r="FF320" s="42"/>
      <c r="FG320" s="42"/>
      <c r="FH320" s="42"/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42"/>
      <c r="FT320" s="42"/>
      <c r="FU320" s="42"/>
      <c r="FV320" s="42"/>
      <c r="FW320" s="42"/>
      <c r="FX320" s="42"/>
      <c r="FY320" s="42"/>
      <c r="FZ320" s="7"/>
      <c r="GA320" s="7"/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</row>
    <row r="321" spans="1:195" x14ac:dyDescent="0.35">
      <c r="A321" s="6" t="s">
        <v>901</v>
      </c>
      <c r="B321" s="7" t="s">
        <v>902</v>
      </c>
      <c r="C321" s="42">
        <f t="shared" ref="C321:AH321" si="561">ROUND((C77/C46),6)</f>
        <v>0</v>
      </c>
      <c r="D321" s="42">
        <f t="shared" si="561"/>
        <v>0</v>
      </c>
      <c r="E321" s="42">
        <f t="shared" si="561"/>
        <v>0</v>
      </c>
      <c r="F321" s="42">
        <f t="shared" si="561"/>
        <v>0</v>
      </c>
      <c r="G321" s="42">
        <f t="shared" si="561"/>
        <v>0</v>
      </c>
      <c r="H321" s="42">
        <f t="shared" si="561"/>
        <v>0</v>
      </c>
      <c r="I321" s="42">
        <f t="shared" si="561"/>
        <v>0</v>
      </c>
      <c r="J321" s="42">
        <f t="shared" si="561"/>
        <v>0</v>
      </c>
      <c r="K321" s="42">
        <f t="shared" si="561"/>
        <v>0</v>
      </c>
      <c r="L321" s="42">
        <f t="shared" si="561"/>
        <v>0</v>
      </c>
      <c r="M321" s="42">
        <f t="shared" si="561"/>
        <v>0</v>
      </c>
      <c r="N321" s="42">
        <f t="shared" si="561"/>
        <v>4.0000000000000003E-5</v>
      </c>
      <c r="O321" s="42">
        <f t="shared" si="561"/>
        <v>0</v>
      </c>
      <c r="P321" s="42">
        <f t="shared" si="561"/>
        <v>0</v>
      </c>
      <c r="Q321" s="42">
        <f t="shared" si="561"/>
        <v>0</v>
      </c>
      <c r="R321" s="42">
        <f t="shared" si="561"/>
        <v>0</v>
      </c>
      <c r="S321" s="42">
        <f t="shared" si="561"/>
        <v>0</v>
      </c>
      <c r="T321" s="42">
        <f t="shared" si="561"/>
        <v>0</v>
      </c>
      <c r="U321" s="42">
        <f t="shared" si="561"/>
        <v>0</v>
      </c>
      <c r="V321" s="42">
        <f t="shared" si="561"/>
        <v>0</v>
      </c>
      <c r="W321" s="42">
        <f t="shared" si="561"/>
        <v>0</v>
      </c>
      <c r="X321" s="42">
        <f t="shared" si="561"/>
        <v>0</v>
      </c>
      <c r="Y321" s="42">
        <f t="shared" si="561"/>
        <v>0</v>
      </c>
      <c r="Z321" s="42">
        <f t="shared" si="561"/>
        <v>0</v>
      </c>
      <c r="AA321" s="42">
        <f t="shared" si="561"/>
        <v>0</v>
      </c>
      <c r="AB321" s="42">
        <f t="shared" si="561"/>
        <v>0</v>
      </c>
      <c r="AC321" s="42">
        <f t="shared" si="561"/>
        <v>0</v>
      </c>
      <c r="AD321" s="42">
        <f t="shared" si="561"/>
        <v>0</v>
      </c>
      <c r="AE321" s="42">
        <f t="shared" si="561"/>
        <v>0</v>
      </c>
      <c r="AF321" s="42">
        <f t="shared" si="561"/>
        <v>0</v>
      </c>
      <c r="AG321" s="42">
        <f t="shared" si="561"/>
        <v>0</v>
      </c>
      <c r="AH321" s="42">
        <f t="shared" si="561"/>
        <v>0</v>
      </c>
      <c r="AI321" s="42">
        <f t="shared" ref="AI321:BN321" si="562">ROUND((AI77/AI46),6)</f>
        <v>0</v>
      </c>
      <c r="AJ321" s="42">
        <f t="shared" si="562"/>
        <v>0</v>
      </c>
      <c r="AK321" s="42">
        <f t="shared" si="562"/>
        <v>0</v>
      </c>
      <c r="AL321" s="42">
        <f t="shared" si="562"/>
        <v>0</v>
      </c>
      <c r="AM321" s="42">
        <f t="shared" si="562"/>
        <v>0</v>
      </c>
      <c r="AN321" s="42">
        <f t="shared" si="562"/>
        <v>0</v>
      </c>
      <c r="AO321" s="42">
        <f t="shared" si="562"/>
        <v>0</v>
      </c>
      <c r="AP321" s="42">
        <f t="shared" si="562"/>
        <v>0</v>
      </c>
      <c r="AQ321" s="42">
        <f t="shared" si="562"/>
        <v>0</v>
      </c>
      <c r="AR321" s="42">
        <f t="shared" si="562"/>
        <v>0</v>
      </c>
      <c r="AS321" s="42">
        <f t="shared" si="562"/>
        <v>0</v>
      </c>
      <c r="AT321" s="42">
        <f t="shared" si="562"/>
        <v>0</v>
      </c>
      <c r="AU321" s="42">
        <f t="shared" si="562"/>
        <v>0</v>
      </c>
      <c r="AV321" s="42">
        <f t="shared" si="562"/>
        <v>0</v>
      </c>
      <c r="AW321" s="42">
        <f t="shared" si="562"/>
        <v>0</v>
      </c>
      <c r="AX321" s="42">
        <f t="shared" si="562"/>
        <v>0</v>
      </c>
      <c r="AY321" s="42">
        <f t="shared" si="562"/>
        <v>0</v>
      </c>
      <c r="AZ321" s="42">
        <f t="shared" si="562"/>
        <v>0</v>
      </c>
      <c r="BA321" s="42">
        <f t="shared" si="562"/>
        <v>0</v>
      </c>
      <c r="BB321" s="42">
        <f t="shared" si="562"/>
        <v>0</v>
      </c>
      <c r="BC321" s="42">
        <f t="shared" si="562"/>
        <v>0</v>
      </c>
      <c r="BD321" s="42">
        <f t="shared" si="562"/>
        <v>0</v>
      </c>
      <c r="BE321" s="42">
        <f t="shared" si="562"/>
        <v>0</v>
      </c>
      <c r="BF321" s="42">
        <f t="shared" si="562"/>
        <v>0</v>
      </c>
      <c r="BG321" s="42">
        <f t="shared" si="562"/>
        <v>0</v>
      </c>
      <c r="BH321" s="42">
        <f t="shared" si="562"/>
        <v>0</v>
      </c>
      <c r="BI321" s="42">
        <f t="shared" si="562"/>
        <v>0</v>
      </c>
      <c r="BJ321" s="42">
        <f t="shared" si="562"/>
        <v>0</v>
      </c>
      <c r="BK321" s="42">
        <f t="shared" si="562"/>
        <v>0</v>
      </c>
      <c r="BL321" s="42">
        <f t="shared" si="562"/>
        <v>0</v>
      </c>
      <c r="BM321" s="42">
        <f t="shared" si="562"/>
        <v>0</v>
      </c>
      <c r="BN321" s="42">
        <f t="shared" si="562"/>
        <v>0</v>
      </c>
      <c r="BO321" s="42">
        <f t="shared" ref="BO321:CT321" si="563">ROUND((BO77/BO46),6)</f>
        <v>0</v>
      </c>
      <c r="BP321" s="42">
        <f t="shared" si="563"/>
        <v>0</v>
      </c>
      <c r="BQ321" s="42">
        <f t="shared" si="563"/>
        <v>0</v>
      </c>
      <c r="BR321" s="42">
        <f t="shared" si="563"/>
        <v>0</v>
      </c>
      <c r="BS321" s="42">
        <f t="shared" si="563"/>
        <v>0</v>
      </c>
      <c r="BT321" s="42">
        <f t="shared" si="563"/>
        <v>0</v>
      </c>
      <c r="BU321" s="42">
        <f t="shared" si="563"/>
        <v>0</v>
      </c>
      <c r="BV321" s="42">
        <f t="shared" si="563"/>
        <v>0</v>
      </c>
      <c r="BW321" s="42">
        <f t="shared" si="563"/>
        <v>0</v>
      </c>
      <c r="BX321" s="42">
        <f t="shared" si="563"/>
        <v>0</v>
      </c>
      <c r="BY321" s="42">
        <f t="shared" si="563"/>
        <v>0</v>
      </c>
      <c r="BZ321" s="42">
        <f t="shared" si="563"/>
        <v>0</v>
      </c>
      <c r="CA321" s="42">
        <f t="shared" si="563"/>
        <v>0</v>
      </c>
      <c r="CB321" s="42">
        <f t="shared" si="563"/>
        <v>0</v>
      </c>
      <c r="CC321" s="42">
        <f t="shared" si="563"/>
        <v>0</v>
      </c>
      <c r="CD321" s="42">
        <f t="shared" si="563"/>
        <v>0</v>
      </c>
      <c r="CE321" s="42">
        <f t="shared" si="563"/>
        <v>0</v>
      </c>
      <c r="CF321" s="42">
        <f t="shared" si="563"/>
        <v>0</v>
      </c>
      <c r="CG321" s="42">
        <f t="shared" si="563"/>
        <v>0</v>
      </c>
      <c r="CH321" s="42">
        <f t="shared" si="563"/>
        <v>0</v>
      </c>
      <c r="CI321" s="42">
        <f t="shared" si="563"/>
        <v>0</v>
      </c>
      <c r="CJ321" s="42">
        <f t="shared" si="563"/>
        <v>0</v>
      </c>
      <c r="CK321" s="42">
        <f t="shared" si="563"/>
        <v>0</v>
      </c>
      <c r="CL321" s="42">
        <f t="shared" si="563"/>
        <v>0</v>
      </c>
      <c r="CM321" s="42">
        <f t="shared" si="563"/>
        <v>0</v>
      </c>
      <c r="CN321" s="42">
        <f t="shared" si="563"/>
        <v>0</v>
      </c>
      <c r="CO321" s="42">
        <f t="shared" si="563"/>
        <v>0</v>
      </c>
      <c r="CP321" s="42">
        <f t="shared" si="563"/>
        <v>0</v>
      </c>
      <c r="CQ321" s="42">
        <f t="shared" si="563"/>
        <v>0</v>
      </c>
      <c r="CR321" s="42">
        <f t="shared" si="563"/>
        <v>0</v>
      </c>
      <c r="CS321" s="42">
        <f t="shared" si="563"/>
        <v>0</v>
      </c>
      <c r="CT321" s="42">
        <f t="shared" si="563"/>
        <v>0</v>
      </c>
      <c r="CU321" s="42">
        <f t="shared" ref="CU321:DZ321" si="564">ROUND((CU77/CU46),6)</f>
        <v>0</v>
      </c>
      <c r="CV321" s="42">
        <f t="shared" si="564"/>
        <v>0</v>
      </c>
      <c r="CW321" s="42">
        <f t="shared" si="564"/>
        <v>0</v>
      </c>
      <c r="CX321" s="42">
        <f t="shared" si="564"/>
        <v>0</v>
      </c>
      <c r="CY321" s="42">
        <f t="shared" si="564"/>
        <v>0</v>
      </c>
      <c r="CZ321" s="42">
        <f t="shared" si="564"/>
        <v>0</v>
      </c>
      <c r="DA321" s="42">
        <f t="shared" si="564"/>
        <v>0</v>
      </c>
      <c r="DB321" s="42">
        <f t="shared" si="564"/>
        <v>0</v>
      </c>
      <c r="DC321" s="42">
        <f t="shared" si="564"/>
        <v>0</v>
      </c>
      <c r="DD321" s="42">
        <f t="shared" si="564"/>
        <v>0</v>
      </c>
      <c r="DE321" s="42">
        <f t="shared" si="564"/>
        <v>0</v>
      </c>
      <c r="DF321" s="42">
        <f t="shared" si="564"/>
        <v>0</v>
      </c>
      <c r="DG321" s="42">
        <f t="shared" si="564"/>
        <v>0</v>
      </c>
      <c r="DH321" s="42">
        <f t="shared" si="564"/>
        <v>0</v>
      </c>
      <c r="DI321" s="42">
        <f t="shared" si="564"/>
        <v>0</v>
      </c>
      <c r="DJ321" s="42">
        <f t="shared" si="564"/>
        <v>0</v>
      </c>
      <c r="DK321" s="42">
        <f t="shared" si="564"/>
        <v>0</v>
      </c>
      <c r="DL321" s="42">
        <f t="shared" si="564"/>
        <v>0</v>
      </c>
      <c r="DM321" s="42">
        <f t="shared" si="564"/>
        <v>0</v>
      </c>
      <c r="DN321" s="42">
        <f t="shared" si="564"/>
        <v>0</v>
      </c>
      <c r="DO321" s="42">
        <f t="shared" si="564"/>
        <v>0</v>
      </c>
      <c r="DP321" s="42">
        <f t="shared" si="564"/>
        <v>0</v>
      </c>
      <c r="DQ321" s="42">
        <f t="shared" si="564"/>
        <v>0</v>
      </c>
      <c r="DR321" s="42">
        <f t="shared" si="564"/>
        <v>0</v>
      </c>
      <c r="DS321" s="42">
        <f t="shared" si="564"/>
        <v>0</v>
      </c>
      <c r="DT321" s="42">
        <f t="shared" si="564"/>
        <v>0</v>
      </c>
      <c r="DU321" s="42">
        <f t="shared" si="564"/>
        <v>0</v>
      </c>
      <c r="DV321" s="42">
        <f t="shared" si="564"/>
        <v>0</v>
      </c>
      <c r="DW321" s="42">
        <f t="shared" si="564"/>
        <v>0</v>
      </c>
      <c r="DX321" s="42">
        <f t="shared" si="564"/>
        <v>0</v>
      </c>
      <c r="DY321" s="42">
        <f t="shared" si="564"/>
        <v>0</v>
      </c>
      <c r="DZ321" s="42">
        <f t="shared" si="564"/>
        <v>0</v>
      </c>
      <c r="EA321" s="42">
        <f t="shared" ref="EA321:FF321" si="565">ROUND((EA77/EA46),6)</f>
        <v>0</v>
      </c>
      <c r="EB321" s="42">
        <f t="shared" si="565"/>
        <v>0</v>
      </c>
      <c r="EC321" s="42">
        <f t="shared" si="565"/>
        <v>0</v>
      </c>
      <c r="ED321" s="42">
        <f t="shared" si="565"/>
        <v>0</v>
      </c>
      <c r="EE321" s="42">
        <f t="shared" si="565"/>
        <v>0</v>
      </c>
      <c r="EF321" s="42">
        <f t="shared" si="565"/>
        <v>0</v>
      </c>
      <c r="EG321" s="42">
        <f t="shared" si="565"/>
        <v>0</v>
      </c>
      <c r="EH321" s="42">
        <f t="shared" si="565"/>
        <v>0</v>
      </c>
      <c r="EI321" s="42">
        <f t="shared" si="565"/>
        <v>0</v>
      </c>
      <c r="EJ321" s="42">
        <f t="shared" si="565"/>
        <v>0</v>
      </c>
      <c r="EK321" s="42">
        <f t="shared" si="565"/>
        <v>0</v>
      </c>
      <c r="EL321" s="42">
        <f t="shared" si="565"/>
        <v>0</v>
      </c>
      <c r="EM321" s="42">
        <f t="shared" si="565"/>
        <v>0</v>
      </c>
      <c r="EN321" s="42">
        <f t="shared" si="565"/>
        <v>0</v>
      </c>
      <c r="EO321" s="42">
        <f t="shared" si="565"/>
        <v>0</v>
      </c>
      <c r="EP321" s="42">
        <f t="shared" si="565"/>
        <v>0</v>
      </c>
      <c r="EQ321" s="42">
        <f t="shared" si="565"/>
        <v>0</v>
      </c>
      <c r="ER321" s="42">
        <f t="shared" si="565"/>
        <v>0</v>
      </c>
      <c r="ES321" s="42">
        <f t="shared" si="565"/>
        <v>0</v>
      </c>
      <c r="ET321" s="42">
        <f t="shared" si="565"/>
        <v>0</v>
      </c>
      <c r="EU321" s="42">
        <f t="shared" si="565"/>
        <v>0</v>
      </c>
      <c r="EV321" s="42">
        <f t="shared" si="565"/>
        <v>0</v>
      </c>
      <c r="EW321" s="42">
        <f t="shared" si="565"/>
        <v>0</v>
      </c>
      <c r="EX321" s="42">
        <f t="shared" si="565"/>
        <v>0</v>
      </c>
      <c r="EY321" s="42">
        <f t="shared" si="565"/>
        <v>0</v>
      </c>
      <c r="EZ321" s="42">
        <f t="shared" si="565"/>
        <v>0</v>
      </c>
      <c r="FA321" s="42">
        <f t="shared" si="565"/>
        <v>0</v>
      </c>
      <c r="FB321" s="42">
        <f t="shared" si="565"/>
        <v>0</v>
      </c>
      <c r="FC321" s="42">
        <f t="shared" si="565"/>
        <v>0</v>
      </c>
      <c r="FD321" s="42">
        <f t="shared" si="565"/>
        <v>0</v>
      </c>
      <c r="FE321" s="42">
        <f t="shared" si="565"/>
        <v>0</v>
      </c>
      <c r="FF321" s="42">
        <f t="shared" si="565"/>
        <v>0</v>
      </c>
      <c r="FG321" s="42">
        <f t="shared" ref="FG321:FX321" si="566">ROUND((FG77/FG46),6)</f>
        <v>0</v>
      </c>
      <c r="FH321" s="42">
        <f t="shared" si="566"/>
        <v>0</v>
      </c>
      <c r="FI321" s="42">
        <f t="shared" si="566"/>
        <v>0</v>
      </c>
      <c r="FJ321" s="42">
        <f t="shared" si="566"/>
        <v>0</v>
      </c>
      <c r="FK321" s="42">
        <f t="shared" si="566"/>
        <v>0</v>
      </c>
      <c r="FL321" s="42">
        <f t="shared" si="566"/>
        <v>0</v>
      </c>
      <c r="FM321" s="42">
        <f t="shared" si="566"/>
        <v>0</v>
      </c>
      <c r="FN321" s="42">
        <f t="shared" si="566"/>
        <v>0</v>
      </c>
      <c r="FO321" s="42">
        <f t="shared" si="566"/>
        <v>0</v>
      </c>
      <c r="FP321" s="42">
        <f t="shared" si="566"/>
        <v>0</v>
      </c>
      <c r="FQ321" s="42">
        <f t="shared" si="566"/>
        <v>0</v>
      </c>
      <c r="FR321" s="42">
        <f t="shared" si="566"/>
        <v>0</v>
      </c>
      <c r="FS321" s="42">
        <f t="shared" si="566"/>
        <v>0</v>
      </c>
      <c r="FT321" s="42">
        <f t="shared" si="566"/>
        <v>0</v>
      </c>
      <c r="FU321" s="42">
        <f t="shared" si="566"/>
        <v>0</v>
      </c>
      <c r="FV321" s="42">
        <f t="shared" si="566"/>
        <v>0</v>
      </c>
      <c r="FW321" s="42">
        <f t="shared" si="566"/>
        <v>0</v>
      </c>
      <c r="FX321" s="42">
        <f t="shared" si="566"/>
        <v>0</v>
      </c>
      <c r="FY321" s="42"/>
      <c r="FZ321" s="7"/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</row>
    <row r="322" spans="1:195" x14ac:dyDescent="0.35">
      <c r="A322" s="7"/>
      <c r="B322" s="7" t="s">
        <v>903</v>
      </c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42"/>
      <c r="EA322" s="42"/>
      <c r="EB322" s="42"/>
      <c r="EC322" s="42"/>
      <c r="ED322" s="42"/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42"/>
      <c r="EP322" s="42"/>
      <c r="EQ322" s="42"/>
      <c r="ER322" s="42"/>
      <c r="ES322" s="42"/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42"/>
      <c r="FE322" s="42"/>
      <c r="FF322" s="42"/>
      <c r="FG322" s="42"/>
      <c r="FH322" s="42"/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42"/>
      <c r="FT322" s="42"/>
      <c r="FU322" s="42"/>
      <c r="FV322" s="42"/>
      <c r="FW322" s="42"/>
      <c r="FX322" s="42"/>
      <c r="FY322" s="42"/>
      <c r="FZ322" s="7"/>
      <c r="GA322" s="7"/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</row>
    <row r="323" spans="1:195" x14ac:dyDescent="0.35">
      <c r="A323" s="6" t="s">
        <v>904</v>
      </c>
      <c r="B323" s="7" t="s">
        <v>905</v>
      </c>
      <c r="C323" s="42">
        <f t="shared" ref="C323:AH323" si="567">ROUND((C78/C46),6)</f>
        <v>3.5769999999999999E-3</v>
      </c>
      <c r="D323" s="42">
        <f t="shared" si="567"/>
        <v>1.3403E-2</v>
      </c>
      <c r="E323" s="42">
        <f t="shared" si="567"/>
        <v>3.6709999999999998E-3</v>
      </c>
      <c r="F323" s="42">
        <f t="shared" si="567"/>
        <v>2.2000000000000001E-4</v>
      </c>
      <c r="G323" s="42">
        <f t="shared" si="567"/>
        <v>2.1589999999999999E-3</v>
      </c>
      <c r="H323" s="42">
        <f t="shared" si="567"/>
        <v>2.0200000000000001E-3</v>
      </c>
      <c r="I323" s="42">
        <f t="shared" si="567"/>
        <v>6.3010000000000002E-3</v>
      </c>
      <c r="J323" s="42">
        <f t="shared" si="567"/>
        <v>0</v>
      </c>
      <c r="K323" s="42">
        <f t="shared" si="567"/>
        <v>0</v>
      </c>
      <c r="L323" s="42">
        <f t="shared" si="567"/>
        <v>5.0650000000000001E-3</v>
      </c>
      <c r="M323" s="42">
        <f t="shared" si="567"/>
        <v>2.8119999999999998E-3</v>
      </c>
      <c r="N323" s="42">
        <f t="shared" si="567"/>
        <v>7.9620000000000003E-3</v>
      </c>
      <c r="O323" s="42">
        <f t="shared" si="567"/>
        <v>9.6550000000000004E-3</v>
      </c>
      <c r="P323" s="42">
        <f t="shared" si="567"/>
        <v>0</v>
      </c>
      <c r="Q323" s="42">
        <f t="shared" si="567"/>
        <v>6.3299999999999997E-3</v>
      </c>
      <c r="R323" s="42">
        <f t="shared" si="567"/>
        <v>0</v>
      </c>
      <c r="S323" s="42">
        <f t="shared" si="567"/>
        <v>0</v>
      </c>
      <c r="T323" s="42">
        <f t="shared" si="567"/>
        <v>0</v>
      </c>
      <c r="U323" s="42">
        <f t="shared" si="567"/>
        <v>3.094E-3</v>
      </c>
      <c r="V323" s="42">
        <f t="shared" si="567"/>
        <v>0</v>
      </c>
      <c r="W323" s="42">
        <f t="shared" si="567"/>
        <v>0</v>
      </c>
      <c r="X323" s="42">
        <f t="shared" si="567"/>
        <v>7.6810000000000003E-3</v>
      </c>
      <c r="Y323" s="42">
        <f t="shared" si="567"/>
        <v>0</v>
      </c>
      <c r="Z323" s="42">
        <f t="shared" si="567"/>
        <v>0</v>
      </c>
      <c r="AA323" s="42">
        <f t="shared" si="567"/>
        <v>4.8469999999999997E-3</v>
      </c>
      <c r="AB323" s="42">
        <f t="shared" si="567"/>
        <v>7.2059999999999997E-3</v>
      </c>
      <c r="AC323" s="42">
        <f t="shared" si="567"/>
        <v>4.398E-3</v>
      </c>
      <c r="AD323" s="42">
        <f t="shared" si="567"/>
        <v>4.8549999999999999E-3</v>
      </c>
      <c r="AE323" s="42">
        <f t="shared" si="567"/>
        <v>4.7720000000000002E-3</v>
      </c>
      <c r="AF323" s="42">
        <f t="shared" si="567"/>
        <v>2.2469999999999999E-3</v>
      </c>
      <c r="AG323" s="42">
        <f t="shared" si="567"/>
        <v>5.0200000000000002E-3</v>
      </c>
      <c r="AH323" s="42">
        <f t="shared" si="567"/>
        <v>0</v>
      </c>
      <c r="AI323" s="42">
        <f t="shared" ref="AI323:BN323" si="568">ROUND((AI78/AI46),6)</f>
        <v>0</v>
      </c>
      <c r="AJ323" s="42">
        <f t="shared" si="568"/>
        <v>0</v>
      </c>
      <c r="AK323" s="42">
        <f t="shared" si="568"/>
        <v>0</v>
      </c>
      <c r="AL323" s="42">
        <f t="shared" si="568"/>
        <v>3.3969999999999998E-3</v>
      </c>
      <c r="AM323" s="42">
        <f t="shared" si="568"/>
        <v>0</v>
      </c>
      <c r="AN323" s="42">
        <f t="shared" si="568"/>
        <v>0</v>
      </c>
      <c r="AO323" s="42">
        <f t="shared" si="568"/>
        <v>0</v>
      </c>
      <c r="AP323" s="42">
        <f t="shared" si="568"/>
        <v>4.7219999999999996E-3</v>
      </c>
      <c r="AQ323" s="42">
        <f t="shared" si="568"/>
        <v>0</v>
      </c>
      <c r="AR323" s="42">
        <f t="shared" si="568"/>
        <v>6.4149999999999997E-3</v>
      </c>
      <c r="AS323" s="42">
        <f t="shared" si="568"/>
        <v>1.199E-3</v>
      </c>
      <c r="AT323" s="42">
        <f t="shared" si="568"/>
        <v>0</v>
      </c>
      <c r="AU323" s="42">
        <f t="shared" si="568"/>
        <v>0</v>
      </c>
      <c r="AV323" s="42">
        <f t="shared" si="568"/>
        <v>0</v>
      </c>
      <c r="AW323" s="42">
        <f t="shared" si="568"/>
        <v>0</v>
      </c>
      <c r="AX323" s="42">
        <f t="shared" si="568"/>
        <v>0</v>
      </c>
      <c r="AY323" s="42">
        <f t="shared" si="568"/>
        <v>0</v>
      </c>
      <c r="AZ323" s="42">
        <f t="shared" si="568"/>
        <v>5.1349999999999998E-3</v>
      </c>
      <c r="BA323" s="42">
        <f t="shared" si="568"/>
        <v>3.9830000000000004E-3</v>
      </c>
      <c r="BB323" s="42">
        <f t="shared" si="568"/>
        <v>2.4849999999999998E-3</v>
      </c>
      <c r="BC323" s="42">
        <f t="shared" si="568"/>
        <v>1.5200999999999999E-2</v>
      </c>
      <c r="BD323" s="42">
        <f t="shared" si="568"/>
        <v>8.4709999999999994E-3</v>
      </c>
      <c r="BE323" s="42">
        <f t="shared" si="568"/>
        <v>9.0240000000000008E-3</v>
      </c>
      <c r="BF323" s="42">
        <f t="shared" si="568"/>
        <v>8.5850000000000006E-3</v>
      </c>
      <c r="BG323" s="42">
        <f t="shared" si="568"/>
        <v>0</v>
      </c>
      <c r="BH323" s="42">
        <f t="shared" si="568"/>
        <v>0</v>
      </c>
      <c r="BI323" s="42">
        <f t="shared" si="568"/>
        <v>0</v>
      </c>
      <c r="BJ323" s="42">
        <f t="shared" si="568"/>
        <v>3.852E-3</v>
      </c>
      <c r="BK323" s="42">
        <f t="shared" si="568"/>
        <v>3.6979999999999999E-3</v>
      </c>
      <c r="BL323" s="42">
        <f t="shared" si="568"/>
        <v>0</v>
      </c>
      <c r="BM323" s="42">
        <f t="shared" si="568"/>
        <v>0</v>
      </c>
      <c r="BN323" s="42">
        <f t="shared" si="568"/>
        <v>0</v>
      </c>
      <c r="BO323" s="42">
        <f t="shared" ref="BO323:CT323" si="569">ROUND((BO78/BO46),6)</f>
        <v>1.6429999999999999E-3</v>
      </c>
      <c r="BP323" s="42">
        <f t="shared" si="569"/>
        <v>0</v>
      </c>
      <c r="BQ323" s="42">
        <f t="shared" si="569"/>
        <v>4.3870000000000003E-3</v>
      </c>
      <c r="BR323" s="42">
        <f t="shared" si="569"/>
        <v>3.6280000000000001E-3</v>
      </c>
      <c r="BS323" s="42">
        <f t="shared" si="569"/>
        <v>2.3319999999999999E-3</v>
      </c>
      <c r="BT323" s="42">
        <f t="shared" si="569"/>
        <v>1.9880000000000002E-3</v>
      </c>
      <c r="BU323" s="42">
        <f t="shared" si="569"/>
        <v>6.2160000000000002E-3</v>
      </c>
      <c r="BV323" s="42">
        <f t="shared" si="569"/>
        <v>9.1100000000000003E-4</v>
      </c>
      <c r="BW323" s="42">
        <f t="shared" si="569"/>
        <v>3.2079999999999999E-3</v>
      </c>
      <c r="BX323" s="42">
        <f t="shared" si="569"/>
        <v>0</v>
      </c>
      <c r="BY323" s="42">
        <f t="shared" si="569"/>
        <v>0</v>
      </c>
      <c r="BZ323" s="42">
        <f t="shared" si="569"/>
        <v>0</v>
      </c>
      <c r="CA323" s="42">
        <f t="shared" si="569"/>
        <v>0</v>
      </c>
      <c r="CB323" s="42">
        <f t="shared" si="569"/>
        <v>7.5069999999999998E-3</v>
      </c>
      <c r="CC323" s="42">
        <f t="shared" si="569"/>
        <v>0</v>
      </c>
      <c r="CD323" s="42">
        <f t="shared" si="569"/>
        <v>0</v>
      </c>
      <c r="CE323" s="42">
        <f t="shared" si="569"/>
        <v>0</v>
      </c>
      <c r="CF323" s="42">
        <f t="shared" si="569"/>
        <v>0</v>
      </c>
      <c r="CG323" s="42">
        <f t="shared" si="569"/>
        <v>4.5110000000000003E-3</v>
      </c>
      <c r="CH323" s="42">
        <f t="shared" si="569"/>
        <v>0</v>
      </c>
      <c r="CI323" s="42">
        <f t="shared" si="569"/>
        <v>2.1090000000000002E-3</v>
      </c>
      <c r="CJ323" s="42">
        <f t="shared" si="569"/>
        <v>1.6069999999999999E-3</v>
      </c>
      <c r="CK323" s="42">
        <f t="shared" si="569"/>
        <v>3.2460000000000002E-3</v>
      </c>
      <c r="CL323" s="42">
        <f t="shared" si="569"/>
        <v>7.4669999999999997E-3</v>
      </c>
      <c r="CM323" s="42">
        <f t="shared" si="569"/>
        <v>3.8089999999999999E-3</v>
      </c>
      <c r="CN323" s="42">
        <f t="shared" si="569"/>
        <v>6.3680000000000004E-3</v>
      </c>
      <c r="CO323" s="42">
        <f t="shared" si="569"/>
        <v>3.8449999999999999E-3</v>
      </c>
      <c r="CP323" s="42">
        <f t="shared" si="569"/>
        <v>2.7529999999999998E-3</v>
      </c>
      <c r="CQ323" s="42">
        <f t="shared" si="569"/>
        <v>0</v>
      </c>
      <c r="CR323" s="42">
        <f t="shared" si="569"/>
        <v>2.0960000000000002E-3</v>
      </c>
      <c r="CS323" s="42">
        <f t="shared" si="569"/>
        <v>0</v>
      </c>
      <c r="CT323" s="42">
        <f t="shared" si="569"/>
        <v>0</v>
      </c>
      <c r="CU323" s="42">
        <f t="shared" ref="CU323:DZ323" si="570">ROUND((CU78/CU46),6)</f>
        <v>1.0059999999999999E-2</v>
      </c>
      <c r="CV323" s="42">
        <f t="shared" si="570"/>
        <v>6.6220000000000003E-3</v>
      </c>
      <c r="CW323" s="42">
        <f t="shared" si="570"/>
        <v>0</v>
      </c>
      <c r="CX323" s="42">
        <f t="shared" si="570"/>
        <v>0</v>
      </c>
      <c r="CY323" s="42">
        <f t="shared" si="570"/>
        <v>0</v>
      </c>
      <c r="CZ323" s="42">
        <f t="shared" si="570"/>
        <v>1.869E-3</v>
      </c>
      <c r="DA323" s="42">
        <f t="shared" si="570"/>
        <v>0</v>
      </c>
      <c r="DB323" s="42">
        <f t="shared" si="570"/>
        <v>0</v>
      </c>
      <c r="DC323" s="42">
        <f t="shared" si="570"/>
        <v>7.0289999999999997E-3</v>
      </c>
      <c r="DD323" s="42">
        <f t="shared" si="570"/>
        <v>0</v>
      </c>
      <c r="DE323" s="42">
        <f t="shared" si="570"/>
        <v>1.977E-3</v>
      </c>
      <c r="DF323" s="42">
        <f t="shared" si="570"/>
        <v>5.4949999999999999E-3</v>
      </c>
      <c r="DG323" s="42">
        <f t="shared" si="570"/>
        <v>1.0870000000000001E-3</v>
      </c>
      <c r="DH323" s="42">
        <f t="shared" si="570"/>
        <v>4.3740000000000003E-3</v>
      </c>
      <c r="DI323" s="42">
        <f t="shared" si="570"/>
        <v>0</v>
      </c>
      <c r="DJ323" s="42">
        <f t="shared" si="570"/>
        <v>5.5100000000000001E-3</v>
      </c>
      <c r="DK323" s="42">
        <f t="shared" si="570"/>
        <v>5.045E-3</v>
      </c>
      <c r="DL323" s="42">
        <f t="shared" si="570"/>
        <v>0</v>
      </c>
      <c r="DM323" s="42">
        <f t="shared" si="570"/>
        <v>8.7340000000000004E-3</v>
      </c>
      <c r="DN323" s="42">
        <f t="shared" si="570"/>
        <v>1.387E-3</v>
      </c>
      <c r="DO323" s="42">
        <f t="shared" si="570"/>
        <v>1.413E-3</v>
      </c>
      <c r="DP323" s="42">
        <f t="shared" si="570"/>
        <v>0</v>
      </c>
      <c r="DQ323" s="42">
        <f t="shared" si="570"/>
        <v>0</v>
      </c>
      <c r="DR323" s="42">
        <f t="shared" si="570"/>
        <v>0</v>
      </c>
      <c r="DS323" s="42">
        <f t="shared" si="570"/>
        <v>0</v>
      </c>
      <c r="DT323" s="42">
        <f t="shared" si="570"/>
        <v>0</v>
      </c>
      <c r="DU323" s="42">
        <f t="shared" si="570"/>
        <v>0</v>
      </c>
      <c r="DV323" s="42">
        <f t="shared" si="570"/>
        <v>0</v>
      </c>
      <c r="DW323" s="42">
        <f t="shared" si="570"/>
        <v>6.4999999999999997E-4</v>
      </c>
      <c r="DX323" s="42">
        <f t="shared" si="570"/>
        <v>1.3680000000000001E-3</v>
      </c>
      <c r="DY323" s="42">
        <f t="shared" si="570"/>
        <v>2.415E-3</v>
      </c>
      <c r="DZ323" s="42">
        <f t="shared" si="570"/>
        <v>2.0660000000000001E-3</v>
      </c>
      <c r="EA323" s="42">
        <f t="shared" ref="EA323:FF323" si="571">ROUND((EA78/EA46),6)</f>
        <v>3.0400000000000002E-4</v>
      </c>
      <c r="EB323" s="42">
        <f t="shared" si="571"/>
        <v>4.8960000000000002E-3</v>
      </c>
      <c r="EC323" s="42">
        <f t="shared" si="571"/>
        <v>0</v>
      </c>
      <c r="ED323" s="42">
        <f t="shared" si="571"/>
        <v>6.8000000000000005E-4</v>
      </c>
      <c r="EE323" s="42">
        <f t="shared" si="571"/>
        <v>0</v>
      </c>
      <c r="EF323" s="42">
        <f t="shared" si="571"/>
        <v>0</v>
      </c>
      <c r="EG323" s="42">
        <f t="shared" si="571"/>
        <v>0</v>
      </c>
      <c r="EH323" s="42">
        <f t="shared" si="571"/>
        <v>0</v>
      </c>
      <c r="EI323" s="42">
        <f t="shared" si="571"/>
        <v>0</v>
      </c>
      <c r="EJ323" s="42">
        <f t="shared" si="571"/>
        <v>0</v>
      </c>
      <c r="EK323" s="42">
        <f t="shared" si="571"/>
        <v>6.4599999999999998E-4</v>
      </c>
      <c r="EL323" s="42">
        <f t="shared" si="571"/>
        <v>0</v>
      </c>
      <c r="EM323" s="42">
        <f t="shared" si="571"/>
        <v>6.2110000000000004E-3</v>
      </c>
      <c r="EN323" s="42">
        <f t="shared" si="571"/>
        <v>2.225E-3</v>
      </c>
      <c r="EO323" s="42">
        <f t="shared" si="571"/>
        <v>1.593E-3</v>
      </c>
      <c r="EP323" s="42">
        <f t="shared" si="571"/>
        <v>5.7489999999999998E-3</v>
      </c>
      <c r="EQ323" s="42">
        <f t="shared" si="571"/>
        <v>8.4099999999999995E-4</v>
      </c>
      <c r="ER323" s="42">
        <f t="shared" si="571"/>
        <v>6.241E-3</v>
      </c>
      <c r="ES323" s="42">
        <f t="shared" si="571"/>
        <v>0</v>
      </c>
      <c r="ET323" s="42">
        <f t="shared" si="571"/>
        <v>3.163E-3</v>
      </c>
      <c r="EU323" s="42">
        <f t="shared" si="571"/>
        <v>0</v>
      </c>
      <c r="EV323" s="42">
        <f t="shared" si="571"/>
        <v>0</v>
      </c>
      <c r="EW323" s="42">
        <f t="shared" si="571"/>
        <v>1.423E-3</v>
      </c>
      <c r="EX323" s="42">
        <f t="shared" si="571"/>
        <v>6.7930000000000004E-3</v>
      </c>
      <c r="EY323" s="42">
        <f t="shared" si="571"/>
        <v>0</v>
      </c>
      <c r="EZ323" s="42">
        <f t="shared" si="571"/>
        <v>0</v>
      </c>
      <c r="FA323" s="42">
        <f t="shared" si="571"/>
        <v>1.2260000000000001E-3</v>
      </c>
      <c r="FB323" s="42">
        <f t="shared" si="571"/>
        <v>1.2470000000000001E-3</v>
      </c>
      <c r="FC323" s="42">
        <f t="shared" si="571"/>
        <v>2.2889999999999998E-3</v>
      </c>
      <c r="FD323" s="42">
        <f t="shared" si="571"/>
        <v>0</v>
      </c>
      <c r="FE323" s="42">
        <f t="shared" si="571"/>
        <v>7.4599999999999996E-3</v>
      </c>
      <c r="FF323" s="42">
        <f t="shared" si="571"/>
        <v>0</v>
      </c>
      <c r="FG323" s="42">
        <f t="shared" ref="FG323:FX323" si="572">ROUND((FG78/FG46),6)</f>
        <v>0</v>
      </c>
      <c r="FH323" s="42">
        <f t="shared" si="572"/>
        <v>4.1060000000000003E-3</v>
      </c>
      <c r="FI323" s="42">
        <f t="shared" si="572"/>
        <v>2.738E-3</v>
      </c>
      <c r="FJ323" s="42">
        <f t="shared" si="572"/>
        <v>1.2819999999999999E-3</v>
      </c>
      <c r="FK323" s="42">
        <f t="shared" si="572"/>
        <v>2.1930000000000001E-3</v>
      </c>
      <c r="FL323" s="42">
        <f t="shared" si="572"/>
        <v>1.189E-3</v>
      </c>
      <c r="FM323" s="42">
        <f t="shared" si="572"/>
        <v>4.5100000000000001E-4</v>
      </c>
      <c r="FN323" s="42">
        <f t="shared" si="572"/>
        <v>0</v>
      </c>
      <c r="FO323" s="42">
        <f t="shared" si="572"/>
        <v>6.8300000000000001E-4</v>
      </c>
      <c r="FP323" s="42">
        <f t="shared" si="572"/>
        <v>1.7949999999999999E-3</v>
      </c>
      <c r="FQ323" s="42">
        <f t="shared" si="572"/>
        <v>1.6900000000000001E-3</v>
      </c>
      <c r="FR323" s="42">
        <f t="shared" si="572"/>
        <v>9.6500000000000004E-4</v>
      </c>
      <c r="FS323" s="42">
        <f t="shared" si="572"/>
        <v>1.83E-4</v>
      </c>
      <c r="FT323" s="42">
        <f t="shared" si="572"/>
        <v>2.9700000000000001E-4</v>
      </c>
      <c r="FU323" s="42">
        <f t="shared" si="572"/>
        <v>6.7780000000000002E-3</v>
      </c>
      <c r="FV323" s="42">
        <f t="shared" si="572"/>
        <v>2.7320000000000001E-3</v>
      </c>
      <c r="FW323" s="42">
        <f t="shared" si="572"/>
        <v>0</v>
      </c>
      <c r="FX323" s="42">
        <f t="shared" si="572"/>
        <v>1.6587000000000001E-2</v>
      </c>
      <c r="FY323" s="42"/>
      <c r="FZ323" s="7"/>
      <c r="GA323" s="7"/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</row>
    <row r="324" spans="1:195" x14ac:dyDescent="0.35">
      <c r="A324" s="7"/>
      <c r="B324" s="7" t="s">
        <v>906</v>
      </c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42"/>
      <c r="DK324" s="42"/>
      <c r="DL324" s="42"/>
      <c r="DM324" s="42"/>
      <c r="DN324" s="42"/>
      <c r="DO324" s="42"/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/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42"/>
      <c r="EP324" s="42"/>
      <c r="EQ324" s="42"/>
      <c r="ER324" s="42"/>
      <c r="ES324" s="42"/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42"/>
      <c r="FE324" s="42"/>
      <c r="FF324" s="42"/>
      <c r="FG324" s="42"/>
      <c r="FH324" s="42"/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42"/>
      <c r="FT324" s="42"/>
      <c r="FU324" s="42"/>
      <c r="FV324" s="42"/>
      <c r="FW324" s="42"/>
      <c r="FX324" s="42"/>
      <c r="FY324" s="42"/>
      <c r="FZ324" s="7"/>
      <c r="GA324" s="7"/>
      <c r="GB324" s="7"/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</row>
    <row r="325" spans="1:195" x14ac:dyDescent="0.35">
      <c r="A325" s="6" t="s">
        <v>907</v>
      </c>
      <c r="B325" s="7" t="s">
        <v>908</v>
      </c>
      <c r="C325" s="42">
        <f t="shared" ref="C325:AH325" si="573">SUM(C317:C323)</f>
        <v>3.0741000000000001E-2</v>
      </c>
      <c r="D325" s="42">
        <f t="shared" si="573"/>
        <v>4.0403000000000001E-2</v>
      </c>
      <c r="E325" s="42">
        <f t="shared" si="573"/>
        <v>3.0671E-2</v>
      </c>
      <c r="F325" s="42">
        <f t="shared" si="573"/>
        <v>2.7220000000000001E-2</v>
      </c>
      <c r="G325" s="42">
        <f t="shared" si="573"/>
        <v>2.7424E-2</v>
      </c>
      <c r="H325" s="42">
        <f t="shared" si="573"/>
        <v>2.9020000000000001E-2</v>
      </c>
      <c r="I325" s="42">
        <f t="shared" si="573"/>
        <v>3.3717999999999998E-2</v>
      </c>
      <c r="J325" s="42">
        <f t="shared" si="573"/>
        <v>2.7E-2</v>
      </c>
      <c r="K325" s="42">
        <f t="shared" si="573"/>
        <v>2.7E-2</v>
      </c>
      <c r="L325" s="42">
        <f t="shared" si="573"/>
        <v>3.0960000000000001E-2</v>
      </c>
      <c r="M325" s="42">
        <f t="shared" si="573"/>
        <v>2.7758999999999999E-2</v>
      </c>
      <c r="N325" s="42">
        <f t="shared" si="573"/>
        <v>2.7418999999999995E-2</v>
      </c>
      <c r="O325" s="42">
        <f t="shared" si="573"/>
        <v>3.7499000000000005E-2</v>
      </c>
      <c r="P325" s="42">
        <f t="shared" si="573"/>
        <v>2.7112999999999998E-2</v>
      </c>
      <c r="Q325" s="42">
        <f t="shared" si="573"/>
        <v>3.3329999999999999E-2</v>
      </c>
      <c r="R325" s="42">
        <f t="shared" si="573"/>
        <v>2.7E-2</v>
      </c>
      <c r="S325" s="42">
        <f t="shared" si="573"/>
        <v>2.5014000000000002E-2</v>
      </c>
      <c r="T325" s="42">
        <f t="shared" si="573"/>
        <v>2.3301000000000002E-2</v>
      </c>
      <c r="U325" s="42">
        <f t="shared" si="573"/>
        <v>2.5895000000000001E-2</v>
      </c>
      <c r="V325" s="42">
        <f t="shared" si="573"/>
        <v>2.7E-2</v>
      </c>
      <c r="W325" s="42">
        <f t="shared" si="573"/>
        <v>2.7E-2</v>
      </c>
      <c r="X325" s="42">
        <f t="shared" si="573"/>
        <v>2.2675000000000001E-2</v>
      </c>
      <c r="Y325" s="42">
        <f t="shared" si="573"/>
        <v>2.3498000000000002E-2</v>
      </c>
      <c r="Z325" s="42">
        <f t="shared" si="573"/>
        <v>2.7425000000000001E-2</v>
      </c>
      <c r="AA325" s="42">
        <f t="shared" si="573"/>
        <v>3.1847E-2</v>
      </c>
      <c r="AB325" s="42">
        <f t="shared" si="573"/>
        <v>3.4206E-2</v>
      </c>
      <c r="AC325" s="42">
        <f t="shared" si="573"/>
        <v>2.4379999999999999E-2</v>
      </c>
      <c r="AD325" s="42">
        <f t="shared" si="573"/>
        <v>2.3547999999999999E-2</v>
      </c>
      <c r="AE325" s="42">
        <f t="shared" si="573"/>
        <v>1.8016000000000004E-2</v>
      </c>
      <c r="AF325" s="42">
        <f t="shared" si="573"/>
        <v>1.2920999999999998E-2</v>
      </c>
      <c r="AG325" s="42">
        <f t="shared" si="573"/>
        <v>1.7505E-2</v>
      </c>
      <c r="AH325" s="42">
        <f t="shared" si="573"/>
        <v>2.5128999999999999E-2</v>
      </c>
      <c r="AI325" s="42">
        <f t="shared" ref="AI325:CT325" si="574">SUM(AI317:AI323)</f>
        <v>2.7E-2</v>
      </c>
      <c r="AJ325" s="42">
        <f t="shared" si="574"/>
        <v>2.2787999999999999E-2</v>
      </c>
      <c r="AK325" s="42">
        <f t="shared" si="574"/>
        <v>2.0279999999999999E-2</v>
      </c>
      <c r="AL325" s="42">
        <f t="shared" si="574"/>
        <v>3.0397E-2</v>
      </c>
      <c r="AM325" s="42">
        <f t="shared" si="574"/>
        <v>2.0449000000000002E-2</v>
      </c>
      <c r="AN325" s="42">
        <f t="shared" si="574"/>
        <v>2.6395999999999999E-2</v>
      </c>
      <c r="AO325" s="42">
        <f t="shared" si="574"/>
        <v>2.6656000000000003E-2</v>
      </c>
      <c r="AP325" s="42">
        <f t="shared" si="574"/>
        <v>3.1722E-2</v>
      </c>
      <c r="AQ325" s="42">
        <f t="shared" si="574"/>
        <v>1.8685E-2</v>
      </c>
      <c r="AR325" s="42">
        <f t="shared" si="574"/>
        <v>3.3415E-2</v>
      </c>
      <c r="AS325" s="42">
        <f t="shared" si="574"/>
        <v>1.3764E-2</v>
      </c>
      <c r="AT325" s="42">
        <f t="shared" si="574"/>
        <v>2.7E-2</v>
      </c>
      <c r="AU325" s="42">
        <f t="shared" si="574"/>
        <v>2.3188E-2</v>
      </c>
      <c r="AV325" s="42">
        <f t="shared" si="574"/>
        <v>2.7E-2</v>
      </c>
      <c r="AW325" s="42">
        <f t="shared" si="574"/>
        <v>2.4430999999999998E-2</v>
      </c>
      <c r="AX325" s="42">
        <f t="shared" si="574"/>
        <v>2.0798000000000001E-2</v>
      </c>
      <c r="AY325" s="42">
        <f t="shared" si="574"/>
        <v>2.7E-2</v>
      </c>
      <c r="AZ325" s="42">
        <f t="shared" si="574"/>
        <v>2.0855000000000002E-2</v>
      </c>
      <c r="BA325" s="42">
        <f t="shared" si="574"/>
        <v>2.9877000000000001E-2</v>
      </c>
      <c r="BB325" s="42">
        <f t="shared" si="574"/>
        <v>2.6169000000000001E-2</v>
      </c>
      <c r="BC325" s="42">
        <f t="shared" si="574"/>
        <v>3.5916000000000003E-2</v>
      </c>
      <c r="BD325" s="42">
        <f t="shared" si="574"/>
        <v>3.5471000000000003E-2</v>
      </c>
      <c r="BE325" s="42">
        <f t="shared" si="574"/>
        <v>3.5839999999999997E-2</v>
      </c>
      <c r="BF325" s="42">
        <f t="shared" si="574"/>
        <v>3.5584999999999999E-2</v>
      </c>
      <c r="BG325" s="42">
        <f t="shared" si="574"/>
        <v>2.7E-2</v>
      </c>
      <c r="BH325" s="42">
        <f t="shared" si="574"/>
        <v>2.5419000000000001E-2</v>
      </c>
      <c r="BI325" s="42">
        <f t="shared" si="574"/>
        <v>1.2433E-2</v>
      </c>
      <c r="BJ325" s="42">
        <f t="shared" si="574"/>
        <v>3.0852000000000001E-2</v>
      </c>
      <c r="BK325" s="42">
        <f t="shared" si="574"/>
        <v>3.0698E-2</v>
      </c>
      <c r="BL325" s="42">
        <f t="shared" si="574"/>
        <v>2.7E-2</v>
      </c>
      <c r="BM325" s="42">
        <f t="shared" si="574"/>
        <v>2.5728000000000001E-2</v>
      </c>
      <c r="BN325" s="42">
        <f t="shared" si="574"/>
        <v>2.7E-2</v>
      </c>
      <c r="BO325" s="42">
        <f t="shared" si="574"/>
        <v>2.0846E-2</v>
      </c>
      <c r="BP325" s="42">
        <f t="shared" si="574"/>
        <v>2.5702000000000003E-2</v>
      </c>
      <c r="BQ325" s="42">
        <f t="shared" si="574"/>
        <v>3.0145999999999999E-2</v>
      </c>
      <c r="BR325" s="42">
        <f t="shared" si="574"/>
        <v>1.2327999999999999E-2</v>
      </c>
      <c r="BS325" s="42">
        <f t="shared" si="574"/>
        <v>6.7269999999999995E-3</v>
      </c>
      <c r="BT325" s="42">
        <f t="shared" si="574"/>
        <v>8.6390000000000008E-3</v>
      </c>
      <c r="BU325" s="42">
        <f t="shared" si="574"/>
        <v>2.0027E-2</v>
      </c>
      <c r="BV325" s="42">
        <f t="shared" si="574"/>
        <v>1.1207E-2</v>
      </c>
      <c r="BW325" s="42">
        <f t="shared" si="574"/>
        <v>1.8943999999999999E-2</v>
      </c>
      <c r="BX325" s="42">
        <f t="shared" si="574"/>
        <v>1.9067000000000001E-2</v>
      </c>
      <c r="BY325" s="42">
        <f t="shared" si="574"/>
        <v>2.7E-2</v>
      </c>
      <c r="BZ325" s="42">
        <f t="shared" si="574"/>
        <v>2.7E-2</v>
      </c>
      <c r="CA325" s="42">
        <f t="shared" si="574"/>
        <v>2.3040999999999999E-2</v>
      </c>
      <c r="CB325" s="42">
        <f t="shared" si="574"/>
        <v>3.4506999999999996E-2</v>
      </c>
      <c r="CC325" s="42">
        <f t="shared" si="574"/>
        <v>2.6199E-2</v>
      </c>
      <c r="CD325" s="42">
        <f t="shared" si="574"/>
        <v>2.6779000000000001E-2</v>
      </c>
      <c r="CE325" s="42">
        <f t="shared" si="574"/>
        <v>2.7E-2</v>
      </c>
      <c r="CF325" s="42">
        <f t="shared" si="574"/>
        <v>2.8664000000000002E-2</v>
      </c>
      <c r="CG325" s="42">
        <f t="shared" si="574"/>
        <v>3.1510999999999997E-2</v>
      </c>
      <c r="CH325" s="42">
        <f t="shared" si="574"/>
        <v>2.6187999999999999E-2</v>
      </c>
      <c r="CI325" s="42">
        <f t="shared" si="574"/>
        <v>2.9108999999999999E-2</v>
      </c>
      <c r="CJ325" s="42">
        <f t="shared" si="574"/>
        <v>2.8121E-2</v>
      </c>
      <c r="CK325" s="42">
        <f t="shared" si="574"/>
        <v>1.5365999999999999E-2</v>
      </c>
      <c r="CL325" s="42">
        <f t="shared" si="574"/>
        <v>1.9823E-2</v>
      </c>
      <c r="CM325" s="42">
        <f t="shared" si="574"/>
        <v>1.0083E-2</v>
      </c>
      <c r="CN325" s="42">
        <f t="shared" si="574"/>
        <v>3.3368000000000002E-2</v>
      </c>
      <c r="CO325" s="42">
        <f t="shared" si="574"/>
        <v>3.0205000000000003E-2</v>
      </c>
      <c r="CP325" s="42">
        <f t="shared" si="574"/>
        <v>2.0102999999999999E-2</v>
      </c>
      <c r="CQ325" s="42">
        <f t="shared" si="574"/>
        <v>1.6427000000000001E-2</v>
      </c>
      <c r="CR325" s="42">
        <f t="shared" si="574"/>
        <v>6.7360000000000007E-3</v>
      </c>
      <c r="CS325" s="42">
        <f t="shared" si="574"/>
        <v>2.6658000000000001E-2</v>
      </c>
      <c r="CT325" s="42">
        <f t="shared" si="574"/>
        <v>1.2964999999999999E-2</v>
      </c>
      <c r="CU325" s="42">
        <f t="shared" ref="CU325:FF325" si="575">SUM(CU317:CU323)</f>
        <v>3.3675999999999998E-2</v>
      </c>
      <c r="CV325" s="42">
        <f t="shared" si="575"/>
        <v>2.2693999999999999E-2</v>
      </c>
      <c r="CW325" s="42">
        <f t="shared" si="575"/>
        <v>1.7378999999999999E-2</v>
      </c>
      <c r="CX325" s="42">
        <f t="shared" si="575"/>
        <v>2.5824E-2</v>
      </c>
      <c r="CY325" s="42">
        <f t="shared" si="575"/>
        <v>2.7E-2</v>
      </c>
      <c r="CZ325" s="42">
        <f t="shared" si="575"/>
        <v>2.8868999999999999E-2</v>
      </c>
      <c r="DA325" s="42">
        <f t="shared" si="575"/>
        <v>2.7369000000000001E-2</v>
      </c>
      <c r="DB325" s="42">
        <f t="shared" si="575"/>
        <v>2.7E-2</v>
      </c>
      <c r="DC325" s="42">
        <f t="shared" si="575"/>
        <v>2.9023E-2</v>
      </c>
      <c r="DD325" s="42">
        <f t="shared" si="575"/>
        <v>3.447E-3</v>
      </c>
      <c r="DE325" s="42">
        <f t="shared" si="575"/>
        <v>1.3871999999999999E-2</v>
      </c>
      <c r="DF325" s="42">
        <f t="shared" si="575"/>
        <v>3.2494999999999996E-2</v>
      </c>
      <c r="DG325" s="42">
        <f t="shared" si="575"/>
        <v>2.5540000000000004E-2</v>
      </c>
      <c r="DH325" s="42">
        <f t="shared" si="575"/>
        <v>2.9530000000000001E-2</v>
      </c>
      <c r="DI325" s="42">
        <f t="shared" si="575"/>
        <v>2.2845000000000001E-2</v>
      </c>
      <c r="DJ325" s="42">
        <f t="shared" si="575"/>
        <v>3.0393000000000003E-2</v>
      </c>
      <c r="DK325" s="42">
        <f t="shared" si="575"/>
        <v>2.4703000000000003E-2</v>
      </c>
      <c r="DL325" s="42">
        <f t="shared" si="575"/>
        <v>2.5967E-2</v>
      </c>
      <c r="DM325" s="42">
        <f t="shared" si="575"/>
        <v>3.2633000000000002E-2</v>
      </c>
      <c r="DN325" s="42">
        <f t="shared" si="575"/>
        <v>2.8386999999999999E-2</v>
      </c>
      <c r="DO325" s="42">
        <f t="shared" si="575"/>
        <v>2.8413000000000001E-2</v>
      </c>
      <c r="DP325" s="42">
        <f t="shared" si="575"/>
        <v>2.7279000000000001E-2</v>
      </c>
      <c r="DQ325" s="42">
        <f t="shared" si="575"/>
        <v>2.2202000000000003E-2</v>
      </c>
      <c r="DR325" s="42">
        <f t="shared" si="575"/>
        <v>2.7E-2</v>
      </c>
      <c r="DS325" s="42">
        <f t="shared" si="575"/>
        <v>2.7E-2</v>
      </c>
      <c r="DT325" s="42">
        <f t="shared" si="575"/>
        <v>2.5729000000000002E-2</v>
      </c>
      <c r="DU325" s="42">
        <f t="shared" si="575"/>
        <v>2.7E-2</v>
      </c>
      <c r="DV325" s="42">
        <f t="shared" si="575"/>
        <v>2.7E-2</v>
      </c>
      <c r="DW325" s="42">
        <f t="shared" si="575"/>
        <v>2.6647000000000001E-2</v>
      </c>
      <c r="DX325" s="42">
        <f t="shared" si="575"/>
        <v>2.4299000000000001E-2</v>
      </c>
      <c r="DY325" s="42">
        <f t="shared" si="575"/>
        <v>1.9343000000000003E-2</v>
      </c>
      <c r="DZ325" s="42">
        <f t="shared" si="575"/>
        <v>2.3727999999999999E-2</v>
      </c>
      <c r="EA325" s="42">
        <f t="shared" si="575"/>
        <v>1.1475000000000001E-2</v>
      </c>
      <c r="EB325" s="42">
        <f t="shared" si="575"/>
        <v>3.1896000000000001E-2</v>
      </c>
      <c r="EC325" s="42">
        <f t="shared" si="575"/>
        <v>2.7E-2</v>
      </c>
      <c r="ED325" s="42">
        <f t="shared" si="575"/>
        <v>4.8909999999999995E-3</v>
      </c>
      <c r="EE325" s="42">
        <f t="shared" si="575"/>
        <v>2.7E-2</v>
      </c>
      <c r="EF325" s="42">
        <f t="shared" si="575"/>
        <v>2.3595000000000001E-2</v>
      </c>
      <c r="EG325" s="42">
        <f t="shared" si="575"/>
        <v>2.7E-2</v>
      </c>
      <c r="EH325" s="42">
        <f t="shared" si="575"/>
        <v>2.7E-2</v>
      </c>
      <c r="EI325" s="42">
        <f t="shared" si="575"/>
        <v>2.7E-2</v>
      </c>
      <c r="EJ325" s="42">
        <f t="shared" si="575"/>
        <v>2.7E-2</v>
      </c>
      <c r="EK325" s="42">
        <f t="shared" si="575"/>
        <v>6.4130000000000003E-3</v>
      </c>
      <c r="EL325" s="42">
        <f t="shared" si="575"/>
        <v>8.3339999999999994E-3</v>
      </c>
      <c r="EM325" s="42">
        <f t="shared" si="575"/>
        <v>2.6519000000000001E-2</v>
      </c>
      <c r="EN325" s="42">
        <f t="shared" si="575"/>
        <v>2.9225000000000001E-2</v>
      </c>
      <c r="EO325" s="42">
        <f t="shared" si="575"/>
        <v>2.8593E-2</v>
      </c>
      <c r="EP325" s="42">
        <f t="shared" si="575"/>
        <v>3.0335000000000001E-2</v>
      </c>
      <c r="EQ325" s="42">
        <f t="shared" si="575"/>
        <v>6.9109999999999996E-3</v>
      </c>
      <c r="ER325" s="42">
        <f t="shared" si="575"/>
        <v>2.7524E-2</v>
      </c>
      <c r="ES325" s="42">
        <f t="shared" si="575"/>
        <v>2.7E-2</v>
      </c>
      <c r="ET325" s="42">
        <f t="shared" si="575"/>
        <v>3.0162999999999999E-2</v>
      </c>
      <c r="EU325" s="42">
        <f t="shared" si="575"/>
        <v>2.7E-2</v>
      </c>
      <c r="EV325" s="42">
        <f t="shared" si="575"/>
        <v>1.5203999999999999E-2</v>
      </c>
      <c r="EW325" s="42">
        <f t="shared" si="575"/>
        <v>8.7039999999999999E-3</v>
      </c>
      <c r="EX325" s="42">
        <f t="shared" si="575"/>
        <v>1.4703000000000001E-2</v>
      </c>
      <c r="EY325" s="42">
        <f t="shared" si="575"/>
        <v>2.7E-2</v>
      </c>
      <c r="EZ325" s="42">
        <f t="shared" si="575"/>
        <v>2.9401E-2</v>
      </c>
      <c r="FA325" s="42">
        <f t="shared" si="575"/>
        <v>1.2277999999999999E-2</v>
      </c>
      <c r="FB325" s="42">
        <f t="shared" si="575"/>
        <v>1.0871E-2</v>
      </c>
      <c r="FC325" s="42">
        <f t="shared" si="575"/>
        <v>2.8839E-2</v>
      </c>
      <c r="FD325" s="42">
        <f t="shared" si="575"/>
        <v>2.7E-2</v>
      </c>
      <c r="FE325" s="42">
        <f t="shared" si="575"/>
        <v>2.5874000000000001E-2</v>
      </c>
      <c r="FF325" s="42">
        <f t="shared" si="575"/>
        <v>2.7E-2</v>
      </c>
      <c r="FG325" s="42">
        <f t="shared" ref="FG325:FX325" si="576">SUM(FG317:FG323)</f>
        <v>2.7E-2</v>
      </c>
      <c r="FH325" s="42">
        <f t="shared" si="576"/>
        <v>2.9915999999999998E-2</v>
      </c>
      <c r="FI325" s="42">
        <f t="shared" si="576"/>
        <v>1.2376999999999999E-2</v>
      </c>
      <c r="FJ325" s="42">
        <f t="shared" si="576"/>
        <v>2.3489999999999997E-2</v>
      </c>
      <c r="FK325" s="42">
        <f t="shared" si="576"/>
        <v>1.3061000000000001E-2</v>
      </c>
      <c r="FL325" s="42">
        <f t="shared" si="576"/>
        <v>2.8188999999999999E-2</v>
      </c>
      <c r="FM325" s="42">
        <f t="shared" si="576"/>
        <v>2.2865E-2</v>
      </c>
      <c r="FN325" s="42">
        <f t="shared" si="576"/>
        <v>2.7E-2</v>
      </c>
      <c r="FO325" s="42">
        <f t="shared" si="576"/>
        <v>5.1549999999999999E-3</v>
      </c>
      <c r="FP325" s="42">
        <f t="shared" si="576"/>
        <v>1.3937999999999999E-2</v>
      </c>
      <c r="FQ325" s="42">
        <f t="shared" si="576"/>
        <v>2.257E-2</v>
      </c>
      <c r="FR325" s="42">
        <f t="shared" si="576"/>
        <v>7.3639999999999999E-3</v>
      </c>
      <c r="FS325" s="42">
        <f t="shared" si="576"/>
        <v>5.2509999999999996E-3</v>
      </c>
      <c r="FT325" s="42">
        <f t="shared" si="576"/>
        <v>3.712E-3</v>
      </c>
      <c r="FU325" s="42">
        <f t="shared" si="576"/>
        <v>2.9123E-2</v>
      </c>
      <c r="FV325" s="42">
        <f t="shared" si="576"/>
        <v>2.1763999999999999E-2</v>
      </c>
      <c r="FW325" s="42">
        <f t="shared" si="576"/>
        <v>2.5498E-2</v>
      </c>
      <c r="FX325" s="42">
        <f t="shared" si="576"/>
        <v>4.0262000000000006E-2</v>
      </c>
      <c r="FY325" s="42"/>
      <c r="FZ325" s="7"/>
      <c r="GA325" s="7"/>
      <c r="GB325" s="7"/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</row>
    <row r="326" spans="1:195" x14ac:dyDescent="0.35">
      <c r="A326" s="7"/>
      <c r="B326" s="7" t="s">
        <v>909</v>
      </c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  <c r="FA326" s="7"/>
      <c r="FB326" s="7"/>
      <c r="FC326" s="7"/>
      <c r="FD326" s="7"/>
      <c r="FE326" s="7"/>
      <c r="FF326" s="7"/>
      <c r="FG326" s="7"/>
      <c r="FH326" s="7"/>
      <c r="FI326" s="7"/>
      <c r="FJ326" s="7"/>
      <c r="FK326" s="7"/>
      <c r="FL326" s="7"/>
      <c r="FM326" s="7"/>
      <c r="FN326" s="7"/>
      <c r="FO326" s="7"/>
      <c r="FP326" s="7"/>
      <c r="FQ326" s="7"/>
      <c r="FR326" s="7"/>
      <c r="FS326" s="7"/>
      <c r="FT326" s="7"/>
      <c r="FU326" s="7"/>
      <c r="FV326" s="7"/>
      <c r="FW326" s="7"/>
      <c r="FX326" s="7"/>
      <c r="FY326" s="7"/>
      <c r="FZ326" s="7"/>
      <c r="GA326" s="7"/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</row>
    <row r="327" spans="1:195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7"/>
      <c r="EO327" s="7"/>
      <c r="EP327" s="7"/>
      <c r="EQ327" s="7"/>
      <c r="ER327" s="7"/>
      <c r="ES327" s="7"/>
      <c r="ET327" s="7"/>
      <c r="EU327" s="7"/>
      <c r="EV327" s="7"/>
      <c r="EW327" s="7"/>
      <c r="EX327" s="7"/>
      <c r="EY327" s="7"/>
      <c r="EZ327" s="7"/>
      <c r="FA327" s="7"/>
      <c r="FB327" s="7"/>
      <c r="FC327" s="7"/>
      <c r="FD327" s="7"/>
      <c r="FE327" s="7"/>
      <c r="FF327" s="7"/>
      <c r="FG327" s="7"/>
      <c r="FH327" s="7"/>
      <c r="FI327" s="7"/>
      <c r="FJ327" s="7"/>
      <c r="FK327" s="7"/>
      <c r="FL327" s="7"/>
      <c r="FM327" s="7"/>
      <c r="FN327" s="7"/>
      <c r="FO327" s="7"/>
      <c r="FP327" s="7"/>
      <c r="FQ327" s="7"/>
      <c r="FR327" s="7"/>
      <c r="FS327" s="7"/>
      <c r="FT327" s="7"/>
      <c r="FU327" s="7"/>
      <c r="FV327" s="7"/>
      <c r="FW327" s="7"/>
      <c r="FX327" s="7"/>
      <c r="FY327" s="7"/>
      <c r="FZ327" s="7"/>
      <c r="GA327" s="7"/>
      <c r="GB327" s="7"/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</row>
    <row r="328" spans="1:195" x14ac:dyDescent="0.35">
      <c r="A328" s="7"/>
      <c r="B328" s="7" t="s">
        <v>910</v>
      </c>
      <c r="C328" s="7">
        <f t="shared" ref="C328:AH328" si="577">ROUND(C329/C94,2)</f>
        <v>11821.93</v>
      </c>
      <c r="D328" s="7">
        <f t="shared" si="577"/>
        <v>11184.94</v>
      </c>
      <c r="E328" s="7">
        <f t="shared" si="577"/>
        <v>11869.95</v>
      </c>
      <c r="F328" s="7">
        <f t="shared" si="577"/>
        <v>11137.78</v>
      </c>
      <c r="G328" s="7">
        <f t="shared" si="577"/>
        <v>11551.65</v>
      </c>
      <c r="H328" s="7">
        <f t="shared" si="577"/>
        <v>11718.74</v>
      </c>
      <c r="I328" s="7">
        <f t="shared" si="577"/>
        <v>11749.43</v>
      </c>
      <c r="J328" s="7">
        <f t="shared" si="577"/>
        <v>11181.56</v>
      </c>
      <c r="K328" s="7">
        <f t="shared" si="577"/>
        <v>15737.15</v>
      </c>
      <c r="L328" s="7">
        <f t="shared" si="577"/>
        <v>11915.11</v>
      </c>
      <c r="M328" s="7">
        <f t="shared" si="577"/>
        <v>13251.77</v>
      </c>
      <c r="N328" s="7">
        <f t="shared" si="577"/>
        <v>11346.12</v>
      </c>
      <c r="O328" s="7">
        <f t="shared" si="577"/>
        <v>10865.61</v>
      </c>
      <c r="P328" s="7">
        <f t="shared" si="577"/>
        <v>15285.5</v>
      </c>
      <c r="Q328" s="7">
        <f t="shared" si="577"/>
        <v>12124.09</v>
      </c>
      <c r="R328" s="7">
        <f t="shared" si="577"/>
        <v>19365.36</v>
      </c>
      <c r="S328" s="7">
        <f t="shared" si="577"/>
        <v>11580</v>
      </c>
      <c r="T328" s="7">
        <f t="shared" si="577"/>
        <v>19527.89</v>
      </c>
      <c r="U328" s="7">
        <f t="shared" si="577"/>
        <v>23411.200000000001</v>
      </c>
      <c r="V328" s="7">
        <f t="shared" si="577"/>
        <v>15777.32</v>
      </c>
      <c r="W328" s="7">
        <f t="shared" si="577"/>
        <v>17215.64</v>
      </c>
      <c r="X328" s="7">
        <f t="shared" si="577"/>
        <v>22382.18</v>
      </c>
      <c r="Y328" s="7">
        <f t="shared" si="577"/>
        <v>13301.45</v>
      </c>
      <c r="Z328" s="7">
        <f t="shared" si="577"/>
        <v>16068.43</v>
      </c>
      <c r="AA328" s="7">
        <f t="shared" si="577"/>
        <v>11037.94</v>
      </c>
      <c r="AB328" s="7">
        <f t="shared" si="577"/>
        <v>11177.61</v>
      </c>
      <c r="AC328" s="7">
        <f t="shared" si="577"/>
        <v>11613.14</v>
      </c>
      <c r="AD328" s="7">
        <f t="shared" si="577"/>
        <v>11081.12</v>
      </c>
      <c r="AE328" s="7">
        <f t="shared" si="577"/>
        <v>21252.44</v>
      </c>
      <c r="AF328" s="7">
        <f t="shared" si="577"/>
        <v>19246.95</v>
      </c>
      <c r="AG328" s="7">
        <f t="shared" si="577"/>
        <v>12532.92</v>
      </c>
      <c r="AH328" s="7">
        <f t="shared" si="577"/>
        <v>11473.17</v>
      </c>
      <c r="AI328" s="7">
        <f t="shared" ref="AI328:BN328" si="578">ROUND(AI329/AI94,2)</f>
        <v>13285.04</v>
      </c>
      <c r="AJ328" s="7">
        <f t="shared" si="578"/>
        <v>19989.47</v>
      </c>
      <c r="AK328" s="7">
        <f t="shared" si="578"/>
        <v>19576.57</v>
      </c>
      <c r="AL328" s="7">
        <f t="shared" si="578"/>
        <v>15554.42</v>
      </c>
      <c r="AM328" s="7">
        <f t="shared" si="578"/>
        <v>13856.29</v>
      </c>
      <c r="AN328" s="7">
        <f t="shared" si="578"/>
        <v>14972.55</v>
      </c>
      <c r="AO328" s="7">
        <f t="shared" si="578"/>
        <v>11120.73</v>
      </c>
      <c r="AP328" s="7">
        <f t="shared" si="578"/>
        <v>11615.1</v>
      </c>
      <c r="AQ328" s="7">
        <f t="shared" si="578"/>
        <v>17451.45</v>
      </c>
      <c r="AR328" s="7">
        <f t="shared" si="578"/>
        <v>10917</v>
      </c>
      <c r="AS328" s="7">
        <f t="shared" si="578"/>
        <v>11761.09</v>
      </c>
      <c r="AT328" s="7">
        <f t="shared" si="578"/>
        <v>11221.12</v>
      </c>
      <c r="AU328" s="7">
        <f t="shared" si="578"/>
        <v>15685.64</v>
      </c>
      <c r="AV328" s="7">
        <f t="shared" si="578"/>
        <v>15783.41</v>
      </c>
      <c r="AW328" s="7">
        <f t="shared" si="578"/>
        <v>16815.89</v>
      </c>
      <c r="AX328" s="7">
        <f t="shared" si="578"/>
        <v>23905.61</v>
      </c>
      <c r="AY328" s="7">
        <f t="shared" si="578"/>
        <v>13836.11</v>
      </c>
      <c r="AZ328" s="7">
        <f t="shared" si="578"/>
        <v>11429.4</v>
      </c>
      <c r="BA328" s="7">
        <f t="shared" si="578"/>
        <v>10810.42</v>
      </c>
      <c r="BB328" s="7">
        <f t="shared" si="578"/>
        <v>10871.35</v>
      </c>
      <c r="BC328" s="7">
        <f t="shared" si="578"/>
        <v>11214.97</v>
      </c>
      <c r="BD328" s="7">
        <f t="shared" si="578"/>
        <v>10649.02</v>
      </c>
      <c r="BE328" s="7">
        <f t="shared" si="578"/>
        <v>11634.33</v>
      </c>
      <c r="BF328" s="7">
        <f t="shared" si="578"/>
        <v>10747.26</v>
      </c>
      <c r="BG328" s="7">
        <f t="shared" si="578"/>
        <v>12329.24</v>
      </c>
      <c r="BH328" s="7">
        <f t="shared" si="578"/>
        <v>12674.8</v>
      </c>
      <c r="BI328" s="7">
        <f t="shared" si="578"/>
        <v>17076.939999999999</v>
      </c>
      <c r="BJ328" s="7">
        <f t="shared" si="578"/>
        <v>10723.34</v>
      </c>
      <c r="BK328" s="7">
        <f t="shared" si="578"/>
        <v>11203.48</v>
      </c>
      <c r="BL328" s="7">
        <f t="shared" si="578"/>
        <v>22926.32</v>
      </c>
      <c r="BM328" s="7">
        <f t="shared" si="578"/>
        <v>13663.37</v>
      </c>
      <c r="BN328" s="7">
        <f t="shared" si="578"/>
        <v>10872.26</v>
      </c>
      <c r="BO328" s="7">
        <f t="shared" ref="BO328:CT328" si="579">ROUND(BO329/BO94,2)</f>
        <v>11269.43</v>
      </c>
      <c r="BP328" s="7">
        <f t="shared" si="579"/>
        <v>19608.419999999998</v>
      </c>
      <c r="BQ328" s="7">
        <f t="shared" si="579"/>
        <v>11822.88</v>
      </c>
      <c r="BR328" s="7">
        <f t="shared" si="579"/>
        <v>10784.15</v>
      </c>
      <c r="BS328" s="7">
        <f t="shared" si="579"/>
        <v>12338.21</v>
      </c>
      <c r="BT328" s="7">
        <f t="shared" si="579"/>
        <v>14458.46</v>
      </c>
      <c r="BU328" s="7">
        <f t="shared" si="579"/>
        <v>13948.57</v>
      </c>
      <c r="BV328" s="7">
        <f t="shared" si="579"/>
        <v>11411.78</v>
      </c>
      <c r="BW328" s="7">
        <f t="shared" si="579"/>
        <v>11236.05</v>
      </c>
      <c r="BX328" s="7">
        <f t="shared" si="579"/>
        <v>24477.03</v>
      </c>
      <c r="BY328" s="7">
        <f t="shared" si="579"/>
        <v>12368.88</v>
      </c>
      <c r="BZ328" s="7">
        <f t="shared" si="579"/>
        <v>17526.86</v>
      </c>
      <c r="CA328" s="7">
        <f t="shared" si="579"/>
        <v>20257.650000000001</v>
      </c>
      <c r="CB328" s="7">
        <f t="shared" si="579"/>
        <v>11010.76</v>
      </c>
      <c r="CC328" s="7">
        <f t="shared" si="579"/>
        <v>18101.28</v>
      </c>
      <c r="CD328" s="7">
        <f t="shared" si="579"/>
        <v>15963.63</v>
      </c>
      <c r="CE328" s="7">
        <f t="shared" si="579"/>
        <v>19303.14</v>
      </c>
      <c r="CF328" s="7">
        <f t="shared" si="579"/>
        <v>19473.900000000001</v>
      </c>
      <c r="CG328" s="7">
        <f t="shared" si="579"/>
        <v>17578.02</v>
      </c>
      <c r="CH328" s="7">
        <f t="shared" si="579"/>
        <v>21939.23</v>
      </c>
      <c r="CI328" s="7">
        <f t="shared" si="579"/>
        <v>11755.92</v>
      </c>
      <c r="CJ328" s="7">
        <f t="shared" si="579"/>
        <v>12030.02</v>
      </c>
      <c r="CK328" s="7">
        <f t="shared" si="579"/>
        <v>11299.51</v>
      </c>
      <c r="CL328" s="7">
        <f t="shared" si="579"/>
        <v>11869.96</v>
      </c>
      <c r="CM328" s="7">
        <f t="shared" si="579"/>
        <v>12875.35</v>
      </c>
      <c r="CN328" s="7">
        <f t="shared" si="579"/>
        <v>10631.58</v>
      </c>
      <c r="CO328" s="7">
        <f t="shared" si="579"/>
        <v>10717.94</v>
      </c>
      <c r="CP328" s="7">
        <f t="shared" si="579"/>
        <v>12122.09</v>
      </c>
      <c r="CQ328" s="7">
        <f t="shared" si="579"/>
        <v>12896.69</v>
      </c>
      <c r="CR328" s="7">
        <f t="shared" si="579"/>
        <v>16925.080000000002</v>
      </c>
      <c r="CS328" s="7">
        <f t="shared" si="579"/>
        <v>14751.24</v>
      </c>
      <c r="CT328" s="7">
        <f t="shared" si="579"/>
        <v>21582.17</v>
      </c>
      <c r="CU328" s="7">
        <f t="shared" ref="CU328:DZ328" si="580">ROUND(CU329/CU94,2)</f>
        <v>14694.74</v>
      </c>
      <c r="CV328" s="7">
        <f t="shared" si="580"/>
        <v>20965.5</v>
      </c>
      <c r="CW328" s="7">
        <f t="shared" si="580"/>
        <v>17899.8</v>
      </c>
      <c r="CX328" s="7">
        <f t="shared" si="580"/>
        <v>12541.44</v>
      </c>
      <c r="CY328" s="7">
        <f t="shared" si="580"/>
        <v>22793.7</v>
      </c>
      <c r="CZ328" s="7">
        <f t="shared" si="580"/>
        <v>11231.9</v>
      </c>
      <c r="DA328" s="7">
        <f t="shared" si="580"/>
        <v>17642.95</v>
      </c>
      <c r="DB328" s="7">
        <f t="shared" si="580"/>
        <v>14608.99</v>
      </c>
      <c r="DC328" s="7">
        <f t="shared" si="580"/>
        <v>18376.419999999998</v>
      </c>
      <c r="DD328" s="7">
        <f t="shared" si="580"/>
        <v>20293.939999999999</v>
      </c>
      <c r="DE328" s="7">
        <f t="shared" si="580"/>
        <v>15027.75</v>
      </c>
      <c r="DF328" s="7">
        <f t="shared" si="580"/>
        <v>10529.18</v>
      </c>
      <c r="DG328" s="7">
        <f t="shared" si="580"/>
        <v>22342.06</v>
      </c>
      <c r="DH328" s="7">
        <f t="shared" si="580"/>
        <v>11000.17</v>
      </c>
      <c r="DI328" s="7">
        <f t="shared" si="580"/>
        <v>10950.6</v>
      </c>
      <c r="DJ328" s="7">
        <f t="shared" si="580"/>
        <v>12263.12</v>
      </c>
      <c r="DK328" s="7">
        <f t="shared" si="580"/>
        <v>12556.75</v>
      </c>
      <c r="DL328" s="7">
        <f t="shared" si="580"/>
        <v>11328.58</v>
      </c>
      <c r="DM328" s="7">
        <f t="shared" si="580"/>
        <v>18115.25</v>
      </c>
      <c r="DN328" s="7">
        <f t="shared" si="580"/>
        <v>11943.75</v>
      </c>
      <c r="DO328" s="7">
        <f t="shared" si="580"/>
        <v>11332.13</v>
      </c>
      <c r="DP328" s="7">
        <f t="shared" si="580"/>
        <v>18777.14</v>
      </c>
      <c r="DQ328" s="7">
        <f t="shared" si="580"/>
        <v>11820.79</v>
      </c>
      <c r="DR328" s="7">
        <f t="shared" si="580"/>
        <v>11914.24</v>
      </c>
      <c r="DS328" s="7">
        <f t="shared" si="580"/>
        <v>12780.72</v>
      </c>
      <c r="DT328" s="7">
        <f t="shared" si="580"/>
        <v>19996.689999999999</v>
      </c>
      <c r="DU328" s="7">
        <f t="shared" si="580"/>
        <v>14074.84</v>
      </c>
      <c r="DV328" s="7">
        <f t="shared" si="580"/>
        <v>17634.41</v>
      </c>
      <c r="DW328" s="7">
        <f t="shared" si="580"/>
        <v>14970.95</v>
      </c>
      <c r="DX328" s="7">
        <f t="shared" si="580"/>
        <v>21709.64</v>
      </c>
      <c r="DY328" s="7">
        <f t="shared" si="580"/>
        <v>16173.01</v>
      </c>
      <c r="DZ328" s="7">
        <f t="shared" si="580"/>
        <v>12583.97</v>
      </c>
      <c r="EA328" s="7">
        <f t="shared" ref="EA328:FF328" si="581">ROUND(EA329/EA94,2)</f>
        <v>12853.83</v>
      </c>
      <c r="EB328" s="7">
        <f t="shared" si="581"/>
        <v>12380.25</v>
      </c>
      <c r="EC328" s="7">
        <f t="shared" si="581"/>
        <v>14150.21</v>
      </c>
      <c r="ED328" s="7">
        <f t="shared" si="581"/>
        <v>14600.18</v>
      </c>
      <c r="EE328" s="7">
        <f t="shared" si="581"/>
        <v>18264.439999999999</v>
      </c>
      <c r="EF328" s="7">
        <f t="shared" si="581"/>
        <v>11633.97</v>
      </c>
      <c r="EG328" s="7">
        <f t="shared" si="581"/>
        <v>15555.98</v>
      </c>
      <c r="EH328" s="7">
        <f t="shared" si="581"/>
        <v>15865.95</v>
      </c>
      <c r="EI328" s="7">
        <f t="shared" si="581"/>
        <v>11589.86</v>
      </c>
      <c r="EJ328" s="7">
        <f t="shared" si="581"/>
        <v>10730.21</v>
      </c>
      <c r="EK328" s="7">
        <f t="shared" si="581"/>
        <v>11750.74</v>
      </c>
      <c r="EL328" s="7">
        <f t="shared" si="581"/>
        <v>12115.9</v>
      </c>
      <c r="EM328" s="7">
        <f t="shared" si="581"/>
        <v>13588.75</v>
      </c>
      <c r="EN328" s="7">
        <f t="shared" si="581"/>
        <v>11804.78</v>
      </c>
      <c r="EO328" s="7">
        <f t="shared" si="581"/>
        <v>14543.61</v>
      </c>
      <c r="EP328" s="7">
        <f t="shared" si="581"/>
        <v>13793.01</v>
      </c>
      <c r="EQ328" s="7">
        <f t="shared" si="581"/>
        <v>11265.76</v>
      </c>
      <c r="ER328" s="7">
        <f t="shared" si="581"/>
        <v>15555.4</v>
      </c>
      <c r="ES328" s="7">
        <f t="shared" si="581"/>
        <v>18771.88</v>
      </c>
      <c r="ET328" s="7">
        <f t="shared" si="581"/>
        <v>20838.59</v>
      </c>
      <c r="EU328" s="7">
        <f t="shared" si="581"/>
        <v>12885.96</v>
      </c>
      <c r="EV328" s="7">
        <f t="shared" si="581"/>
        <v>23857.97</v>
      </c>
      <c r="EW328" s="7">
        <f t="shared" si="581"/>
        <v>15216.84</v>
      </c>
      <c r="EX328" s="7">
        <f t="shared" si="581"/>
        <v>20791.080000000002</v>
      </c>
      <c r="EY328" s="7">
        <f t="shared" si="581"/>
        <v>15000.17</v>
      </c>
      <c r="EZ328" s="7">
        <f t="shared" si="581"/>
        <v>20635.990000000002</v>
      </c>
      <c r="FA328" s="7">
        <f t="shared" si="581"/>
        <v>11853.12</v>
      </c>
      <c r="FB328" s="7">
        <f t="shared" si="581"/>
        <v>15553.32</v>
      </c>
      <c r="FC328" s="7">
        <f t="shared" si="581"/>
        <v>11058.76</v>
      </c>
      <c r="FD328" s="7">
        <f t="shared" si="581"/>
        <v>13523.02</v>
      </c>
      <c r="FE328" s="7">
        <f t="shared" si="581"/>
        <v>22537.58</v>
      </c>
      <c r="FF328" s="7">
        <f t="shared" si="581"/>
        <v>18623.37</v>
      </c>
      <c r="FG328" s="7">
        <f t="shared" ref="FG328:FX328" si="582">ROUND(FG329/FG94,2)</f>
        <v>21164.66</v>
      </c>
      <c r="FH328" s="7">
        <f t="shared" si="582"/>
        <v>22778.21</v>
      </c>
      <c r="FI328" s="7">
        <f t="shared" si="582"/>
        <v>11293.81</v>
      </c>
      <c r="FJ328" s="7">
        <f t="shared" si="582"/>
        <v>10839.73</v>
      </c>
      <c r="FK328" s="7">
        <f t="shared" si="582"/>
        <v>11093.96</v>
      </c>
      <c r="FL328" s="7">
        <f t="shared" si="582"/>
        <v>10386.1</v>
      </c>
      <c r="FM328" s="7">
        <f t="shared" si="582"/>
        <v>10583.35</v>
      </c>
      <c r="FN328" s="7">
        <f t="shared" si="582"/>
        <v>11357.13</v>
      </c>
      <c r="FO328" s="7">
        <f t="shared" si="582"/>
        <v>11654.99</v>
      </c>
      <c r="FP328" s="7">
        <f t="shared" si="582"/>
        <v>11305.36</v>
      </c>
      <c r="FQ328" s="7">
        <f t="shared" si="582"/>
        <v>11569.77</v>
      </c>
      <c r="FR328" s="7">
        <f t="shared" si="582"/>
        <v>19386.599999999999</v>
      </c>
      <c r="FS328" s="7">
        <f t="shared" si="582"/>
        <v>18664.29</v>
      </c>
      <c r="FT328" s="7">
        <f t="shared" si="582"/>
        <v>24253.43</v>
      </c>
      <c r="FU328" s="7">
        <f t="shared" si="582"/>
        <v>12650.23</v>
      </c>
      <c r="FV328" s="7">
        <f t="shared" si="582"/>
        <v>12059.72</v>
      </c>
      <c r="FW328" s="7">
        <f t="shared" si="582"/>
        <v>20070.84</v>
      </c>
      <c r="FX328" s="7">
        <f t="shared" si="582"/>
        <v>24564.31</v>
      </c>
      <c r="FY328" s="7"/>
      <c r="FZ328" s="7"/>
      <c r="GA328" s="110">
        <f>ROUND(FZ329/FZ94,2)-0.46</f>
        <v>11359.640000000001</v>
      </c>
      <c r="GB328" s="7"/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</row>
    <row r="329" spans="1:195" x14ac:dyDescent="0.35">
      <c r="A329" s="6" t="s">
        <v>911</v>
      </c>
      <c r="B329" s="7" t="s">
        <v>912</v>
      </c>
      <c r="C329" s="18">
        <f t="shared" ref="C329:AH329" si="583">IF(AND(C192&lt;&gt;0,C94&gt;459,C135&gt;C18),MIN(C192/459*C194,C216),MIN(((C281-C175)/C94)*C94,C216))</f>
        <v>75506672.159999996</v>
      </c>
      <c r="D329" s="18">
        <f t="shared" si="583"/>
        <v>433318023.81999999</v>
      </c>
      <c r="E329" s="18">
        <f t="shared" si="583"/>
        <v>71595519.469999999</v>
      </c>
      <c r="F329" s="18">
        <f t="shared" si="583"/>
        <v>244065512.34999999</v>
      </c>
      <c r="G329" s="18">
        <f t="shared" si="583"/>
        <v>17887723.419999998</v>
      </c>
      <c r="H329" s="18">
        <f t="shared" si="583"/>
        <v>13007798.469999999</v>
      </c>
      <c r="I329" s="18">
        <f t="shared" si="583"/>
        <v>97631623.36999999</v>
      </c>
      <c r="J329" s="18">
        <f t="shared" si="583"/>
        <v>23496920.079999998</v>
      </c>
      <c r="K329" s="18">
        <f t="shared" si="583"/>
        <v>4249030.7700000005</v>
      </c>
      <c r="L329" s="18">
        <f t="shared" si="583"/>
        <v>25845055.370000001</v>
      </c>
      <c r="M329" s="18">
        <f t="shared" si="583"/>
        <v>13288879.68</v>
      </c>
      <c r="N329" s="18">
        <f t="shared" si="583"/>
        <v>575970189.75</v>
      </c>
      <c r="O329" s="18">
        <f t="shared" si="583"/>
        <v>142627383.37</v>
      </c>
      <c r="P329" s="18">
        <f t="shared" si="583"/>
        <v>5304068.83</v>
      </c>
      <c r="Q329" s="18">
        <f t="shared" si="583"/>
        <v>457772589.16999996</v>
      </c>
      <c r="R329" s="18">
        <f t="shared" si="583"/>
        <v>9779507.8300000001</v>
      </c>
      <c r="S329" s="18">
        <f t="shared" si="583"/>
        <v>18531468.639999997</v>
      </c>
      <c r="T329" s="18">
        <f t="shared" si="583"/>
        <v>3179140.65</v>
      </c>
      <c r="U329" s="18">
        <f t="shared" si="583"/>
        <v>1210359.06</v>
      </c>
      <c r="V329" s="18">
        <f t="shared" si="583"/>
        <v>4111253.61</v>
      </c>
      <c r="W329" s="18">
        <f t="shared" si="583"/>
        <v>3578787.04</v>
      </c>
      <c r="X329" s="18">
        <f t="shared" si="583"/>
        <v>1119109.24</v>
      </c>
      <c r="Y329" s="18">
        <f t="shared" si="583"/>
        <v>5808743.1500000004</v>
      </c>
      <c r="Z329" s="18">
        <f t="shared" si="583"/>
        <v>3687705.21</v>
      </c>
      <c r="AA329" s="18">
        <f t="shared" si="583"/>
        <v>338118511.38999999</v>
      </c>
      <c r="AB329" s="18">
        <f t="shared" si="583"/>
        <v>303359779.19</v>
      </c>
      <c r="AC329" s="18">
        <f t="shared" si="583"/>
        <v>10829251.25</v>
      </c>
      <c r="AD329" s="18">
        <f t="shared" si="583"/>
        <v>15619719.270000001</v>
      </c>
      <c r="AE329" s="18">
        <f t="shared" si="583"/>
        <v>1997729.19</v>
      </c>
      <c r="AF329" s="18">
        <f t="shared" si="583"/>
        <v>3310476.14</v>
      </c>
      <c r="AG329" s="18">
        <f t="shared" si="583"/>
        <v>7642571.6299999999</v>
      </c>
      <c r="AH329" s="18">
        <f t="shared" si="583"/>
        <v>11215024.540000001</v>
      </c>
      <c r="AI329" s="18">
        <f t="shared" ref="AI329:BN329" si="584">IF(AND(AI192&lt;&gt;0,AI94&gt;459,AI135&gt;AI18),MIN(AI192/459*AI194,AI216),MIN(((AI281-AI175)/AI94)*AI94,AI216))</f>
        <v>5314014.2299999995</v>
      </c>
      <c r="AJ329" s="18">
        <f t="shared" si="584"/>
        <v>3318252.06</v>
      </c>
      <c r="AK329" s="18">
        <f t="shared" si="584"/>
        <v>3335846.6799999997</v>
      </c>
      <c r="AL329" s="18">
        <f t="shared" si="584"/>
        <v>4386347.1500000004</v>
      </c>
      <c r="AM329" s="18">
        <f t="shared" si="584"/>
        <v>5151769.4400000004</v>
      </c>
      <c r="AN329" s="18">
        <f t="shared" si="584"/>
        <v>4705871.6399999997</v>
      </c>
      <c r="AO329" s="18">
        <f t="shared" si="584"/>
        <v>47205958.839999996</v>
      </c>
      <c r="AP329" s="18">
        <f t="shared" si="584"/>
        <v>964785074.38000011</v>
      </c>
      <c r="AQ329" s="18">
        <f t="shared" si="584"/>
        <v>4132502.84</v>
      </c>
      <c r="AR329" s="18">
        <f t="shared" si="584"/>
        <v>672080708.76999998</v>
      </c>
      <c r="AS329" s="18">
        <f t="shared" si="584"/>
        <v>77569067.269999996</v>
      </c>
      <c r="AT329" s="18">
        <f t="shared" si="584"/>
        <v>26879064.149999999</v>
      </c>
      <c r="AU329" s="18">
        <f t="shared" si="584"/>
        <v>4791964.4400000004</v>
      </c>
      <c r="AV329" s="18">
        <f t="shared" si="584"/>
        <v>4853397.67</v>
      </c>
      <c r="AW329" s="18">
        <f t="shared" si="584"/>
        <v>4284689.5</v>
      </c>
      <c r="AX329" s="18">
        <f t="shared" si="584"/>
        <v>1584942.25</v>
      </c>
      <c r="AY329" s="18">
        <f t="shared" si="584"/>
        <v>5815315.1000000006</v>
      </c>
      <c r="AZ329" s="18">
        <f t="shared" si="584"/>
        <v>140147760.83000001</v>
      </c>
      <c r="BA329" s="18">
        <f t="shared" si="584"/>
        <v>96507869.049999997</v>
      </c>
      <c r="BB329" s="18">
        <f t="shared" si="584"/>
        <v>82138257.150000006</v>
      </c>
      <c r="BC329" s="18">
        <f t="shared" si="584"/>
        <v>283523643.00999999</v>
      </c>
      <c r="BD329" s="18">
        <f t="shared" si="584"/>
        <v>38655946.350000001</v>
      </c>
      <c r="BE329" s="18">
        <f t="shared" si="584"/>
        <v>14649948.58</v>
      </c>
      <c r="BF329" s="18">
        <f t="shared" si="584"/>
        <v>263320460.17000002</v>
      </c>
      <c r="BG329" s="18">
        <f t="shared" si="584"/>
        <v>11092620.550000001</v>
      </c>
      <c r="BH329" s="18">
        <f t="shared" si="584"/>
        <v>6968603.2199999997</v>
      </c>
      <c r="BI329" s="18">
        <f t="shared" si="584"/>
        <v>4390481.8899999997</v>
      </c>
      <c r="BJ329" s="18">
        <f t="shared" si="584"/>
        <v>67334640.349999994</v>
      </c>
      <c r="BK329" s="18">
        <f t="shared" si="584"/>
        <v>227726340.02000001</v>
      </c>
      <c r="BL329" s="18">
        <f t="shared" si="584"/>
        <v>2067954.07</v>
      </c>
      <c r="BM329" s="18">
        <f t="shared" si="584"/>
        <v>5683960.9500000002</v>
      </c>
      <c r="BN329" s="18">
        <f t="shared" si="584"/>
        <v>34221309.490000002</v>
      </c>
      <c r="BO329" s="18">
        <f t="shared" ref="BO329:CT329" si="585">IF(AND(BO192&lt;&gt;0,BO94&gt;459,BO135&gt;BO18),MIN(BO192/459*BO194,BO216),MIN(((BO281-BO175)/BO94)*BO94,BO216))</f>
        <v>14477843.02</v>
      </c>
      <c r="BP329" s="18">
        <f t="shared" si="585"/>
        <v>3325588.04</v>
      </c>
      <c r="BQ329" s="18">
        <f t="shared" si="585"/>
        <v>70571941.269999996</v>
      </c>
      <c r="BR329" s="18">
        <f t="shared" si="585"/>
        <v>48524159.540000007</v>
      </c>
      <c r="BS329" s="18">
        <f t="shared" si="585"/>
        <v>13770676.32</v>
      </c>
      <c r="BT329" s="18">
        <f t="shared" si="585"/>
        <v>5575180.79</v>
      </c>
      <c r="BU329" s="18">
        <f t="shared" si="585"/>
        <v>5788657.2400000002</v>
      </c>
      <c r="BV329" s="18">
        <f t="shared" si="585"/>
        <v>14066158.140000001</v>
      </c>
      <c r="BW329" s="18">
        <f t="shared" si="585"/>
        <v>22391867.529999997</v>
      </c>
      <c r="BX329" s="18">
        <f t="shared" si="585"/>
        <v>1693810.78</v>
      </c>
      <c r="BY329" s="18">
        <f t="shared" si="585"/>
        <v>5681028.074973857</v>
      </c>
      <c r="BZ329" s="18">
        <f t="shared" si="585"/>
        <v>3570222.23</v>
      </c>
      <c r="CA329" s="18">
        <f t="shared" si="585"/>
        <v>3050801.6</v>
      </c>
      <c r="CB329" s="18">
        <f t="shared" si="585"/>
        <v>812344966.13</v>
      </c>
      <c r="CC329" s="18">
        <f t="shared" si="585"/>
        <v>3403040.55</v>
      </c>
      <c r="CD329" s="18">
        <f t="shared" si="585"/>
        <v>3373753.76</v>
      </c>
      <c r="CE329" s="18">
        <f t="shared" si="585"/>
        <v>2930215.9299999997</v>
      </c>
      <c r="CF329" s="18">
        <f t="shared" si="585"/>
        <v>2237551.1300000004</v>
      </c>
      <c r="CG329" s="18">
        <f t="shared" si="585"/>
        <v>3541971.69</v>
      </c>
      <c r="CH329" s="18">
        <f t="shared" si="585"/>
        <v>2198310.5299999998</v>
      </c>
      <c r="CI329" s="18">
        <f t="shared" si="585"/>
        <v>8199754.6399999997</v>
      </c>
      <c r="CJ329" s="18">
        <f t="shared" si="585"/>
        <v>10763261.449999999</v>
      </c>
      <c r="CK329" s="18">
        <f t="shared" si="585"/>
        <v>55705910.890000001</v>
      </c>
      <c r="CL329" s="18">
        <f t="shared" si="585"/>
        <v>15083873.709999999</v>
      </c>
      <c r="CM329" s="18">
        <f t="shared" si="585"/>
        <v>9092571.3399999999</v>
      </c>
      <c r="CN329" s="18">
        <f t="shared" si="585"/>
        <v>337944338.75999999</v>
      </c>
      <c r="CO329" s="18">
        <f t="shared" si="585"/>
        <v>155025376.38000003</v>
      </c>
      <c r="CP329" s="18">
        <f t="shared" si="585"/>
        <v>11694666.710000001</v>
      </c>
      <c r="CQ329" s="18">
        <f t="shared" si="585"/>
        <v>9943345.7200000007</v>
      </c>
      <c r="CR329" s="18">
        <f t="shared" si="585"/>
        <v>3946928.0500000003</v>
      </c>
      <c r="CS329" s="18">
        <f t="shared" si="585"/>
        <v>4448973.59</v>
      </c>
      <c r="CT329" s="18">
        <f t="shared" si="585"/>
        <v>2240229.7200000002</v>
      </c>
      <c r="CU329" s="18">
        <f t="shared" ref="CU329:DZ329" si="586">IF(AND(CU192&lt;&gt;0,CU94&gt;459,CU135&gt;CU18),MIN(CU192/459*CU194,CU216),MIN(((CU281-CU175)/CU94)*CU94,CU216))</f>
        <v>1093288.6399999999</v>
      </c>
      <c r="CV329" s="18">
        <f t="shared" si="586"/>
        <v>1048275.01</v>
      </c>
      <c r="CW329" s="18">
        <f t="shared" si="586"/>
        <v>3687358.23</v>
      </c>
      <c r="CX329" s="18">
        <f t="shared" si="586"/>
        <v>5800414.5087145977</v>
      </c>
      <c r="CY329" s="18">
        <f t="shared" si="586"/>
        <v>1139684.8999999999</v>
      </c>
      <c r="CZ329" s="18">
        <f t="shared" si="586"/>
        <v>20703766.829999998</v>
      </c>
      <c r="DA329" s="18">
        <f t="shared" si="586"/>
        <v>3502124.75</v>
      </c>
      <c r="DB329" s="18">
        <f t="shared" si="586"/>
        <v>4682181.6000000006</v>
      </c>
      <c r="DC329" s="18">
        <f t="shared" si="586"/>
        <v>3362885.21</v>
      </c>
      <c r="DD329" s="18">
        <f t="shared" si="586"/>
        <v>3165854.19</v>
      </c>
      <c r="DE329" s="18">
        <f t="shared" si="586"/>
        <v>4476765.67</v>
      </c>
      <c r="DF329" s="18">
        <f t="shared" si="586"/>
        <v>221345687.10999998</v>
      </c>
      <c r="DG329" s="18">
        <f t="shared" si="586"/>
        <v>2323573.89</v>
      </c>
      <c r="DH329" s="18">
        <f t="shared" si="586"/>
        <v>20466922.210000001</v>
      </c>
      <c r="DI329" s="18">
        <f t="shared" si="586"/>
        <v>27139316.359999999</v>
      </c>
      <c r="DJ329" s="18">
        <f t="shared" si="586"/>
        <v>7830002.46</v>
      </c>
      <c r="DK329" s="18">
        <f t="shared" si="586"/>
        <v>6278375.9100000001</v>
      </c>
      <c r="DL329" s="18">
        <f t="shared" si="586"/>
        <v>64803772.950000003</v>
      </c>
      <c r="DM329" s="18">
        <f t="shared" si="586"/>
        <v>4216866.99</v>
      </c>
      <c r="DN329" s="18">
        <f t="shared" si="586"/>
        <v>15741857.030000001</v>
      </c>
      <c r="DO329" s="18">
        <f t="shared" si="586"/>
        <v>36795436.640000001</v>
      </c>
      <c r="DP329" s="18">
        <f t="shared" si="586"/>
        <v>3723507.0999999996</v>
      </c>
      <c r="DQ329" s="18">
        <f t="shared" si="586"/>
        <v>9858542.5999999996</v>
      </c>
      <c r="DR329" s="18">
        <f t="shared" si="586"/>
        <v>16007978.58</v>
      </c>
      <c r="DS329" s="18">
        <f t="shared" si="586"/>
        <v>8166880.4000000004</v>
      </c>
      <c r="DT329" s="18">
        <f t="shared" si="586"/>
        <v>3499420.2299999995</v>
      </c>
      <c r="DU329" s="18">
        <f t="shared" si="586"/>
        <v>5081016.83</v>
      </c>
      <c r="DV329" s="18">
        <f t="shared" si="586"/>
        <v>3773763.5700000003</v>
      </c>
      <c r="DW329" s="18">
        <f t="shared" si="586"/>
        <v>4606562.2899999991</v>
      </c>
      <c r="DX329" s="18">
        <f t="shared" si="586"/>
        <v>3564723.1100000003</v>
      </c>
      <c r="DY329" s="18">
        <f t="shared" si="586"/>
        <v>4937618.59</v>
      </c>
      <c r="DZ329" s="18">
        <f t="shared" si="586"/>
        <v>8989989.6900000013</v>
      </c>
      <c r="EA329" s="18">
        <f t="shared" ref="EA329:FF329" si="587">IF(AND(EA192&lt;&gt;0,EA94&gt;459,EA135&gt;EA18),MIN(EA192/459*EA194,EA216),MIN(((EA281-EA175)/EA94)*EA94,EA216))</f>
        <v>6803532.8100000005</v>
      </c>
      <c r="EB329" s="18">
        <f t="shared" si="587"/>
        <v>6835138.0899999999</v>
      </c>
      <c r="EC329" s="18">
        <f t="shared" si="587"/>
        <v>4175727.58</v>
      </c>
      <c r="ED329" s="18">
        <f t="shared" si="587"/>
        <v>22811326.050000001</v>
      </c>
      <c r="EE329" s="18">
        <f t="shared" si="587"/>
        <v>3473896.64</v>
      </c>
      <c r="EF329" s="18">
        <f t="shared" si="587"/>
        <v>16318974.5</v>
      </c>
      <c r="EG329" s="18">
        <f t="shared" si="587"/>
        <v>3871883.57</v>
      </c>
      <c r="EH329" s="18">
        <f t="shared" si="587"/>
        <v>3918890.62</v>
      </c>
      <c r="EI329" s="18">
        <f t="shared" si="587"/>
        <v>164186628.69</v>
      </c>
      <c r="EJ329" s="18">
        <f t="shared" si="587"/>
        <v>107881298.97</v>
      </c>
      <c r="EK329" s="18">
        <f t="shared" si="587"/>
        <v>8023406.1099999994</v>
      </c>
      <c r="EL329" s="18">
        <f t="shared" si="587"/>
        <v>5748992.6399999997</v>
      </c>
      <c r="EM329" s="18">
        <f t="shared" si="587"/>
        <v>5216721.9000000004</v>
      </c>
      <c r="EN329" s="18">
        <f t="shared" si="587"/>
        <v>10917064.039999999</v>
      </c>
      <c r="EO329" s="18">
        <f t="shared" si="587"/>
        <v>4569600.8599999994</v>
      </c>
      <c r="EP329" s="18">
        <f t="shared" si="587"/>
        <v>5788924.3900000006</v>
      </c>
      <c r="EQ329" s="18">
        <f t="shared" si="587"/>
        <v>29954521.829999998</v>
      </c>
      <c r="ER329" s="18">
        <f t="shared" si="587"/>
        <v>4915505.43</v>
      </c>
      <c r="ES329" s="18">
        <f t="shared" si="587"/>
        <v>3404843.67</v>
      </c>
      <c r="ET329" s="18">
        <f t="shared" si="587"/>
        <v>3984338.49</v>
      </c>
      <c r="EU329" s="18">
        <f t="shared" si="587"/>
        <v>7378498.2384357294</v>
      </c>
      <c r="EV329" s="18">
        <f t="shared" si="587"/>
        <v>1760717.87</v>
      </c>
      <c r="EW329" s="18">
        <f t="shared" si="587"/>
        <v>12766926.23</v>
      </c>
      <c r="EX329" s="18">
        <f t="shared" si="587"/>
        <v>3519930.1399999997</v>
      </c>
      <c r="EY329" s="18">
        <f t="shared" si="587"/>
        <v>3210037.1199999992</v>
      </c>
      <c r="EZ329" s="18">
        <f t="shared" si="587"/>
        <v>2651725.0700000003</v>
      </c>
      <c r="FA329" s="18">
        <f t="shared" si="587"/>
        <v>40841110.719999999</v>
      </c>
      <c r="FB329" s="18">
        <f t="shared" si="587"/>
        <v>4596005.8100000005</v>
      </c>
      <c r="FC329" s="18">
        <f t="shared" si="587"/>
        <v>21616776.039999999</v>
      </c>
      <c r="FD329" s="18">
        <f t="shared" si="587"/>
        <v>5467357.8099999996</v>
      </c>
      <c r="FE329" s="18">
        <f t="shared" si="587"/>
        <v>1879634.16</v>
      </c>
      <c r="FF329" s="18">
        <f t="shared" si="587"/>
        <v>3639006.8699999996</v>
      </c>
      <c r="FG329" s="18">
        <f t="shared" ref="FG329:FX329" si="588">IF(AND(FG192&lt;&gt;0,FG94&gt;459,FG135&gt;FG18),MIN(FG192/459*FG194,FG216),MIN(((FG281-FG175)/FG94)*FG94,FG216))</f>
        <v>2683678.38</v>
      </c>
      <c r="FH329" s="18">
        <f t="shared" si="588"/>
        <v>1587641.15</v>
      </c>
      <c r="FI329" s="18">
        <f t="shared" si="588"/>
        <v>19641069.969999999</v>
      </c>
      <c r="FJ329" s="18">
        <f t="shared" si="588"/>
        <v>22037173.049999997</v>
      </c>
      <c r="FK329" s="18">
        <f t="shared" si="588"/>
        <v>28550302.560000002</v>
      </c>
      <c r="FL329" s="18">
        <f t="shared" si="588"/>
        <v>86142345.560000002</v>
      </c>
      <c r="FM329" s="18">
        <f t="shared" si="588"/>
        <v>41073970.93</v>
      </c>
      <c r="FN329" s="18">
        <f t="shared" si="588"/>
        <v>248373171.17000002</v>
      </c>
      <c r="FO329" s="18">
        <f t="shared" si="588"/>
        <v>12681795.66</v>
      </c>
      <c r="FP329" s="18">
        <f t="shared" si="588"/>
        <v>25776230.629999999</v>
      </c>
      <c r="FQ329" s="18">
        <f t="shared" si="588"/>
        <v>11418210.939999999</v>
      </c>
      <c r="FR329" s="18">
        <f t="shared" si="588"/>
        <v>3284089.5100000002</v>
      </c>
      <c r="FS329" s="18">
        <f t="shared" si="588"/>
        <v>3357705.04</v>
      </c>
      <c r="FT329" s="18">
        <f t="shared" si="588"/>
        <v>1430952.3399999999</v>
      </c>
      <c r="FU329" s="18">
        <f t="shared" si="588"/>
        <v>10293494.18</v>
      </c>
      <c r="FV329" s="18">
        <f t="shared" si="588"/>
        <v>9430699.8800000008</v>
      </c>
      <c r="FW329" s="18">
        <f t="shared" si="588"/>
        <v>3195277.67</v>
      </c>
      <c r="FX329" s="18">
        <f t="shared" si="588"/>
        <v>1405078.67</v>
      </c>
      <c r="FY329" s="18"/>
      <c r="FZ329" s="7">
        <f>SUM(C329:FY329)</f>
        <v>9326203928.7821236</v>
      </c>
      <c r="GA329" s="110">
        <f>ROUND(GA328*0.95,2)</f>
        <v>10791.66</v>
      </c>
      <c r="GB329" s="7"/>
      <c r="GC329" s="7"/>
      <c r="GD329" s="7"/>
      <c r="GE329" s="7"/>
      <c r="GF329" s="7"/>
      <c r="GG329" s="7"/>
      <c r="GH329" s="7"/>
      <c r="GI329" s="7"/>
      <c r="GJ329" s="7"/>
      <c r="GK329" s="7"/>
      <c r="GL329" s="7"/>
      <c r="GM329" s="7"/>
    </row>
    <row r="330" spans="1:195" x14ac:dyDescent="0.35">
      <c r="A330" s="7"/>
      <c r="B330" s="7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7"/>
      <c r="GA330" s="46"/>
      <c r="GB330" s="7"/>
      <c r="GC330" s="7"/>
      <c r="GD330" s="7"/>
      <c r="GE330" s="7"/>
      <c r="GF330" s="7"/>
      <c r="GG330" s="7"/>
      <c r="GH330" s="7"/>
      <c r="GI330" s="7"/>
      <c r="GJ330" s="7"/>
      <c r="GK330" s="7"/>
      <c r="GL330" s="7"/>
      <c r="GM330" s="7"/>
    </row>
    <row r="331" spans="1:195" x14ac:dyDescent="0.35">
      <c r="B331" s="7" t="s">
        <v>913</v>
      </c>
      <c r="F331" s="111"/>
      <c r="G331" s="111"/>
      <c r="BY331" s="112"/>
    </row>
    <row r="332" spans="1:195" x14ac:dyDescent="0.35">
      <c r="B332" s="8"/>
    </row>
    <row r="333" spans="1:195" x14ac:dyDescent="0.35">
      <c r="B333" s="8"/>
      <c r="BY333">
        <v>5574299.9699999997</v>
      </c>
    </row>
    <row r="334" spans="1:195" x14ac:dyDescent="0.35">
      <c r="BY334">
        <f>BY333-BY329</f>
        <v>-106728.10497385729</v>
      </c>
    </row>
    <row r="335" spans="1:195" x14ac:dyDescent="0.35">
      <c r="F335" s="111"/>
      <c r="G335" s="111"/>
    </row>
    <row r="336" spans="1:195" x14ac:dyDescent="0.35">
      <c r="F336" s="111"/>
      <c r="G336" s="111"/>
    </row>
    <row r="337" spans="6:7" x14ac:dyDescent="0.35">
      <c r="F337" s="111"/>
      <c r="G337" s="111"/>
    </row>
    <row r="338" spans="6:7" x14ac:dyDescent="0.35">
      <c r="F338" s="111"/>
      <c r="G338" s="111"/>
    </row>
    <row r="339" spans="6:7" x14ac:dyDescent="0.35">
      <c r="F339" s="111"/>
      <c r="G339" s="111"/>
    </row>
    <row r="340" spans="6:7" x14ac:dyDescent="0.35">
      <c r="F340" s="111"/>
      <c r="G340" s="111"/>
    </row>
    <row r="341" spans="6:7" x14ac:dyDescent="0.35">
      <c r="F341" s="111"/>
      <c r="G341" s="111"/>
    </row>
    <row r="342" spans="6:7" x14ac:dyDescent="0.35">
      <c r="F342" s="111"/>
      <c r="G342" s="111"/>
    </row>
    <row r="343" spans="6:7" x14ac:dyDescent="0.35">
      <c r="F343" s="111"/>
      <c r="G343" s="111"/>
    </row>
    <row r="344" spans="6:7" x14ac:dyDescent="0.35">
      <c r="F344" s="111"/>
      <c r="G344" s="111"/>
    </row>
    <row r="345" spans="6:7" x14ac:dyDescent="0.35">
      <c r="F345" s="111"/>
      <c r="G345" s="111"/>
    </row>
    <row r="346" spans="6:7" x14ac:dyDescent="0.35">
      <c r="F346" s="111"/>
      <c r="G346" s="111"/>
    </row>
    <row r="347" spans="6:7" x14ac:dyDescent="0.35">
      <c r="F347" s="111"/>
      <c r="G347" s="111"/>
    </row>
    <row r="348" spans="6:7" x14ac:dyDescent="0.35">
      <c r="F348" s="111"/>
      <c r="G348" s="111"/>
    </row>
    <row r="349" spans="6:7" x14ac:dyDescent="0.35">
      <c r="F349" s="111"/>
      <c r="G349" s="111"/>
    </row>
    <row r="350" spans="6:7" x14ac:dyDescent="0.35">
      <c r="F350" s="111"/>
      <c r="G350" s="111"/>
    </row>
    <row r="351" spans="6:7" x14ac:dyDescent="0.35">
      <c r="F351" s="111"/>
      <c r="G351" s="111"/>
    </row>
    <row r="352" spans="6:7" x14ac:dyDescent="0.35">
      <c r="F352" s="111"/>
      <c r="G352" s="111"/>
    </row>
    <row r="353" spans="6:7" x14ac:dyDescent="0.35">
      <c r="F353" s="111"/>
      <c r="G353" s="111"/>
    </row>
    <row r="354" spans="6:7" x14ac:dyDescent="0.35">
      <c r="F354" s="111"/>
      <c r="G354" s="111"/>
    </row>
    <row r="355" spans="6:7" x14ac:dyDescent="0.35">
      <c r="F355" s="111"/>
      <c r="G355" s="111"/>
    </row>
    <row r="356" spans="6:7" x14ac:dyDescent="0.35">
      <c r="F356" s="111"/>
      <c r="G356" s="111"/>
    </row>
    <row r="357" spans="6:7" x14ac:dyDescent="0.35">
      <c r="F357" s="111"/>
      <c r="G357" s="111"/>
    </row>
    <row r="358" spans="6:7" x14ac:dyDescent="0.35">
      <c r="F358" s="111"/>
      <c r="G358" s="111"/>
    </row>
    <row r="359" spans="6:7" x14ac:dyDescent="0.35">
      <c r="F359" s="111"/>
      <c r="G359" s="111"/>
    </row>
    <row r="360" spans="6:7" x14ac:dyDescent="0.35">
      <c r="F360" s="111"/>
      <c r="G360" s="111"/>
    </row>
    <row r="361" spans="6:7" x14ac:dyDescent="0.35">
      <c r="F361" s="111"/>
      <c r="G361" s="111"/>
    </row>
    <row r="362" spans="6:7" x14ac:dyDescent="0.35">
      <c r="F362" s="111"/>
      <c r="G362" s="111"/>
    </row>
    <row r="363" spans="6:7" x14ac:dyDescent="0.35">
      <c r="F363" s="111"/>
      <c r="G363" s="111"/>
    </row>
    <row r="364" spans="6:7" x14ac:dyDescent="0.35">
      <c r="F364" s="111"/>
      <c r="G364" s="111"/>
    </row>
    <row r="365" spans="6:7" x14ac:dyDescent="0.35">
      <c r="F365" s="111"/>
      <c r="G365" s="111"/>
    </row>
    <row r="366" spans="6:7" x14ac:dyDescent="0.35">
      <c r="F366" s="111"/>
      <c r="G366" s="111"/>
    </row>
    <row r="367" spans="6:7" x14ac:dyDescent="0.35">
      <c r="F367" s="111"/>
      <c r="G367" s="111"/>
    </row>
    <row r="368" spans="6:7" x14ac:dyDescent="0.35">
      <c r="F368" s="111"/>
      <c r="G368" s="111"/>
    </row>
    <row r="369" spans="6:7" x14ac:dyDescent="0.35">
      <c r="F369" s="111"/>
      <c r="G369" s="111"/>
    </row>
    <row r="370" spans="6:7" x14ac:dyDescent="0.35">
      <c r="F370" s="111"/>
      <c r="G370" s="111"/>
    </row>
    <row r="371" spans="6:7" x14ac:dyDescent="0.35">
      <c r="F371" s="111"/>
      <c r="G371" s="111"/>
    </row>
    <row r="372" spans="6:7" x14ac:dyDescent="0.35">
      <c r="F372" s="111"/>
      <c r="G372" s="111"/>
    </row>
    <row r="373" spans="6:7" x14ac:dyDescent="0.35">
      <c r="F373" s="111"/>
      <c r="G373" s="111"/>
    </row>
    <row r="374" spans="6:7" x14ac:dyDescent="0.35">
      <c r="F374" s="111"/>
      <c r="G374" s="111"/>
    </row>
    <row r="375" spans="6:7" x14ac:dyDescent="0.35">
      <c r="F375" s="111"/>
      <c r="G375" s="111"/>
    </row>
    <row r="376" spans="6:7" x14ac:dyDescent="0.35">
      <c r="F376" s="111"/>
      <c r="G376" s="111"/>
    </row>
    <row r="377" spans="6:7" x14ac:dyDescent="0.35">
      <c r="F377" s="111"/>
      <c r="G377" s="111"/>
    </row>
    <row r="378" spans="6:7" x14ac:dyDescent="0.35">
      <c r="F378" s="111"/>
      <c r="G378" s="111"/>
    </row>
    <row r="379" spans="6:7" x14ac:dyDescent="0.35">
      <c r="F379" s="111"/>
      <c r="G379" s="111"/>
    </row>
    <row r="380" spans="6:7" x14ac:dyDescent="0.35">
      <c r="F380" s="111"/>
      <c r="G380" s="111"/>
    </row>
    <row r="381" spans="6:7" x14ac:dyDescent="0.35">
      <c r="F381" s="111"/>
      <c r="G381" s="111"/>
    </row>
    <row r="382" spans="6:7" x14ac:dyDescent="0.35">
      <c r="F382" s="111"/>
      <c r="G382" s="111"/>
    </row>
    <row r="383" spans="6:7" x14ac:dyDescent="0.35">
      <c r="F383" s="111"/>
      <c r="G383" s="111"/>
    </row>
    <row r="384" spans="6:7" x14ac:dyDescent="0.35">
      <c r="F384" s="111"/>
      <c r="G384" s="111"/>
    </row>
    <row r="385" spans="6:7" x14ac:dyDescent="0.35">
      <c r="F385" s="111"/>
      <c r="G385" s="111"/>
    </row>
    <row r="386" spans="6:7" x14ac:dyDescent="0.35">
      <c r="F386" s="111"/>
      <c r="G386" s="111"/>
    </row>
    <row r="387" spans="6:7" x14ac:dyDescent="0.35">
      <c r="F387" s="111"/>
      <c r="G387" s="111"/>
    </row>
    <row r="388" spans="6:7" x14ac:dyDescent="0.35">
      <c r="F388" s="111"/>
      <c r="G388" s="111"/>
    </row>
    <row r="389" spans="6:7" x14ac:dyDescent="0.35">
      <c r="F389" s="111"/>
      <c r="G389" s="111"/>
    </row>
    <row r="390" spans="6:7" x14ac:dyDescent="0.35">
      <c r="F390" s="111"/>
      <c r="G390" s="111"/>
    </row>
    <row r="391" spans="6:7" x14ac:dyDescent="0.35">
      <c r="F391" s="111"/>
      <c r="G391" s="111"/>
    </row>
    <row r="392" spans="6:7" x14ac:dyDescent="0.35">
      <c r="F392" s="111"/>
      <c r="G392" s="111"/>
    </row>
    <row r="393" spans="6:7" x14ac:dyDescent="0.35">
      <c r="F393" s="111"/>
      <c r="G393" s="111"/>
    </row>
    <row r="394" spans="6:7" x14ac:dyDescent="0.35">
      <c r="F394" s="111"/>
      <c r="G394" s="111"/>
    </row>
    <row r="395" spans="6:7" x14ac:dyDescent="0.35">
      <c r="F395" s="111"/>
      <c r="G395" s="111"/>
    </row>
    <row r="396" spans="6:7" x14ac:dyDescent="0.35">
      <c r="F396" s="111"/>
      <c r="G396" s="111"/>
    </row>
    <row r="397" spans="6:7" x14ac:dyDescent="0.35">
      <c r="F397" s="111"/>
      <c r="G397" s="111"/>
    </row>
    <row r="398" spans="6:7" x14ac:dyDescent="0.35">
      <c r="F398" s="111"/>
      <c r="G398" s="111"/>
    </row>
    <row r="399" spans="6:7" x14ac:dyDescent="0.35">
      <c r="F399" s="111"/>
      <c r="G399" s="111"/>
    </row>
    <row r="400" spans="6:7" x14ac:dyDescent="0.35">
      <c r="F400" s="111"/>
      <c r="G400" s="111"/>
    </row>
    <row r="401" spans="6:7" x14ac:dyDescent="0.35">
      <c r="F401" s="111"/>
      <c r="G401" s="111"/>
    </row>
    <row r="402" spans="6:7" x14ac:dyDescent="0.35">
      <c r="F402" s="111"/>
      <c r="G402" s="111"/>
    </row>
    <row r="403" spans="6:7" x14ac:dyDescent="0.35">
      <c r="F403" s="111"/>
      <c r="G403" s="111"/>
    </row>
    <row r="404" spans="6:7" x14ac:dyDescent="0.35">
      <c r="F404" s="111"/>
      <c r="G404" s="111"/>
    </row>
    <row r="405" spans="6:7" x14ac:dyDescent="0.35">
      <c r="F405" s="111"/>
      <c r="G405" s="111"/>
    </row>
    <row r="406" spans="6:7" x14ac:dyDescent="0.35">
      <c r="F406" s="111"/>
      <c r="G406" s="111"/>
    </row>
    <row r="407" spans="6:7" x14ac:dyDescent="0.35">
      <c r="F407" s="111"/>
      <c r="G407" s="111"/>
    </row>
    <row r="408" spans="6:7" x14ac:dyDescent="0.35">
      <c r="F408" s="111"/>
      <c r="G408" s="111"/>
    </row>
    <row r="409" spans="6:7" x14ac:dyDescent="0.35">
      <c r="F409" s="111"/>
      <c r="G409" s="111"/>
    </row>
    <row r="410" spans="6:7" x14ac:dyDescent="0.35">
      <c r="F410" s="111"/>
      <c r="G410" s="111"/>
    </row>
    <row r="411" spans="6:7" x14ac:dyDescent="0.35">
      <c r="F411" s="111"/>
      <c r="G411" s="111"/>
    </row>
    <row r="412" spans="6:7" x14ac:dyDescent="0.35">
      <c r="F412" s="111"/>
      <c r="G412" s="111"/>
    </row>
    <row r="413" spans="6:7" x14ac:dyDescent="0.35">
      <c r="F413" s="111"/>
      <c r="G413" s="111"/>
    </row>
    <row r="414" spans="6:7" x14ac:dyDescent="0.35">
      <c r="F414" s="111"/>
      <c r="G414" s="111"/>
    </row>
    <row r="415" spans="6:7" x14ac:dyDescent="0.35">
      <c r="F415" s="111"/>
      <c r="G415" s="111"/>
    </row>
    <row r="416" spans="6:7" x14ac:dyDescent="0.35">
      <c r="F416" s="111"/>
      <c r="G416" s="111"/>
    </row>
    <row r="417" spans="6:7" x14ac:dyDescent="0.35">
      <c r="F417" s="111"/>
      <c r="G417" s="111"/>
    </row>
    <row r="418" spans="6:7" x14ac:dyDescent="0.35">
      <c r="F418" s="111"/>
      <c r="G418" s="111"/>
    </row>
    <row r="419" spans="6:7" x14ac:dyDescent="0.35">
      <c r="F419" s="111"/>
      <c r="G419" s="111"/>
    </row>
    <row r="420" spans="6:7" x14ac:dyDescent="0.35">
      <c r="F420" s="111"/>
      <c r="G420" s="111"/>
    </row>
    <row r="421" spans="6:7" x14ac:dyDescent="0.35">
      <c r="F421" s="111"/>
      <c r="G421" s="111"/>
    </row>
    <row r="422" spans="6:7" x14ac:dyDescent="0.35">
      <c r="F422" s="111"/>
      <c r="G422" s="111"/>
    </row>
    <row r="423" spans="6:7" x14ac:dyDescent="0.35">
      <c r="F423" s="111"/>
      <c r="G423" s="111"/>
    </row>
    <row r="424" spans="6:7" x14ac:dyDescent="0.35">
      <c r="F424" s="111"/>
      <c r="G424" s="111"/>
    </row>
    <row r="425" spans="6:7" x14ac:dyDescent="0.35">
      <c r="F425" s="111"/>
      <c r="G425" s="111"/>
    </row>
    <row r="426" spans="6:7" x14ac:dyDescent="0.35">
      <c r="F426" s="111"/>
      <c r="G426" s="111"/>
    </row>
    <row r="427" spans="6:7" x14ac:dyDescent="0.35">
      <c r="F427" s="111"/>
      <c r="G427" s="111"/>
    </row>
    <row r="428" spans="6:7" x14ac:dyDescent="0.35">
      <c r="F428" s="111"/>
      <c r="G428" s="111"/>
    </row>
    <row r="429" spans="6:7" x14ac:dyDescent="0.35">
      <c r="F429" s="111"/>
      <c r="G429" s="111"/>
    </row>
    <row r="430" spans="6:7" x14ac:dyDescent="0.35">
      <c r="F430" s="111"/>
      <c r="G430" s="111"/>
    </row>
    <row r="431" spans="6:7" x14ac:dyDescent="0.35">
      <c r="F431" s="111"/>
      <c r="G431" s="111"/>
    </row>
    <row r="432" spans="6:7" x14ac:dyDescent="0.35">
      <c r="F432" s="111"/>
      <c r="G432" s="111"/>
    </row>
    <row r="433" spans="6:7" x14ac:dyDescent="0.35">
      <c r="F433" s="111"/>
      <c r="G433" s="111"/>
    </row>
  </sheetData>
  <scenarios current="0">
    <scenario name="test2" locked="1" count="1" user="Herrmann_V" comment="Created by Herrmann_V on 11/9/2010">
      <inputCells r="D1" val="40000" numFmtId="180"/>
    </scenario>
  </scenarios>
  <hyperlinks>
    <hyperlink ref="A178" r:id="rId1" display="RF@" xr:uid="{5BE01587-AFB2-46EC-81D7-F3236A5B68C0}"/>
  </hyperlinks>
  <pageMargins left="0.7" right="0.7" top="0.75" bottom="0.75" header="0.3" footer="0.3"/>
  <pageSetup scale="76" fitToHeight="0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2823E-0B76-449F-B634-CF25277959B7}">
  <sheetPr transitionEvaluation="1"/>
  <dimension ref="A1:M328"/>
  <sheetViews>
    <sheetView defaultGridColor="0" topLeftCell="C65" colorId="22" zoomScaleNormal="100" workbookViewId="0">
      <selection activeCell="F73" sqref="F73:G75"/>
    </sheetView>
  </sheetViews>
  <sheetFormatPr defaultColWidth="9.765625" defaultRowHeight="15.5" x14ac:dyDescent="0.35"/>
  <cols>
    <col min="1" max="1" width="14" style="7" bestFit="1" customWidth="1"/>
    <col min="2" max="2" width="58.765625" style="7" customWidth="1"/>
    <col min="3" max="3" width="18.765625" style="7" bestFit="1" customWidth="1"/>
    <col min="4" max="4" width="17" style="7" bestFit="1" customWidth="1"/>
    <col min="5" max="5" width="11" style="6" bestFit="1" customWidth="1"/>
    <col min="6" max="6" width="9.765625" style="7"/>
    <col min="7" max="7" width="44.4609375" style="7" customWidth="1"/>
    <col min="8" max="8" width="14.07421875" style="7" customWidth="1"/>
    <col min="9" max="9" width="14.07421875" style="7" bestFit="1" customWidth="1"/>
    <col min="10" max="11" width="13.4609375" style="7" customWidth="1"/>
    <col min="12" max="12" width="9.765625" style="7"/>
    <col min="13" max="13" width="14.23046875" style="7" bestFit="1" customWidth="1"/>
    <col min="14" max="16384" width="9.765625" style="7"/>
  </cols>
  <sheetData>
    <row r="1" spans="1:11" x14ac:dyDescent="0.35">
      <c r="B1" s="7" t="s">
        <v>2</v>
      </c>
      <c r="C1" s="64" t="s">
        <v>914</v>
      </c>
      <c r="D1" s="64" t="s">
        <v>915</v>
      </c>
      <c r="F1" s="115">
        <f>D7/C7</f>
        <v>8.3463659560457648E-2</v>
      </c>
      <c r="G1" s="116" t="s">
        <v>916</v>
      </c>
      <c r="H1" s="117"/>
      <c r="I1" s="117"/>
      <c r="J1" s="117"/>
      <c r="K1" s="117"/>
    </row>
    <row r="2" spans="1:11" x14ac:dyDescent="0.35">
      <c r="B2" s="43" t="s">
        <v>1018</v>
      </c>
      <c r="C2" s="118" t="s">
        <v>917</v>
      </c>
      <c r="D2" s="118" t="s">
        <v>917</v>
      </c>
      <c r="F2" s="115">
        <f>C12*$F$1</f>
        <v>70.026010371223961</v>
      </c>
      <c r="G2" s="116" t="s">
        <v>918</v>
      </c>
      <c r="H2" s="117"/>
      <c r="I2" s="117"/>
      <c r="J2" s="117"/>
      <c r="K2" s="117"/>
    </row>
    <row r="3" spans="1:11" x14ac:dyDescent="0.35">
      <c r="F3" s="115">
        <f>C13*$F$1</f>
        <v>196.09786813729525</v>
      </c>
      <c r="G3" s="116" t="s">
        <v>919</v>
      </c>
      <c r="H3" s="117"/>
      <c r="I3" s="117"/>
      <c r="J3" s="117"/>
      <c r="K3" s="117"/>
    </row>
    <row r="4" spans="1:11" x14ac:dyDescent="0.35">
      <c r="A4" s="6" t="s">
        <v>428</v>
      </c>
      <c r="B4" s="7" t="s">
        <v>429</v>
      </c>
      <c r="C4" s="17">
        <v>5926.5</v>
      </c>
      <c r="D4" s="17">
        <f>C4-5567.5</f>
        <v>359</v>
      </c>
      <c r="E4" s="6" t="s">
        <v>920</v>
      </c>
      <c r="F4" s="115">
        <f>C15*$F$1</f>
        <v>250.59129146431806</v>
      </c>
      <c r="G4" s="117"/>
      <c r="H4" s="117"/>
      <c r="I4" s="117"/>
      <c r="J4" s="117"/>
      <c r="K4" s="117"/>
    </row>
    <row r="5" spans="1:11" x14ac:dyDescent="0.35">
      <c r="A5" s="6" t="s">
        <v>430</v>
      </c>
      <c r="B5" s="7" t="s">
        <v>431</v>
      </c>
      <c r="C5" s="19">
        <v>148</v>
      </c>
      <c r="D5" s="17">
        <f>C5</f>
        <v>148</v>
      </c>
      <c r="E5" s="6" t="s">
        <v>920</v>
      </c>
      <c r="F5" s="115">
        <f>C16*$F$1</f>
        <v>531.36304222569754</v>
      </c>
      <c r="G5" s="117"/>
      <c r="H5" s="119" t="s">
        <v>914</v>
      </c>
      <c r="I5" s="119" t="s">
        <v>921</v>
      </c>
      <c r="J5" s="119"/>
      <c r="K5" s="119"/>
    </row>
    <row r="6" spans="1:11" x14ac:dyDescent="0.35">
      <c r="A6" s="6" t="s">
        <v>432</v>
      </c>
      <c r="B6" s="7" t="s">
        <v>433</v>
      </c>
      <c r="C6" s="19">
        <v>0</v>
      </c>
      <c r="D6" s="17">
        <f>C6</f>
        <v>0</v>
      </c>
      <c r="E6" s="6" t="s">
        <v>920</v>
      </c>
      <c r="F6" s="115">
        <f>D7*0.99</f>
        <v>501.93</v>
      </c>
      <c r="G6" s="116" t="str">
        <f>B2</f>
        <v>DISTRICT: BYERS 32J</v>
      </c>
      <c r="H6" s="120" t="s">
        <v>922</v>
      </c>
      <c r="I6" s="120" t="s">
        <v>917</v>
      </c>
      <c r="J6" s="119"/>
      <c r="K6" s="119"/>
    </row>
    <row r="7" spans="1:11" x14ac:dyDescent="0.35">
      <c r="A7" s="6" t="s">
        <v>434</v>
      </c>
      <c r="B7" s="7" t="s">
        <v>435</v>
      </c>
      <c r="C7" s="21">
        <v>6074.5</v>
      </c>
      <c r="D7" s="21">
        <f>D4+D5</f>
        <v>507</v>
      </c>
      <c r="E7" s="6" t="s">
        <v>920</v>
      </c>
      <c r="F7" s="121" t="s">
        <v>547</v>
      </c>
      <c r="G7" s="117" t="s">
        <v>923</v>
      </c>
      <c r="H7" s="122">
        <f>C79</f>
        <v>505</v>
      </c>
      <c r="I7" s="122">
        <f>D79</f>
        <v>505</v>
      </c>
      <c r="J7" s="117"/>
      <c r="K7" s="117"/>
    </row>
    <row r="8" spans="1:11" x14ac:dyDescent="0.35">
      <c r="A8" s="6" t="s">
        <v>436</v>
      </c>
      <c r="B8" s="7" t="s">
        <v>437</v>
      </c>
      <c r="C8" s="22">
        <v>5567.5</v>
      </c>
      <c r="D8" s="17">
        <v>0</v>
      </c>
      <c r="E8" s="6" t="s">
        <v>920</v>
      </c>
      <c r="F8" s="121" t="s">
        <v>549</v>
      </c>
      <c r="G8" s="117" t="s">
        <v>924</v>
      </c>
      <c r="H8" s="122">
        <f t="shared" ref="H8:I12" si="0">C80</f>
        <v>497</v>
      </c>
      <c r="I8" s="122">
        <f t="shared" si="0"/>
        <v>497</v>
      </c>
      <c r="J8" s="122"/>
      <c r="K8" s="122"/>
    </row>
    <row r="9" spans="1:11" x14ac:dyDescent="0.35">
      <c r="A9" s="6" t="s">
        <v>438</v>
      </c>
      <c r="B9" s="7" t="s">
        <v>925</v>
      </c>
      <c r="C9" s="24">
        <v>2</v>
      </c>
      <c r="D9" s="17">
        <f>C9</f>
        <v>2</v>
      </c>
      <c r="F9" s="121" t="s">
        <v>551</v>
      </c>
      <c r="G9" s="117" t="s">
        <v>926</v>
      </c>
      <c r="H9" s="122">
        <f t="shared" si="0"/>
        <v>477.5</v>
      </c>
      <c r="I9" s="122">
        <f t="shared" si="0"/>
        <v>477.5</v>
      </c>
      <c r="J9" s="122"/>
      <c r="K9" s="122"/>
    </row>
    <row r="10" spans="1:11" x14ac:dyDescent="0.35">
      <c r="A10" s="6" t="s">
        <v>440</v>
      </c>
      <c r="B10" s="7" t="s">
        <v>927</v>
      </c>
      <c r="C10" s="24">
        <v>0</v>
      </c>
      <c r="D10" s="17">
        <f>C10</f>
        <v>0</v>
      </c>
      <c r="E10" s="6" t="s">
        <v>920</v>
      </c>
      <c r="F10" s="121" t="s">
        <v>553</v>
      </c>
      <c r="G10" s="117" t="s">
        <v>928</v>
      </c>
      <c r="H10" s="122">
        <f t="shared" si="0"/>
        <v>474.5</v>
      </c>
      <c r="I10" s="122">
        <f t="shared" si="0"/>
        <v>474.5</v>
      </c>
      <c r="J10" s="122"/>
      <c r="K10" s="122"/>
    </row>
    <row r="11" spans="1:11" x14ac:dyDescent="0.35">
      <c r="A11" s="6" t="s">
        <v>442</v>
      </c>
      <c r="B11" s="7" t="s">
        <v>929</v>
      </c>
      <c r="C11" s="18">
        <v>505</v>
      </c>
      <c r="D11" s="20">
        <f>D7-D8-D9</f>
        <v>505</v>
      </c>
      <c r="E11" s="6" t="s">
        <v>920</v>
      </c>
      <c r="F11" s="121" t="s">
        <v>555</v>
      </c>
      <c r="G11" s="117" t="s">
        <v>930</v>
      </c>
      <c r="H11" s="122">
        <f t="shared" si="0"/>
        <v>461</v>
      </c>
      <c r="I11" s="122">
        <f t="shared" si="0"/>
        <v>461</v>
      </c>
      <c r="J11" s="122"/>
      <c r="K11" s="122"/>
    </row>
    <row r="12" spans="1:11" x14ac:dyDescent="0.35">
      <c r="A12" s="6" t="s">
        <v>444</v>
      </c>
      <c r="B12" s="18" t="s">
        <v>445</v>
      </c>
      <c r="C12" s="28">
        <v>839</v>
      </c>
      <c r="D12" s="17">
        <f>C12</f>
        <v>839</v>
      </c>
      <c r="F12" s="121" t="s">
        <v>557</v>
      </c>
      <c r="G12" s="116" t="s">
        <v>931</v>
      </c>
      <c r="H12" s="123">
        <f t="shared" si="0"/>
        <v>505</v>
      </c>
      <c r="I12" s="123">
        <f t="shared" si="0"/>
        <v>505</v>
      </c>
      <c r="J12" s="122"/>
      <c r="K12" s="122"/>
    </row>
    <row r="13" spans="1:11" x14ac:dyDescent="0.35">
      <c r="A13" s="29" t="s">
        <v>446</v>
      </c>
      <c r="B13" s="18" t="s">
        <v>447</v>
      </c>
      <c r="C13" s="30">
        <v>2349.5</v>
      </c>
      <c r="D13" s="17">
        <f>C13</f>
        <v>2349.5</v>
      </c>
      <c r="E13" s="6" t="s">
        <v>920</v>
      </c>
      <c r="F13" s="121" t="s">
        <v>561</v>
      </c>
      <c r="G13" s="117" t="s">
        <v>562</v>
      </c>
      <c r="H13" s="124">
        <f>C87</f>
        <v>0</v>
      </c>
      <c r="I13" s="124">
        <f>D87</f>
        <v>0</v>
      </c>
      <c r="J13" s="125"/>
      <c r="K13" s="125"/>
    </row>
    <row r="14" spans="1:11" x14ac:dyDescent="0.35">
      <c r="A14" s="29" t="s">
        <v>448</v>
      </c>
      <c r="B14" s="7" t="s">
        <v>449</v>
      </c>
      <c r="C14" s="32">
        <v>0.47189999999999999</v>
      </c>
      <c r="D14" s="32">
        <f t="shared" ref="D14:D29" si="1">C14</f>
        <v>0.47189999999999999</v>
      </c>
      <c r="E14" s="6" t="s">
        <v>920</v>
      </c>
      <c r="F14" s="121" t="s">
        <v>563</v>
      </c>
      <c r="G14" s="117" t="s">
        <v>932</v>
      </c>
      <c r="H14" s="126">
        <f>C88</f>
        <v>0</v>
      </c>
      <c r="I14" s="126">
        <f>D88</f>
        <v>0</v>
      </c>
      <c r="J14" s="122"/>
      <c r="K14" s="122"/>
    </row>
    <row r="15" spans="1:11" x14ac:dyDescent="0.35">
      <c r="A15" s="6" t="s">
        <v>450</v>
      </c>
      <c r="B15" s="18" t="s">
        <v>451</v>
      </c>
      <c r="C15" s="28">
        <v>3002.4</v>
      </c>
      <c r="D15" s="28">
        <f>F4</f>
        <v>250.59129146431806</v>
      </c>
      <c r="E15" s="6" t="s">
        <v>920</v>
      </c>
      <c r="F15" s="121" t="s">
        <v>567</v>
      </c>
      <c r="G15" s="116" t="s">
        <v>933</v>
      </c>
      <c r="H15" s="125">
        <f t="shared" ref="H15:I18" si="2">C90</f>
        <v>505</v>
      </c>
      <c r="I15" s="125">
        <f t="shared" si="2"/>
        <v>505</v>
      </c>
      <c r="J15" s="122"/>
      <c r="K15" s="122"/>
    </row>
    <row r="16" spans="1:11" x14ac:dyDescent="0.35">
      <c r="A16" s="6" t="s">
        <v>452</v>
      </c>
      <c r="B16" s="18" t="s">
        <v>453</v>
      </c>
      <c r="C16" s="34">
        <v>6366.4</v>
      </c>
      <c r="D16" s="18">
        <f>F5</f>
        <v>531.36304222569754</v>
      </c>
      <c r="E16" s="6" t="s">
        <v>920</v>
      </c>
      <c r="F16" s="121" t="s">
        <v>934</v>
      </c>
      <c r="G16" s="117" t="s">
        <v>935</v>
      </c>
      <c r="H16" s="127">
        <f t="shared" si="2"/>
        <v>2</v>
      </c>
      <c r="I16" s="127">
        <f t="shared" si="2"/>
        <v>2</v>
      </c>
      <c r="J16" s="122"/>
      <c r="K16" s="122"/>
    </row>
    <row r="17" spans="1:11" x14ac:dyDescent="0.35">
      <c r="A17" s="29" t="s">
        <v>454</v>
      </c>
      <c r="B17" s="7" t="s">
        <v>455</v>
      </c>
      <c r="C17" s="18">
        <v>0</v>
      </c>
      <c r="D17" s="18">
        <f>C17</f>
        <v>0</v>
      </c>
      <c r="E17" s="6" t="s">
        <v>920</v>
      </c>
      <c r="F17" s="121" t="s">
        <v>569</v>
      </c>
      <c r="G17" s="117" t="s">
        <v>936</v>
      </c>
      <c r="H17" s="127">
        <f t="shared" si="2"/>
        <v>0</v>
      </c>
      <c r="I17" s="127">
        <f t="shared" si="2"/>
        <v>0</v>
      </c>
      <c r="J17" s="125"/>
      <c r="K17" s="125"/>
    </row>
    <row r="18" spans="1:11" x14ac:dyDescent="0.35">
      <c r="A18" s="29" t="s">
        <v>456</v>
      </c>
      <c r="B18" s="7" t="s">
        <v>457</v>
      </c>
      <c r="C18" s="30">
        <v>6066.5</v>
      </c>
      <c r="D18" s="18">
        <f t="shared" si="1"/>
        <v>6066.5</v>
      </c>
      <c r="E18" s="6" t="s">
        <v>920</v>
      </c>
      <c r="F18" s="121" t="s">
        <v>573</v>
      </c>
      <c r="G18" s="117" t="s">
        <v>937</v>
      </c>
      <c r="H18" s="127">
        <f t="shared" si="2"/>
        <v>5567.5</v>
      </c>
      <c r="I18" s="127">
        <f t="shared" si="2"/>
        <v>0</v>
      </c>
      <c r="J18" s="122"/>
      <c r="K18" s="122"/>
    </row>
    <row r="19" spans="1:11" x14ac:dyDescent="0.35">
      <c r="A19" s="6" t="s">
        <v>458</v>
      </c>
      <c r="B19" s="7" t="s">
        <v>459</v>
      </c>
      <c r="C19" s="18">
        <v>497</v>
      </c>
      <c r="D19" s="18">
        <f t="shared" si="1"/>
        <v>497</v>
      </c>
      <c r="E19" s="6" t="s">
        <v>920</v>
      </c>
      <c r="F19" s="121" t="s">
        <v>577</v>
      </c>
      <c r="G19" s="116" t="s">
        <v>938</v>
      </c>
      <c r="H19" s="127">
        <f t="shared" ref="H19:I21" si="3">C95</f>
        <v>6074.5</v>
      </c>
      <c r="I19" s="127">
        <f t="shared" si="3"/>
        <v>507</v>
      </c>
      <c r="J19" s="122"/>
      <c r="K19" s="122"/>
    </row>
    <row r="20" spans="1:11" x14ac:dyDescent="0.35">
      <c r="A20" s="6" t="s">
        <v>460</v>
      </c>
      <c r="B20" s="7" t="s">
        <v>461</v>
      </c>
      <c r="C20" s="18">
        <v>477.5</v>
      </c>
      <c r="D20" s="18">
        <f t="shared" si="1"/>
        <v>477.5</v>
      </c>
      <c r="E20" s="6" t="s">
        <v>920</v>
      </c>
      <c r="F20" s="121" t="s">
        <v>579</v>
      </c>
      <c r="G20" s="116" t="s">
        <v>939</v>
      </c>
      <c r="H20" s="125">
        <f t="shared" si="3"/>
        <v>6074.5</v>
      </c>
      <c r="I20" s="125">
        <f t="shared" si="3"/>
        <v>507</v>
      </c>
      <c r="J20" s="122"/>
      <c r="K20" s="122"/>
    </row>
    <row r="21" spans="1:11" x14ac:dyDescent="0.35">
      <c r="A21" s="6" t="s">
        <v>462</v>
      </c>
      <c r="B21" s="7" t="s">
        <v>463</v>
      </c>
      <c r="C21" s="18">
        <v>474.5</v>
      </c>
      <c r="D21" s="18">
        <f t="shared" si="1"/>
        <v>474.5</v>
      </c>
      <c r="E21" s="6" t="s">
        <v>920</v>
      </c>
      <c r="F21" s="128" t="s">
        <v>581</v>
      </c>
      <c r="G21" s="129" t="s">
        <v>940</v>
      </c>
      <c r="H21" s="130">
        <f t="shared" si="3"/>
        <v>0</v>
      </c>
      <c r="I21" s="130">
        <f t="shared" si="3"/>
        <v>0</v>
      </c>
      <c r="J21" s="122"/>
      <c r="K21" s="122"/>
    </row>
    <row r="22" spans="1:11" x14ac:dyDescent="0.35">
      <c r="A22" s="6" t="s">
        <v>464</v>
      </c>
      <c r="B22" s="7" t="s">
        <v>465</v>
      </c>
      <c r="C22" s="18">
        <v>461</v>
      </c>
      <c r="D22" s="18">
        <f t="shared" si="1"/>
        <v>461</v>
      </c>
      <c r="E22" s="6" t="s">
        <v>920</v>
      </c>
      <c r="F22" s="117"/>
      <c r="G22" s="117"/>
      <c r="H22" s="124"/>
      <c r="I22" s="124"/>
      <c r="J22" s="122"/>
      <c r="K22" s="122"/>
    </row>
    <row r="23" spans="1:11" x14ac:dyDescent="0.35">
      <c r="A23" s="29" t="s">
        <v>466</v>
      </c>
      <c r="B23" s="7" t="s">
        <v>467</v>
      </c>
      <c r="C23" s="18">
        <v>0</v>
      </c>
      <c r="D23" s="18">
        <f t="shared" si="1"/>
        <v>0</v>
      </c>
      <c r="E23" s="6" t="s">
        <v>920</v>
      </c>
      <c r="F23" s="117" t="s">
        <v>941</v>
      </c>
      <c r="G23" s="117" t="s">
        <v>942</v>
      </c>
      <c r="H23" s="122">
        <f t="shared" ref="H23:I25" si="4">C127</f>
        <v>1778.8</v>
      </c>
      <c r="I23" s="122">
        <f t="shared" si="4"/>
        <v>1779.1</v>
      </c>
      <c r="J23" s="125"/>
      <c r="K23" s="125"/>
    </row>
    <row r="24" spans="1:11" x14ac:dyDescent="0.35">
      <c r="A24" s="6" t="s">
        <v>468</v>
      </c>
      <c r="B24" s="7" t="s">
        <v>469</v>
      </c>
      <c r="C24" s="36">
        <v>64</v>
      </c>
      <c r="D24" s="17">
        <f>C24</f>
        <v>64</v>
      </c>
      <c r="E24" s="6" t="s">
        <v>920</v>
      </c>
      <c r="F24" s="117" t="s">
        <v>943</v>
      </c>
      <c r="G24" s="117" t="s">
        <v>944</v>
      </c>
      <c r="H24" s="122">
        <f t="shared" si="4"/>
        <v>2349.5</v>
      </c>
      <c r="I24" s="122">
        <f t="shared" si="4"/>
        <v>2349.5</v>
      </c>
      <c r="J24" s="124"/>
      <c r="K24" s="124"/>
    </row>
    <row r="25" spans="1:11" x14ac:dyDescent="0.35">
      <c r="A25" s="6" t="s">
        <v>470</v>
      </c>
      <c r="B25" s="7" t="s">
        <v>945</v>
      </c>
      <c r="C25" s="37">
        <v>0</v>
      </c>
      <c r="D25" s="18">
        <f t="shared" si="1"/>
        <v>0</v>
      </c>
      <c r="E25" s="6" t="s">
        <v>920</v>
      </c>
      <c r="F25" s="128" t="s">
        <v>946</v>
      </c>
      <c r="G25" s="129" t="s">
        <v>947</v>
      </c>
      <c r="H25" s="130">
        <f t="shared" si="4"/>
        <v>3514.2</v>
      </c>
      <c r="I25" s="130">
        <f t="shared" si="4"/>
        <v>293.30799242736026</v>
      </c>
      <c r="J25" s="122"/>
      <c r="K25" s="122"/>
    </row>
    <row r="26" spans="1:11" x14ac:dyDescent="0.35">
      <c r="A26" s="6" t="s">
        <v>472</v>
      </c>
      <c r="B26" s="7" t="s">
        <v>473</v>
      </c>
      <c r="C26" s="40">
        <v>0</v>
      </c>
      <c r="D26" s="18">
        <f t="shared" si="1"/>
        <v>0</v>
      </c>
      <c r="E26" s="6" t="s">
        <v>920</v>
      </c>
      <c r="F26" s="117"/>
      <c r="G26" s="116"/>
      <c r="H26" s="127"/>
      <c r="I26" s="127"/>
      <c r="J26" s="122"/>
      <c r="K26" s="122"/>
    </row>
    <row r="27" spans="1:11" x14ac:dyDescent="0.35">
      <c r="A27" s="6" t="s">
        <v>474</v>
      </c>
      <c r="B27" s="7" t="s">
        <v>475</v>
      </c>
      <c r="C27" s="40">
        <v>0</v>
      </c>
      <c r="D27" s="18">
        <f t="shared" si="1"/>
        <v>0</v>
      </c>
      <c r="F27" s="117" t="s">
        <v>670</v>
      </c>
      <c r="G27" s="117" t="s">
        <v>948</v>
      </c>
      <c r="H27" s="122">
        <f t="shared" ref="H27:I30" si="5">C159</f>
        <v>64</v>
      </c>
      <c r="I27" s="122">
        <f t="shared" si="5"/>
        <v>64</v>
      </c>
      <c r="J27" s="127"/>
      <c r="K27" s="127"/>
    </row>
    <row r="28" spans="1:11" x14ac:dyDescent="0.35">
      <c r="A28" s="6" t="s">
        <v>476</v>
      </c>
      <c r="B28" s="7" t="s">
        <v>477</v>
      </c>
      <c r="C28" s="21">
        <v>0</v>
      </c>
      <c r="D28" s="18">
        <f t="shared" si="1"/>
        <v>0</v>
      </c>
      <c r="F28" s="117" t="s">
        <v>672</v>
      </c>
      <c r="G28" s="117" t="s">
        <v>949</v>
      </c>
      <c r="H28" s="122">
        <f t="shared" si="5"/>
        <v>10415.459104252832</v>
      </c>
      <c r="I28" s="122">
        <f t="shared" si="5"/>
        <v>12302.427936090538</v>
      </c>
      <c r="J28" s="117"/>
      <c r="K28" s="117"/>
    </row>
    <row r="29" spans="1:11" x14ac:dyDescent="0.35">
      <c r="A29" s="6" t="s">
        <v>478</v>
      </c>
      <c r="B29" s="7" t="s">
        <v>950</v>
      </c>
      <c r="C29" s="18">
        <v>0</v>
      </c>
      <c r="D29" s="18">
        <f t="shared" si="1"/>
        <v>0</v>
      </c>
      <c r="F29" s="117" t="s">
        <v>674</v>
      </c>
      <c r="G29" s="117" t="s">
        <v>951</v>
      </c>
      <c r="H29" s="122">
        <f t="shared" si="5"/>
        <v>833.23672834022659</v>
      </c>
      <c r="I29" s="122">
        <f t="shared" si="5"/>
        <v>984.19423488724306</v>
      </c>
      <c r="J29" s="124"/>
      <c r="K29" s="124"/>
    </row>
    <row r="30" spans="1:11" x14ac:dyDescent="0.35">
      <c r="A30" s="6"/>
      <c r="C30" s="30">
        <v>0</v>
      </c>
      <c r="D30" s="30"/>
      <c r="F30" s="128" t="s">
        <v>676</v>
      </c>
      <c r="G30" s="128" t="s">
        <v>952</v>
      </c>
      <c r="H30" s="131">
        <f t="shared" si="5"/>
        <v>53327.15</v>
      </c>
      <c r="I30" s="131">
        <f t="shared" si="5"/>
        <v>62988.43</v>
      </c>
      <c r="J30" s="124"/>
      <c r="K30" s="124"/>
    </row>
    <row r="31" spans="1:11" x14ac:dyDescent="0.35">
      <c r="A31" s="6"/>
      <c r="C31" s="30"/>
      <c r="D31" s="30"/>
      <c r="F31" s="117"/>
      <c r="G31" s="117"/>
      <c r="H31" s="122"/>
      <c r="I31" s="122"/>
      <c r="J31" s="124"/>
      <c r="K31" s="124"/>
    </row>
    <row r="32" spans="1:11" x14ac:dyDescent="0.35">
      <c r="A32" s="42"/>
      <c r="B32" s="43" t="s">
        <v>482</v>
      </c>
      <c r="C32" s="44"/>
      <c r="F32" s="128" t="s">
        <v>702</v>
      </c>
      <c r="G32" s="128" t="s">
        <v>1016</v>
      </c>
      <c r="H32" s="131">
        <f>C178</f>
        <v>1080046.1000000001</v>
      </c>
      <c r="I32" s="131">
        <f>D178</f>
        <v>238670.25</v>
      </c>
      <c r="J32" s="124"/>
      <c r="K32" s="124"/>
    </row>
    <row r="33" spans="1:11" x14ac:dyDescent="0.35">
      <c r="A33" s="6" t="s">
        <v>480</v>
      </c>
      <c r="B33" s="7" t="s">
        <v>483</v>
      </c>
      <c r="C33" s="7">
        <v>8496.3799999999992</v>
      </c>
      <c r="D33" s="7">
        <f t="shared" ref="D33:D38" si="6">C33</f>
        <v>8496.3799999999992</v>
      </c>
      <c r="F33" s="117"/>
      <c r="G33" s="117"/>
      <c r="H33" s="127"/>
      <c r="I33" s="127"/>
      <c r="J33" s="124"/>
      <c r="K33" s="124"/>
    </row>
    <row r="34" spans="1:11" x14ac:dyDescent="0.35">
      <c r="A34" s="6" t="s">
        <v>484</v>
      </c>
      <c r="B34" s="7" t="s">
        <v>485</v>
      </c>
      <c r="C34" s="44">
        <v>10791.66</v>
      </c>
      <c r="D34" s="44">
        <f t="shared" si="6"/>
        <v>10791.66</v>
      </c>
      <c r="F34" s="117" t="s">
        <v>953</v>
      </c>
      <c r="G34" s="117" t="s">
        <v>954</v>
      </c>
      <c r="H34" s="127">
        <f>C211</f>
        <v>5259806.8499999996</v>
      </c>
      <c r="I34" s="127">
        <f>D211</f>
        <v>6212726.1100000003</v>
      </c>
      <c r="J34" s="124"/>
      <c r="K34" s="124"/>
    </row>
    <row r="35" spans="1:11" x14ac:dyDescent="0.35">
      <c r="A35" s="6" t="s">
        <v>486</v>
      </c>
      <c r="B35" s="7" t="s">
        <v>487</v>
      </c>
      <c r="C35" s="44">
        <v>10244</v>
      </c>
      <c r="D35" s="44">
        <f t="shared" si="6"/>
        <v>10244</v>
      </c>
      <c r="F35" s="117" t="s">
        <v>955</v>
      </c>
      <c r="G35" s="117" t="s">
        <v>956</v>
      </c>
      <c r="H35" s="127">
        <f t="shared" ref="H35:I40" si="7">C212</f>
        <v>4519700.9800000004</v>
      </c>
      <c r="I35" s="127">
        <f t="shared" si="7"/>
        <v>445558.89</v>
      </c>
      <c r="J35" s="124"/>
      <c r="K35" s="124"/>
    </row>
    <row r="36" spans="1:11" x14ac:dyDescent="0.35">
      <c r="A36" s="6" t="s">
        <v>488</v>
      </c>
      <c r="B36" s="7" t="s">
        <v>489</v>
      </c>
      <c r="C36" s="46">
        <v>1.216</v>
      </c>
      <c r="D36" s="46">
        <f t="shared" si="6"/>
        <v>1.216</v>
      </c>
      <c r="F36" s="117" t="s">
        <v>957</v>
      </c>
      <c r="G36" s="117" t="s">
        <v>785</v>
      </c>
      <c r="H36" s="127">
        <f t="shared" si="7"/>
        <v>9779507.8300000001</v>
      </c>
      <c r="I36" s="127">
        <f t="shared" si="7"/>
        <v>6658285</v>
      </c>
      <c r="J36" s="124"/>
      <c r="K36" s="124"/>
    </row>
    <row r="37" spans="1:11" x14ac:dyDescent="0.35">
      <c r="A37" s="6" t="s">
        <v>490</v>
      </c>
      <c r="B37" s="7" t="s">
        <v>491</v>
      </c>
      <c r="C37" s="48">
        <v>0.12</v>
      </c>
      <c r="D37" s="48">
        <f t="shared" si="6"/>
        <v>0.12</v>
      </c>
      <c r="F37" s="117" t="s">
        <v>958</v>
      </c>
      <c r="G37" s="117" t="s">
        <v>959</v>
      </c>
      <c r="H37" s="127">
        <f t="shared" si="7"/>
        <v>53327.15</v>
      </c>
      <c r="I37" s="127">
        <f t="shared" si="7"/>
        <v>62988.43</v>
      </c>
      <c r="J37" s="124"/>
      <c r="K37" s="124"/>
    </row>
    <row r="38" spans="1:11" ht="15.75" customHeight="1" x14ac:dyDescent="0.35">
      <c r="A38" s="6" t="s">
        <v>492</v>
      </c>
      <c r="B38" s="7" t="s">
        <v>493</v>
      </c>
      <c r="C38" s="7">
        <v>0</v>
      </c>
      <c r="D38" s="7">
        <f t="shared" si="6"/>
        <v>0</v>
      </c>
      <c r="F38" s="117" t="s">
        <v>960</v>
      </c>
      <c r="G38" s="117" t="s">
        <v>961</v>
      </c>
      <c r="H38" s="127">
        <f t="shared" si="7"/>
        <v>57053958</v>
      </c>
      <c r="I38" s="127">
        <f t="shared" si="7"/>
        <v>20488</v>
      </c>
      <c r="J38" s="116"/>
      <c r="K38" s="116"/>
    </row>
    <row r="39" spans="1:11" x14ac:dyDescent="0.35">
      <c r="C39" s="48"/>
      <c r="D39" s="48"/>
      <c r="F39" s="117" t="s">
        <v>962</v>
      </c>
      <c r="G39" s="117" t="s">
        <v>963</v>
      </c>
      <c r="H39" s="127">
        <f t="shared" si="7"/>
        <v>66886792.980000004</v>
      </c>
      <c r="I39" s="127">
        <f t="shared" si="7"/>
        <v>6741761.4299999997</v>
      </c>
      <c r="J39" s="132"/>
      <c r="K39" s="132"/>
    </row>
    <row r="40" spans="1:11" x14ac:dyDescent="0.35">
      <c r="B40" s="43" t="s">
        <v>494</v>
      </c>
      <c r="F40" s="117" t="s">
        <v>964</v>
      </c>
      <c r="G40" s="117" t="s">
        <v>965</v>
      </c>
      <c r="H40" s="127">
        <f t="shared" si="7"/>
        <v>62503746.299999997</v>
      </c>
      <c r="I40" s="127">
        <f t="shared" si="7"/>
        <v>5470276.2999999998</v>
      </c>
      <c r="J40" s="97"/>
      <c r="K40" s="97"/>
    </row>
    <row r="41" spans="1:11" x14ac:dyDescent="0.35">
      <c r="A41" s="54" t="s">
        <v>495</v>
      </c>
      <c r="B41" s="51" t="s">
        <v>496</v>
      </c>
      <c r="C41" s="55">
        <v>113968.89</v>
      </c>
      <c r="D41" s="55">
        <f>C41</f>
        <v>113968.89</v>
      </c>
      <c r="F41" s="117" t="s">
        <v>966</v>
      </c>
      <c r="G41" s="117" t="s">
        <v>967</v>
      </c>
      <c r="H41" s="127">
        <f>C225</f>
        <v>66893384.710000001</v>
      </c>
      <c r="I41" s="127">
        <f>D225</f>
        <v>8611737.3699999992</v>
      </c>
      <c r="J41" s="133"/>
      <c r="K41" s="133"/>
    </row>
    <row r="42" spans="1:11" x14ac:dyDescent="0.35">
      <c r="A42" s="6" t="s">
        <v>497</v>
      </c>
      <c r="B42" s="7" t="s">
        <v>498</v>
      </c>
      <c r="C42" s="58">
        <v>75780226.290557757</v>
      </c>
      <c r="D42" s="55">
        <f>C42</f>
        <v>75780226.290557757</v>
      </c>
      <c r="F42" s="117" t="s">
        <v>968</v>
      </c>
      <c r="G42" s="117" t="s">
        <v>748</v>
      </c>
      <c r="H42" s="127">
        <f>C226</f>
        <v>66886792.980000004</v>
      </c>
      <c r="I42" s="127">
        <f>D226</f>
        <v>6741761.4299999997</v>
      </c>
      <c r="J42" s="124"/>
      <c r="K42" s="124"/>
    </row>
    <row r="43" spans="1:11" x14ac:dyDescent="0.35">
      <c r="A43" s="6" t="s">
        <v>499</v>
      </c>
      <c r="B43" s="28" t="s">
        <v>972</v>
      </c>
      <c r="C43" s="59">
        <v>2.7E-2</v>
      </c>
      <c r="D43" s="135">
        <f>C43</f>
        <v>2.7E-2</v>
      </c>
      <c r="F43" s="117" t="s">
        <v>969</v>
      </c>
      <c r="G43" s="117" t="s">
        <v>970</v>
      </c>
      <c r="H43" s="127">
        <f>C247</f>
        <v>0</v>
      </c>
      <c r="I43" s="127">
        <f>D247</f>
        <v>0</v>
      </c>
      <c r="J43" s="124"/>
      <c r="K43" s="124"/>
    </row>
    <row r="44" spans="1:11" x14ac:dyDescent="0.35">
      <c r="A44" s="61" t="s">
        <v>501</v>
      </c>
      <c r="B44" s="7" t="s">
        <v>973</v>
      </c>
      <c r="C44" s="9">
        <v>999999999</v>
      </c>
      <c r="D44" s="55">
        <f>C44</f>
        <v>999999999</v>
      </c>
      <c r="F44" s="128" t="s">
        <v>971</v>
      </c>
      <c r="G44" s="129" t="s">
        <v>799</v>
      </c>
      <c r="H44" s="134">
        <f>C278</f>
        <v>67966839.079999998</v>
      </c>
      <c r="I44" s="134">
        <f>D278</f>
        <v>6980431.6799999997</v>
      </c>
      <c r="J44" s="124"/>
      <c r="K44" s="124"/>
    </row>
    <row r="45" spans="1:11" x14ac:dyDescent="0.35">
      <c r="F45" s="117"/>
      <c r="G45" s="117"/>
      <c r="H45" s="132"/>
      <c r="I45" s="132"/>
      <c r="J45" s="124"/>
      <c r="K45" s="124"/>
    </row>
    <row r="46" spans="1:11" x14ac:dyDescent="0.35">
      <c r="B46" s="43" t="s">
        <v>503</v>
      </c>
      <c r="F46" s="117" t="s">
        <v>974</v>
      </c>
      <c r="G46" s="117" t="s">
        <v>975</v>
      </c>
      <c r="H46" s="97">
        <f>C42</f>
        <v>75780226.290557757</v>
      </c>
      <c r="I46" s="97">
        <f>D42</f>
        <v>75780226.290557757</v>
      </c>
      <c r="J46" s="124"/>
      <c r="K46" s="124"/>
    </row>
    <row r="47" spans="1:11" x14ac:dyDescent="0.35">
      <c r="A47" s="6" t="s">
        <v>504</v>
      </c>
      <c r="B47" s="7" t="s">
        <v>980</v>
      </c>
      <c r="C47" s="9">
        <v>63508387.649999999</v>
      </c>
      <c r="D47" s="9">
        <f>C47</f>
        <v>63508387.649999999</v>
      </c>
      <c r="F47" s="117" t="s">
        <v>976</v>
      </c>
      <c r="G47" s="117" t="s">
        <v>977</v>
      </c>
      <c r="H47" s="133">
        <f>C262*1000</f>
        <v>27</v>
      </c>
      <c r="I47" s="133">
        <f>D262*1000</f>
        <v>27</v>
      </c>
      <c r="J47" s="124"/>
      <c r="K47" s="124"/>
    </row>
    <row r="48" spans="1:11" x14ac:dyDescent="0.35">
      <c r="A48" s="6" t="s">
        <v>506</v>
      </c>
      <c r="B48" s="7" t="s">
        <v>983</v>
      </c>
      <c r="C48" s="7">
        <v>10468.700000000001</v>
      </c>
      <c r="D48" s="7">
        <f>C48</f>
        <v>10468.700000000001</v>
      </c>
      <c r="F48" s="117" t="s">
        <v>978</v>
      </c>
      <c r="G48" s="117" t="s">
        <v>979</v>
      </c>
      <c r="H48" s="124">
        <f>C279</f>
        <v>2046066.1098450595</v>
      </c>
      <c r="I48" s="124">
        <f>D279</f>
        <v>2046066.1098450595</v>
      </c>
      <c r="J48" s="124"/>
      <c r="K48" s="124"/>
    </row>
    <row r="49" spans="1:11" x14ac:dyDescent="0.35">
      <c r="D49" s="7" t="s">
        <v>2</v>
      </c>
      <c r="F49" s="117" t="s">
        <v>981</v>
      </c>
      <c r="G49" s="117" t="s">
        <v>982</v>
      </c>
      <c r="H49" s="124">
        <f t="shared" ref="H49:I50" si="8">C280</f>
        <v>113968.89</v>
      </c>
      <c r="I49" s="124">
        <f t="shared" si="8"/>
        <v>113968.89</v>
      </c>
      <c r="J49" s="124"/>
      <c r="K49" s="124"/>
    </row>
    <row r="50" spans="1:11" x14ac:dyDescent="0.35">
      <c r="B50" s="43" t="s">
        <v>508</v>
      </c>
      <c r="F50" s="117" t="s">
        <v>984</v>
      </c>
      <c r="G50" s="117" t="s">
        <v>851</v>
      </c>
      <c r="H50" s="124">
        <f t="shared" si="8"/>
        <v>65806804.08015494</v>
      </c>
      <c r="I50" s="124">
        <f t="shared" si="8"/>
        <v>4820396.680154941</v>
      </c>
      <c r="J50" s="124"/>
      <c r="K50" s="124"/>
    </row>
    <row r="51" spans="1:11" x14ac:dyDescent="0.35">
      <c r="A51" s="6" t="s">
        <v>509</v>
      </c>
      <c r="B51" s="136" t="s">
        <v>510</v>
      </c>
      <c r="C51" s="7">
        <v>85497.98</v>
      </c>
      <c r="D51" s="7">
        <f t="shared" ref="D51:D57" si="9">C51</f>
        <v>85497.98</v>
      </c>
      <c r="F51" s="117" t="s">
        <v>985</v>
      </c>
      <c r="G51" s="117" t="s">
        <v>854</v>
      </c>
      <c r="H51" s="124">
        <f>C283</f>
        <v>0</v>
      </c>
      <c r="I51" s="124">
        <f>D283</f>
        <v>0</v>
      </c>
      <c r="J51" s="124"/>
      <c r="K51" s="124"/>
    </row>
    <row r="52" spans="1:11" x14ac:dyDescent="0.35">
      <c r="A52" s="6" t="s">
        <v>511</v>
      </c>
      <c r="B52" s="136" t="s">
        <v>512</v>
      </c>
      <c r="C52" s="45">
        <v>34250</v>
      </c>
      <c r="D52" s="7">
        <f t="shared" si="9"/>
        <v>34250</v>
      </c>
      <c r="F52" s="117" t="s">
        <v>986</v>
      </c>
      <c r="G52" s="117" t="s">
        <v>857</v>
      </c>
      <c r="H52" s="124">
        <f>C285</f>
        <v>11188.88</v>
      </c>
      <c r="I52" s="124">
        <f>D285</f>
        <v>13768.11</v>
      </c>
      <c r="J52" s="124"/>
      <c r="K52" s="124"/>
    </row>
    <row r="53" spans="1:11" x14ac:dyDescent="0.35">
      <c r="A53" s="6" t="s">
        <v>513</v>
      </c>
      <c r="B53" s="136" t="s">
        <v>514</v>
      </c>
      <c r="C53" s="7">
        <v>32022.9</v>
      </c>
      <c r="D53" s="7">
        <f t="shared" si="9"/>
        <v>32022.9</v>
      </c>
      <c r="F53" s="117"/>
      <c r="G53" s="117"/>
      <c r="H53" s="124"/>
      <c r="I53" s="124"/>
      <c r="J53" s="124"/>
      <c r="K53" s="124"/>
    </row>
    <row r="54" spans="1:11" x14ac:dyDescent="0.35">
      <c r="A54" s="6" t="s">
        <v>515</v>
      </c>
      <c r="B54" s="136" t="s">
        <v>516</v>
      </c>
      <c r="C54" s="7">
        <v>1841647.9286061199</v>
      </c>
      <c r="D54" s="7">
        <f t="shared" si="9"/>
        <v>1841647.9286061199</v>
      </c>
      <c r="F54" s="117" t="s">
        <v>987</v>
      </c>
      <c r="G54" s="116" t="s">
        <v>860</v>
      </c>
      <c r="H54" s="124">
        <f>C288</f>
        <v>0</v>
      </c>
      <c r="I54" s="124">
        <f>D288</f>
        <v>0</v>
      </c>
      <c r="J54" s="124"/>
      <c r="K54" s="124"/>
    </row>
    <row r="55" spans="1:11" x14ac:dyDescent="0.35">
      <c r="A55" s="6" t="s">
        <v>517</v>
      </c>
      <c r="B55" s="136" t="s">
        <v>518</v>
      </c>
      <c r="C55" s="7">
        <v>94815.714909081318</v>
      </c>
      <c r="D55" s="7">
        <f t="shared" si="9"/>
        <v>94815.714909081318</v>
      </c>
      <c r="F55" s="117"/>
      <c r="G55" s="116" t="s">
        <v>988</v>
      </c>
      <c r="H55" s="124">
        <f>C310</f>
        <v>0</v>
      </c>
      <c r="I55" s="124">
        <f>D310</f>
        <v>0</v>
      </c>
      <c r="J55" s="124"/>
      <c r="K55" s="124"/>
    </row>
    <row r="56" spans="1:11" x14ac:dyDescent="0.35">
      <c r="A56" s="6" t="s">
        <v>519</v>
      </c>
      <c r="B56" s="7" t="s">
        <v>991</v>
      </c>
      <c r="C56" s="7">
        <v>0</v>
      </c>
      <c r="D56" s="7">
        <f t="shared" si="9"/>
        <v>0</v>
      </c>
      <c r="F56" s="117" t="s">
        <v>862</v>
      </c>
      <c r="G56" s="116" t="s">
        <v>989</v>
      </c>
      <c r="H56" s="124">
        <f>C291</f>
        <v>67966839.079999998</v>
      </c>
      <c r="I56" s="124">
        <f>D291</f>
        <v>6980431.6799999997</v>
      </c>
      <c r="J56" s="124"/>
      <c r="K56" s="124"/>
    </row>
    <row r="57" spans="1:11" x14ac:dyDescent="0.35">
      <c r="A57" s="6" t="s">
        <v>521</v>
      </c>
      <c r="B57" s="7" t="s">
        <v>522</v>
      </c>
      <c r="C57" s="7">
        <v>2088234.5235152012</v>
      </c>
      <c r="D57" s="7">
        <f t="shared" si="9"/>
        <v>2088234.5235152012</v>
      </c>
      <c r="F57" s="117" t="s">
        <v>872</v>
      </c>
      <c r="G57" s="116" t="s">
        <v>990</v>
      </c>
      <c r="H57" s="124">
        <f>C297</f>
        <v>11188.877945509917</v>
      </c>
      <c r="I57" s="124">
        <f>D297</f>
        <v>13768.109822485207</v>
      </c>
      <c r="J57" s="124"/>
      <c r="K57" s="124"/>
    </row>
    <row r="58" spans="1:11" x14ac:dyDescent="0.35">
      <c r="B58" s="7" t="s">
        <v>523</v>
      </c>
      <c r="F58" s="117"/>
      <c r="G58" s="117"/>
      <c r="H58" s="124"/>
      <c r="I58" s="124"/>
      <c r="J58" s="124"/>
      <c r="K58" s="124"/>
    </row>
    <row r="59" spans="1:11" x14ac:dyDescent="0.35">
      <c r="C59" s="33"/>
      <c r="D59" s="33"/>
      <c r="F59" s="117" t="s">
        <v>877</v>
      </c>
      <c r="G59" s="117" t="s">
        <v>878</v>
      </c>
      <c r="H59" s="124">
        <f>C300</f>
        <v>21609.67</v>
      </c>
      <c r="I59" s="124">
        <f>D300</f>
        <v>13782.07</v>
      </c>
      <c r="J59" s="124"/>
      <c r="K59" s="124"/>
    </row>
    <row r="60" spans="1:11" x14ac:dyDescent="0.35">
      <c r="B60" s="43" t="s">
        <v>524</v>
      </c>
      <c r="F60" s="117" t="s">
        <v>879</v>
      </c>
      <c r="G60" s="117" t="s">
        <v>880</v>
      </c>
      <c r="H60" s="124">
        <f t="shared" ref="H60:I60" si="10">C301</f>
        <v>10244</v>
      </c>
      <c r="I60" s="124">
        <f t="shared" si="10"/>
        <v>10244</v>
      </c>
    </row>
    <row r="61" spans="1:11" x14ac:dyDescent="0.35">
      <c r="A61" s="6" t="s">
        <v>525</v>
      </c>
      <c r="B61" s="7" t="s">
        <v>994</v>
      </c>
      <c r="C61" s="48">
        <v>5.1999999999999998E-2</v>
      </c>
      <c r="D61" s="48">
        <f>C61</f>
        <v>5.1999999999999998E-2</v>
      </c>
      <c r="F61" s="117" t="s">
        <v>881</v>
      </c>
      <c r="G61" s="117" t="s">
        <v>992</v>
      </c>
      <c r="H61" s="124">
        <f>C303</f>
        <v>0</v>
      </c>
      <c r="I61" s="124">
        <f>D303</f>
        <v>0</v>
      </c>
    </row>
    <row r="62" spans="1:11" x14ac:dyDescent="0.35">
      <c r="A62" s="6" t="s">
        <v>527</v>
      </c>
      <c r="B62" s="7" t="s">
        <v>528</v>
      </c>
      <c r="C62" s="64">
        <v>999999999</v>
      </c>
      <c r="D62" s="7">
        <f>C62</f>
        <v>999999999</v>
      </c>
      <c r="F62" s="117" t="s">
        <v>883</v>
      </c>
      <c r="G62" s="117" t="s">
        <v>993</v>
      </c>
      <c r="H62" s="124">
        <f>C305</f>
        <v>67966839.079999998</v>
      </c>
      <c r="I62" s="124">
        <f>D305</f>
        <v>6980431.6799999997</v>
      </c>
    </row>
    <row r="63" spans="1:11" x14ac:dyDescent="0.35">
      <c r="B63" s="7" t="s">
        <v>529</v>
      </c>
      <c r="C63" s="64"/>
      <c r="D63" s="64"/>
      <c r="F63" s="117" t="s">
        <v>885</v>
      </c>
      <c r="G63" s="117" t="s">
        <v>995</v>
      </c>
      <c r="H63" s="124">
        <f t="shared" ref="H63:I65" si="11">C306</f>
        <v>2046066.1098450595</v>
      </c>
      <c r="I63" s="124">
        <f t="shared" si="11"/>
        <v>2046066.1098450595</v>
      </c>
    </row>
    <row r="64" spans="1:11" x14ac:dyDescent="0.35">
      <c r="B64" s="7" t="s">
        <v>530</v>
      </c>
      <c r="C64" s="64"/>
      <c r="D64" s="64"/>
      <c r="F64" s="117" t="s">
        <v>887</v>
      </c>
      <c r="G64" s="117" t="s">
        <v>996</v>
      </c>
      <c r="H64" s="124">
        <f t="shared" si="11"/>
        <v>113968.89</v>
      </c>
      <c r="I64" s="124">
        <f t="shared" si="11"/>
        <v>113968.89</v>
      </c>
    </row>
    <row r="65" spans="1:9" x14ac:dyDescent="0.35">
      <c r="B65" s="7" t="s">
        <v>531</v>
      </c>
      <c r="C65" s="64"/>
      <c r="D65" s="64"/>
      <c r="F65" s="117" t="s">
        <v>889</v>
      </c>
      <c r="G65" s="117" t="s">
        <v>890</v>
      </c>
      <c r="H65" s="124">
        <f t="shared" si="11"/>
        <v>65806804.08015494</v>
      </c>
      <c r="I65" s="124">
        <f t="shared" si="11"/>
        <v>4820396.680154941</v>
      </c>
    </row>
    <row r="66" spans="1:9" x14ac:dyDescent="0.35">
      <c r="B66" s="7" t="s">
        <v>532</v>
      </c>
      <c r="C66" s="64"/>
      <c r="D66" s="64"/>
    </row>
    <row r="67" spans="1:9" x14ac:dyDescent="0.35">
      <c r="A67" s="6" t="s">
        <v>533</v>
      </c>
      <c r="B67" s="7" t="s">
        <v>534</v>
      </c>
      <c r="C67" s="64">
        <v>999999999</v>
      </c>
      <c r="D67" s="7">
        <f>C67</f>
        <v>999999999</v>
      </c>
      <c r="F67" s="137"/>
      <c r="G67" s="138"/>
      <c r="H67" s="139"/>
      <c r="I67" s="139"/>
    </row>
    <row r="68" spans="1:9" x14ac:dyDescent="0.35">
      <c r="B68" s="7" t="s">
        <v>529</v>
      </c>
      <c r="C68" s="64"/>
      <c r="D68" s="64"/>
      <c r="F68" s="137"/>
      <c r="G68" s="138"/>
      <c r="H68" s="139"/>
      <c r="I68" s="139"/>
    </row>
    <row r="69" spans="1:9" x14ac:dyDescent="0.35">
      <c r="B69" s="7" t="s">
        <v>535</v>
      </c>
      <c r="C69" s="64"/>
      <c r="D69" s="64"/>
      <c r="F69" s="137"/>
      <c r="G69" s="138"/>
      <c r="H69" s="139"/>
      <c r="I69" s="139"/>
    </row>
    <row r="70" spans="1:9" x14ac:dyDescent="0.35">
      <c r="B70" s="7" t="s">
        <v>536</v>
      </c>
      <c r="C70" s="64"/>
      <c r="D70" s="64"/>
      <c r="F70" s="137"/>
      <c r="G70" s="138"/>
      <c r="H70" s="139"/>
      <c r="I70" s="139"/>
    </row>
    <row r="71" spans="1:9" x14ac:dyDescent="0.35">
      <c r="B71" s="7" t="s">
        <v>537</v>
      </c>
      <c r="C71" s="64"/>
      <c r="D71" s="64"/>
      <c r="F71" s="137"/>
      <c r="G71" s="138"/>
      <c r="H71" s="139"/>
      <c r="I71" s="139"/>
    </row>
    <row r="72" spans="1:9" x14ac:dyDescent="0.35">
      <c r="A72" s="6" t="s">
        <v>538</v>
      </c>
      <c r="B72" s="7" t="s">
        <v>539</v>
      </c>
      <c r="C72" s="66">
        <v>0</v>
      </c>
      <c r="D72" s="7">
        <f>C72</f>
        <v>0</v>
      </c>
      <c r="F72" s="117"/>
      <c r="G72" s="117"/>
      <c r="H72" s="117"/>
      <c r="I72" s="117"/>
    </row>
    <row r="73" spans="1:9" x14ac:dyDescent="0.35">
      <c r="A73" s="6" t="s">
        <v>540</v>
      </c>
      <c r="B73" s="7" t="s">
        <v>541</v>
      </c>
      <c r="C73" s="66">
        <v>0</v>
      </c>
      <c r="D73" s="7">
        <f>C73</f>
        <v>0</v>
      </c>
      <c r="F73" s="137"/>
      <c r="G73" s="140"/>
      <c r="H73" s="139"/>
      <c r="I73" s="139"/>
    </row>
    <row r="74" spans="1:9" x14ac:dyDescent="0.35">
      <c r="A74" s="6" t="s">
        <v>542</v>
      </c>
      <c r="B74" s="7" t="s">
        <v>543</v>
      </c>
      <c r="C74">
        <v>0</v>
      </c>
      <c r="D74" s="7">
        <f>C74</f>
        <v>0</v>
      </c>
      <c r="F74" s="137"/>
      <c r="G74" s="140"/>
      <c r="H74" s="139"/>
      <c r="I74" s="139"/>
    </row>
    <row r="75" spans="1:9" x14ac:dyDescent="0.35">
      <c r="A75" s="70"/>
      <c r="B75" s="71" t="s">
        <v>544</v>
      </c>
      <c r="C75" s="72">
        <v>93067.899999999907</v>
      </c>
      <c r="D75" s="7">
        <f>C75</f>
        <v>93067.899999999907</v>
      </c>
    </row>
    <row r="76" spans="1:9" x14ac:dyDescent="0.35">
      <c r="A76" s="70"/>
      <c r="B76" s="71" t="s">
        <v>545</v>
      </c>
      <c r="C76" s="71">
        <v>17084777.669999998</v>
      </c>
      <c r="D76" s="7">
        <f>C76</f>
        <v>17084777.669999998</v>
      </c>
      <c r="E76" s="7"/>
    </row>
    <row r="77" spans="1:9" x14ac:dyDescent="0.35">
      <c r="A77" s="74">
        <v>0.08</v>
      </c>
    </row>
    <row r="78" spans="1:9" x14ac:dyDescent="0.35">
      <c r="B78" s="43" t="s">
        <v>546</v>
      </c>
    </row>
    <row r="79" spans="1:9" x14ac:dyDescent="0.35">
      <c r="A79" s="6" t="s">
        <v>547</v>
      </c>
      <c r="B79" s="7" t="s">
        <v>548</v>
      </c>
      <c r="C79" s="18">
        <f t="shared" ref="C79:D79" si="12">C11</f>
        <v>505</v>
      </c>
      <c r="D79" s="18">
        <f t="shared" si="12"/>
        <v>505</v>
      </c>
    </row>
    <row r="80" spans="1:9" x14ac:dyDescent="0.35">
      <c r="A80" s="6" t="s">
        <v>549</v>
      </c>
      <c r="B80" s="7" t="s">
        <v>550</v>
      </c>
      <c r="C80" s="18">
        <f t="shared" ref="C80:D83" si="13">C19</f>
        <v>497</v>
      </c>
      <c r="D80" s="18">
        <f t="shared" si="13"/>
        <v>497</v>
      </c>
      <c r="F80" s="6"/>
    </row>
    <row r="81" spans="1:4" x14ac:dyDescent="0.35">
      <c r="A81" s="6" t="s">
        <v>551</v>
      </c>
      <c r="B81" s="7" t="s">
        <v>552</v>
      </c>
      <c r="C81" s="18">
        <f t="shared" si="13"/>
        <v>477.5</v>
      </c>
      <c r="D81" s="18">
        <f t="shared" si="13"/>
        <v>477.5</v>
      </c>
    </row>
    <row r="82" spans="1:4" x14ac:dyDescent="0.35">
      <c r="A82" s="6" t="s">
        <v>553</v>
      </c>
      <c r="B82" s="7" t="s">
        <v>554</v>
      </c>
      <c r="C82" s="18">
        <f t="shared" si="13"/>
        <v>474.5</v>
      </c>
      <c r="D82" s="18">
        <f t="shared" si="13"/>
        <v>474.5</v>
      </c>
    </row>
    <row r="83" spans="1:4" x14ac:dyDescent="0.35">
      <c r="A83" s="6" t="s">
        <v>555</v>
      </c>
      <c r="B83" s="7" t="s">
        <v>556</v>
      </c>
      <c r="C83" s="18">
        <f t="shared" si="13"/>
        <v>461</v>
      </c>
      <c r="D83" s="18">
        <f t="shared" si="13"/>
        <v>461</v>
      </c>
    </row>
    <row r="84" spans="1:4" x14ac:dyDescent="0.35">
      <c r="A84" s="6" t="s">
        <v>557</v>
      </c>
      <c r="B84" s="7" t="s">
        <v>558</v>
      </c>
      <c r="C84" s="18">
        <f t="shared" ref="C84:D84" si="14">ROUND(MAX(C79,ROUND(AVERAGE(C79:C80),1),ROUND(AVERAGE(C79:C81),1),ROUND(AVERAGE(C79:C82),1),ROUND(AVERAGE(C79:C83),1)),1)</f>
        <v>505</v>
      </c>
      <c r="D84" s="18">
        <f t="shared" si="14"/>
        <v>505</v>
      </c>
    </row>
    <row r="85" spans="1:4" x14ac:dyDescent="0.35">
      <c r="B85" s="7" t="s">
        <v>559</v>
      </c>
    </row>
    <row r="86" spans="1:4" x14ac:dyDescent="0.35">
      <c r="B86" s="7" t="s">
        <v>560</v>
      </c>
    </row>
    <row r="87" spans="1:4" x14ac:dyDescent="0.35">
      <c r="A87" s="6" t="s">
        <v>561</v>
      </c>
      <c r="B87" s="7" t="s">
        <v>562</v>
      </c>
      <c r="C87" s="50">
        <f>ROUND(C6*2*$A$77,2)</f>
        <v>0</v>
      </c>
      <c r="D87" s="50">
        <f>ROUND(D6*2*$A$77,2)</f>
        <v>0</v>
      </c>
    </row>
    <row r="88" spans="1:4" x14ac:dyDescent="0.35">
      <c r="A88" s="6" t="s">
        <v>563</v>
      </c>
      <c r="B88" s="7" t="s">
        <v>997</v>
      </c>
      <c r="C88" s="21">
        <f t="shared" ref="C88:D88" si="15">C25</f>
        <v>0</v>
      </c>
      <c r="D88" s="21">
        <f t="shared" si="15"/>
        <v>0</v>
      </c>
    </row>
    <row r="89" spans="1:4" x14ac:dyDescent="0.35">
      <c r="A89" s="6" t="s">
        <v>565</v>
      </c>
      <c r="B89" s="7" t="s">
        <v>566</v>
      </c>
      <c r="C89" s="21">
        <f>ROUND(C27*2*$A$77,2)</f>
        <v>0</v>
      </c>
      <c r="D89" s="21">
        <f>ROUND(D27*2*$A$77,2)</f>
        <v>0</v>
      </c>
    </row>
    <row r="90" spans="1:4" x14ac:dyDescent="0.35">
      <c r="A90" s="6" t="s">
        <v>567</v>
      </c>
      <c r="B90" s="7" t="s">
        <v>568</v>
      </c>
      <c r="C90" s="30">
        <f t="shared" ref="C90:D90" si="16">IF(AND((C84+C87+C88+C89)&lt;50,(C8=0)),50,(C84+C87+C88+C89))</f>
        <v>505</v>
      </c>
      <c r="D90" s="30">
        <f t="shared" si="16"/>
        <v>505</v>
      </c>
    </row>
    <row r="91" spans="1:4" x14ac:dyDescent="0.35">
      <c r="A91" s="6" t="s">
        <v>569</v>
      </c>
      <c r="B91" s="7" t="s">
        <v>998</v>
      </c>
      <c r="C91" s="21">
        <f t="shared" ref="C91:D91" si="17">C9</f>
        <v>2</v>
      </c>
      <c r="D91" s="21">
        <f t="shared" si="17"/>
        <v>2</v>
      </c>
    </row>
    <row r="92" spans="1:4" x14ac:dyDescent="0.35">
      <c r="A92" s="6" t="s">
        <v>571</v>
      </c>
      <c r="B92" s="7" t="s">
        <v>999</v>
      </c>
      <c r="C92" s="21">
        <f t="shared" ref="C92:D92" si="18">C29</f>
        <v>0</v>
      </c>
      <c r="D92" s="21">
        <f t="shared" si="18"/>
        <v>0</v>
      </c>
    </row>
    <row r="93" spans="1:4" x14ac:dyDescent="0.35">
      <c r="A93" s="6" t="s">
        <v>573</v>
      </c>
      <c r="B93" s="7" t="s">
        <v>574</v>
      </c>
      <c r="C93" s="20">
        <f t="shared" ref="C93:D93" si="19">C8</f>
        <v>5567.5</v>
      </c>
      <c r="D93" s="20">
        <f t="shared" si="19"/>
        <v>0</v>
      </c>
    </row>
    <row r="94" spans="1:4" x14ac:dyDescent="0.35">
      <c r="A94" s="6" t="s">
        <v>575</v>
      </c>
      <c r="B94" s="7" t="s">
        <v>576</v>
      </c>
      <c r="C94" s="20">
        <f t="shared" ref="C94:D94" si="20">C28</f>
        <v>0</v>
      </c>
      <c r="D94" s="20">
        <f t="shared" si="20"/>
        <v>0</v>
      </c>
    </row>
    <row r="95" spans="1:4" x14ac:dyDescent="0.35">
      <c r="A95" s="6" t="s">
        <v>577</v>
      </c>
      <c r="B95" s="7" t="s">
        <v>578</v>
      </c>
      <c r="C95" s="30">
        <f>ROUND(SUM(C90:C94),1)</f>
        <v>6074.5</v>
      </c>
      <c r="D95" s="30">
        <f>ROUND(SUM(D90:D94),1)</f>
        <v>507</v>
      </c>
    </row>
    <row r="96" spans="1:4" x14ac:dyDescent="0.35">
      <c r="A96" s="6" t="s">
        <v>579</v>
      </c>
      <c r="B96" s="43" t="s">
        <v>580</v>
      </c>
      <c r="C96" s="21">
        <f t="shared" ref="C96:D96" si="21">C95-C97</f>
        <v>6074.5</v>
      </c>
      <c r="D96" s="21">
        <f t="shared" si="21"/>
        <v>507</v>
      </c>
    </row>
    <row r="97" spans="1:7" x14ac:dyDescent="0.35">
      <c r="A97" s="6" t="s">
        <v>581</v>
      </c>
      <c r="B97" s="43" t="s">
        <v>582</v>
      </c>
      <c r="C97" s="18">
        <f>C88+C89+C94+C92</f>
        <v>0</v>
      </c>
      <c r="D97" s="18">
        <f>D88+D89+D94+D92</f>
        <v>0</v>
      </c>
    </row>
    <row r="98" spans="1:7" x14ac:dyDescent="0.35">
      <c r="A98" s="6"/>
      <c r="B98" s="43"/>
      <c r="C98" s="18"/>
      <c r="D98" s="18"/>
    </row>
    <row r="99" spans="1:7" x14ac:dyDescent="0.35">
      <c r="A99" s="6"/>
      <c r="B99" s="43"/>
      <c r="C99" s="18"/>
      <c r="D99" s="18"/>
    </row>
    <row r="100" spans="1:7" x14ac:dyDescent="0.35">
      <c r="A100" s="79"/>
      <c r="B100" s="80" t="s">
        <v>583</v>
      </c>
      <c r="C100" s="79"/>
      <c r="D100" s="79"/>
    </row>
    <row r="101" spans="1:7" x14ac:dyDescent="0.35">
      <c r="A101" s="6" t="s">
        <v>584</v>
      </c>
      <c r="B101" s="7" t="s">
        <v>585</v>
      </c>
      <c r="C101" s="35">
        <f t="shared" ref="C101:D101" si="22">IF(AND(C17&gt;0,C95&lt;=500),C95-ROUND((C17*0.65),1),0)</f>
        <v>0</v>
      </c>
      <c r="D101" s="35">
        <f t="shared" si="22"/>
        <v>0</v>
      </c>
      <c r="G101" s="7">
        <f>C94-F101-25</f>
        <v>-25</v>
      </c>
    </row>
    <row r="102" spans="1:7" x14ac:dyDescent="0.35">
      <c r="B102" s="7" t="s">
        <v>586</v>
      </c>
      <c r="C102" s="81"/>
      <c r="D102" s="81"/>
    </row>
    <row r="103" spans="1:7" x14ac:dyDescent="0.35">
      <c r="A103" s="6" t="s">
        <v>587</v>
      </c>
      <c r="B103" s="7" t="s">
        <v>588</v>
      </c>
      <c r="C103" s="33">
        <f t="shared" ref="C103:D103" si="23">IF(C101&gt;0,ROUND(IF(C101&lt;276,((276-C101)*0.00376159)+1.5457,IF(C101&lt;459,((459-C101)*0.00167869)+1.2385,IF(C101&lt;1027,((1027-C101)*0.00020599)+1.1215,0))),4),0)</f>
        <v>0</v>
      </c>
      <c r="D103" s="33">
        <f t="shared" si="23"/>
        <v>0</v>
      </c>
    </row>
    <row r="104" spans="1:7" x14ac:dyDescent="0.35">
      <c r="A104" s="6" t="s">
        <v>589</v>
      </c>
      <c r="B104" s="7" t="s">
        <v>590</v>
      </c>
      <c r="C104" s="33">
        <f t="shared" ref="C104:D104" si="24">ROUND(IF(C95&lt;276,((276-C95)*0.00376159)+1.5457,IF(C95&lt;459,((459-C95)*0.00167869)+1.2385,IF(C95&lt;1027,((1027-C95)*0.00020599)+1.1215,IF(C95&lt;2293,((2293-C95)*0.00005387)+1.0533,IF(C95&lt;3500,((3500-C95)*0.00001367)+1.0368,IF(C95&lt;5000,((5000-C95)*0.00000473)+1.0297,IF(C95&gt;=5000,1.0297))))))),4)</f>
        <v>1.0297000000000001</v>
      </c>
      <c r="D104" s="33">
        <f t="shared" si="24"/>
        <v>1.2285999999999999</v>
      </c>
    </row>
    <row r="105" spans="1:7" x14ac:dyDescent="0.35">
      <c r="A105" s="6" t="s">
        <v>591</v>
      </c>
      <c r="B105" s="7" t="s">
        <v>592</v>
      </c>
      <c r="C105" s="33">
        <f t="shared" ref="C105:D105" si="25">MAX(C103,C104)</f>
        <v>1.0297000000000001</v>
      </c>
      <c r="D105" s="33">
        <f t="shared" si="25"/>
        <v>1.2285999999999999</v>
      </c>
    </row>
    <row r="106" spans="1:7" x14ac:dyDescent="0.35">
      <c r="B106" s="7" t="s">
        <v>593</v>
      </c>
    </row>
    <row r="107" spans="1:7" x14ac:dyDescent="0.35">
      <c r="A107" s="6" t="s">
        <v>594</v>
      </c>
      <c r="B107" s="43" t="s">
        <v>595</v>
      </c>
      <c r="C107" s="33">
        <f t="shared" ref="C107:D107" si="26">ROUND(IF(C95&lt;453.5,0.825-(0.0000639*(453.5-C95)),IF(C95&lt;1567.5,0.8595-(0.000031*(1567.5-C95)),IF(C95&lt;6682,0.885-(0.000005*(6682-C95)),IF(C95&lt;30000,0.905-(0.0000009*(30000-C95)),0.905)))),4)</f>
        <v>0.88200000000000001</v>
      </c>
      <c r="D107" s="33">
        <f t="shared" si="26"/>
        <v>0.8266</v>
      </c>
    </row>
    <row r="108" spans="1:7" x14ac:dyDescent="0.35">
      <c r="B108" s="7" t="s">
        <v>593</v>
      </c>
    </row>
    <row r="109" spans="1:7" x14ac:dyDescent="0.35">
      <c r="A109" s="6" t="s">
        <v>593</v>
      </c>
      <c r="B109" s="43" t="s">
        <v>596</v>
      </c>
      <c r="C109" s="81"/>
      <c r="D109" s="81"/>
    </row>
    <row r="110" spans="1:7" x14ac:dyDescent="0.35">
      <c r="A110" s="6" t="s">
        <v>597</v>
      </c>
      <c r="B110" s="7" t="s">
        <v>598</v>
      </c>
      <c r="C110" s="7">
        <f t="shared" ref="C110:D110" si="27">+C33</f>
        <v>8496.3799999999992</v>
      </c>
      <c r="D110" s="7">
        <f t="shared" si="27"/>
        <v>8496.3799999999992</v>
      </c>
    </row>
    <row r="111" spans="1:7" x14ac:dyDescent="0.35">
      <c r="A111" s="6" t="s">
        <v>599</v>
      </c>
      <c r="B111" s="7" t="s">
        <v>600</v>
      </c>
      <c r="C111" s="33">
        <f t="shared" ref="C111:D111" si="28">+C107</f>
        <v>0.88200000000000001</v>
      </c>
      <c r="D111" s="33">
        <f t="shared" si="28"/>
        <v>0.8266</v>
      </c>
    </row>
    <row r="112" spans="1:7" x14ac:dyDescent="0.35">
      <c r="A112" s="6" t="s">
        <v>601</v>
      </c>
      <c r="B112" s="7" t="s">
        <v>602</v>
      </c>
      <c r="C112" s="46">
        <f t="shared" ref="C112:D112" si="29">C36</f>
        <v>1.216</v>
      </c>
      <c r="D112" s="46">
        <f t="shared" si="29"/>
        <v>1.216</v>
      </c>
    </row>
    <row r="113" spans="1:5" x14ac:dyDescent="0.35">
      <c r="A113" s="6" t="s">
        <v>603</v>
      </c>
      <c r="B113" s="7" t="s">
        <v>604</v>
      </c>
      <c r="C113" s="7">
        <f t="shared" ref="C113:D113" si="30">+C33</f>
        <v>8496.3799999999992</v>
      </c>
      <c r="D113" s="7">
        <f t="shared" si="30"/>
        <v>8496.3799999999992</v>
      </c>
    </row>
    <row r="114" spans="1:5" x14ac:dyDescent="0.35">
      <c r="A114" s="6" t="s">
        <v>605</v>
      </c>
      <c r="B114" s="7" t="s">
        <v>606</v>
      </c>
      <c r="C114" s="33">
        <f t="shared" ref="C114:D114" si="31">1-C107</f>
        <v>0.11799999999999999</v>
      </c>
      <c r="D114" s="33">
        <f t="shared" si="31"/>
        <v>0.1734</v>
      </c>
    </row>
    <row r="115" spans="1:5" x14ac:dyDescent="0.35">
      <c r="A115" s="6" t="s">
        <v>607</v>
      </c>
      <c r="B115" s="7" t="s">
        <v>608</v>
      </c>
      <c r="C115" s="33">
        <f t="shared" ref="C115:D115" si="32">C105</f>
        <v>1.0297000000000001</v>
      </c>
      <c r="D115" s="33">
        <f t="shared" si="32"/>
        <v>1.2285999999999999</v>
      </c>
    </row>
    <row r="116" spans="1:5" x14ac:dyDescent="0.35">
      <c r="A116" s="6" t="s">
        <v>609</v>
      </c>
      <c r="B116" s="7" t="s">
        <v>596</v>
      </c>
      <c r="C116" s="62">
        <f>((C110*C111*C112)+(C114*C113))*C115</f>
        <v>10415.459104252832</v>
      </c>
      <c r="D116" s="62">
        <f>((D110*D111*D112)+(D114*D113))*D115</f>
        <v>12302.427936090538</v>
      </c>
    </row>
    <row r="117" spans="1:5" x14ac:dyDescent="0.35">
      <c r="B117" s="7" t="s">
        <v>610</v>
      </c>
    </row>
    <row r="118" spans="1:5" x14ac:dyDescent="0.35">
      <c r="B118" s="7" t="s">
        <v>611</v>
      </c>
    </row>
    <row r="119" spans="1:5" x14ac:dyDescent="0.35">
      <c r="A119" s="6" t="s">
        <v>612</v>
      </c>
      <c r="B119" s="7" t="s">
        <v>613</v>
      </c>
      <c r="C119" s="18">
        <f t="shared" ref="C119:D119" si="33">ROUND(C90,1)</f>
        <v>505</v>
      </c>
      <c r="D119" s="18">
        <f t="shared" si="33"/>
        <v>505</v>
      </c>
    </row>
    <row r="120" spans="1:5" x14ac:dyDescent="0.35">
      <c r="A120" s="6" t="s">
        <v>614</v>
      </c>
      <c r="B120" s="7" t="s">
        <v>615</v>
      </c>
      <c r="C120" s="7">
        <f t="shared" ref="C120:D120" si="34">ROUND(C119*C116,2)</f>
        <v>5259806.8499999996</v>
      </c>
      <c r="D120" s="7">
        <f t="shared" si="34"/>
        <v>6212726.1100000003</v>
      </c>
    </row>
    <row r="121" spans="1:5" x14ac:dyDescent="0.35">
      <c r="B121" s="7" t="s">
        <v>616</v>
      </c>
    </row>
    <row r="122" spans="1:5" x14ac:dyDescent="0.35">
      <c r="A122" s="6" t="s">
        <v>593</v>
      </c>
      <c r="C122" s="18"/>
      <c r="D122" s="18"/>
    </row>
    <row r="123" spans="1:5" x14ac:dyDescent="0.35">
      <c r="B123" s="43" t="s">
        <v>617</v>
      </c>
      <c r="C123" s="86"/>
      <c r="D123" s="86"/>
    </row>
    <row r="124" spans="1:5" x14ac:dyDescent="0.35">
      <c r="A124" s="6" t="s">
        <v>618</v>
      </c>
      <c r="B124" s="7" t="s">
        <v>619</v>
      </c>
      <c r="C124" s="28">
        <f t="shared" ref="C124:D124" si="35">C12</f>
        <v>839</v>
      </c>
      <c r="D124" s="28">
        <f t="shared" si="35"/>
        <v>839</v>
      </c>
    </row>
    <row r="125" spans="1:5" x14ac:dyDescent="0.35">
      <c r="A125" s="6" t="s">
        <v>620</v>
      </c>
      <c r="B125" s="7" t="s">
        <v>621</v>
      </c>
      <c r="C125" s="28">
        <f t="shared" ref="C125:D125" si="36">C15</f>
        <v>3002.4</v>
      </c>
      <c r="D125" s="28">
        <f t="shared" si="36"/>
        <v>250.59129146431806</v>
      </c>
    </row>
    <row r="126" spans="1:5" x14ac:dyDescent="0.35">
      <c r="A126" s="6" t="s">
        <v>622</v>
      </c>
      <c r="B126" s="7" t="s">
        <v>623</v>
      </c>
      <c r="C126" s="87">
        <f t="shared" ref="C126:D126" si="37">ROUND(C124/C125,4)</f>
        <v>0.27939999999999998</v>
      </c>
      <c r="D126" s="87">
        <f t="shared" si="37"/>
        <v>3.3481000000000001</v>
      </c>
    </row>
    <row r="127" spans="1:5" x14ac:dyDescent="0.35">
      <c r="A127" s="6" t="s">
        <v>624</v>
      </c>
      <c r="B127" s="7" t="s">
        <v>625</v>
      </c>
      <c r="C127" s="18">
        <f>ROUND((C126*C16),1)</f>
        <v>1778.8</v>
      </c>
      <c r="D127" s="18">
        <f>ROUND((D126*D16),1)</f>
        <v>1779.1</v>
      </c>
      <c r="E127" s="6" t="s">
        <v>920</v>
      </c>
    </row>
    <row r="128" spans="1:5" x14ac:dyDescent="0.35">
      <c r="A128" s="6" t="s">
        <v>626</v>
      </c>
      <c r="B128" s="7" t="s">
        <v>627</v>
      </c>
      <c r="C128" s="18">
        <f t="shared" ref="C128:D128" si="38">C13</f>
        <v>2349.5</v>
      </c>
      <c r="D128" s="18">
        <f t="shared" si="38"/>
        <v>2349.5</v>
      </c>
    </row>
    <row r="129" spans="1:5" x14ac:dyDescent="0.35">
      <c r="A129" s="6" t="s">
        <v>628</v>
      </c>
      <c r="B129" s="20" t="s">
        <v>629</v>
      </c>
      <c r="C129" s="20">
        <v>3514.2</v>
      </c>
      <c r="D129" s="20">
        <f>C129*F1</f>
        <v>293.30799242736026</v>
      </c>
      <c r="E129" s="6" t="s">
        <v>920</v>
      </c>
    </row>
    <row r="130" spans="1:5" x14ac:dyDescent="0.35">
      <c r="A130" s="6"/>
      <c r="B130" s="7" t="s">
        <v>630</v>
      </c>
      <c r="C130" s="87"/>
      <c r="D130" s="87"/>
    </row>
    <row r="131" spans="1:5" x14ac:dyDescent="0.35">
      <c r="A131" s="6" t="s">
        <v>631</v>
      </c>
      <c r="B131" s="7" t="s">
        <v>632</v>
      </c>
      <c r="C131" s="33">
        <f t="shared" ref="C131:D131" si="39">ROUND((C129/C16),4)</f>
        <v>0.55200000000000005</v>
      </c>
      <c r="D131" s="33">
        <f t="shared" si="39"/>
        <v>0.55200000000000005</v>
      </c>
    </row>
    <row r="132" spans="1:5" x14ac:dyDescent="0.35">
      <c r="B132" s="7" t="s">
        <v>633</v>
      </c>
    </row>
    <row r="133" spans="1:5" x14ac:dyDescent="0.35">
      <c r="A133" s="89" t="s">
        <v>634</v>
      </c>
      <c r="B133" s="48" t="s">
        <v>635</v>
      </c>
      <c r="C133" s="48">
        <f t="shared" ref="C133:D133" si="40">C37</f>
        <v>0.12</v>
      </c>
      <c r="D133" s="48">
        <f t="shared" si="40"/>
        <v>0.12</v>
      </c>
    </row>
    <row r="134" spans="1:5" x14ac:dyDescent="0.35">
      <c r="A134" s="6" t="s">
        <v>636</v>
      </c>
      <c r="B134" s="7" t="s">
        <v>637</v>
      </c>
      <c r="C134" s="33">
        <f t="shared" ref="C134:D134" si="41">ROUND(IF((C131-C14)*0.3&lt;0=TRUE(),0,IF((C95&lt;=50000),ROUND((C131-C14)*0.3,6),0)),4)</f>
        <v>2.4E-2</v>
      </c>
      <c r="D134" s="33">
        <f t="shared" si="41"/>
        <v>2.4E-2</v>
      </c>
    </row>
    <row r="135" spans="1:5" x14ac:dyDescent="0.35">
      <c r="B135" s="7" t="s">
        <v>638</v>
      </c>
    </row>
    <row r="136" spans="1:5" x14ac:dyDescent="0.35">
      <c r="A136" s="6" t="s">
        <v>639</v>
      </c>
      <c r="B136" s="7" t="s">
        <v>640</v>
      </c>
      <c r="C136" s="33">
        <f t="shared" ref="C136:D136" si="42">ROUND(IF((C131-C14)*0.36&lt;0=TRUE(),0,IF((C95&gt;50000),(C131-C14)*0.36,0)),4)</f>
        <v>0</v>
      </c>
      <c r="D136" s="33">
        <f t="shared" si="42"/>
        <v>0</v>
      </c>
    </row>
    <row r="137" spans="1:5" x14ac:dyDescent="0.35">
      <c r="B137" s="7" t="s">
        <v>641</v>
      </c>
    </row>
    <row r="138" spans="1:5" x14ac:dyDescent="0.35">
      <c r="A138" s="6" t="s">
        <v>642</v>
      </c>
      <c r="B138" s="7" t="s">
        <v>643</v>
      </c>
      <c r="C138" s="90">
        <f t="shared" ref="C138:D138" si="43">MAX(C134,C136)</f>
        <v>2.4E-2</v>
      </c>
      <c r="D138" s="90">
        <f t="shared" si="43"/>
        <v>2.4E-2</v>
      </c>
    </row>
    <row r="139" spans="1:5" x14ac:dyDescent="0.35">
      <c r="B139" s="7" t="s">
        <v>644</v>
      </c>
    </row>
    <row r="140" spans="1:5" x14ac:dyDescent="0.35">
      <c r="A140" s="6" t="s">
        <v>645</v>
      </c>
      <c r="B140" s="7" t="s">
        <v>646</v>
      </c>
      <c r="C140" s="33">
        <f t="shared" ref="C140:D140" si="44">MIN(0.3,(C133+C138))</f>
        <v>0.14399999999999999</v>
      </c>
      <c r="D140" s="33">
        <f t="shared" si="44"/>
        <v>0.14399999999999999</v>
      </c>
    </row>
    <row r="141" spans="1:5" x14ac:dyDescent="0.35">
      <c r="B141" s="7" t="s">
        <v>647</v>
      </c>
    </row>
    <row r="142" spans="1:5" x14ac:dyDescent="0.35">
      <c r="A142" s="6" t="s">
        <v>648</v>
      </c>
      <c r="B142" s="7" t="s">
        <v>649</v>
      </c>
      <c r="C142" s="7">
        <f t="shared" ref="C142:D142" si="45">ROUND(IF(C95&lt;=459,C116*C133*C129,0),2)</f>
        <v>0</v>
      </c>
      <c r="D142" s="7">
        <f t="shared" si="45"/>
        <v>0</v>
      </c>
    </row>
    <row r="143" spans="1:5" x14ac:dyDescent="0.35">
      <c r="B143" s="7" t="s">
        <v>650</v>
      </c>
    </row>
    <row r="144" spans="1:5" x14ac:dyDescent="0.35">
      <c r="A144" s="6" t="s">
        <v>651</v>
      </c>
      <c r="B144" s="7" t="s">
        <v>652</v>
      </c>
      <c r="C144" s="7">
        <f t="shared" ref="C144:D144" si="46">ROUND(IF(C95&lt;=459,0,IF(C131&lt;=C14,C116*C133*C129,0)),2)</f>
        <v>0</v>
      </c>
      <c r="D144" s="7">
        <f t="shared" si="46"/>
        <v>0</v>
      </c>
    </row>
    <row r="145" spans="1:4" x14ac:dyDescent="0.35">
      <c r="B145" s="7" t="s">
        <v>653</v>
      </c>
    </row>
    <row r="146" spans="1:4" x14ac:dyDescent="0.35">
      <c r="A146" s="6" t="s">
        <v>654</v>
      </c>
      <c r="B146" s="7" t="s">
        <v>655</v>
      </c>
      <c r="C146" s="18">
        <f t="shared" ref="C146:D146" si="47">ROUND(IF((AND((C95&lt;=459),(C131&lt;=C14)))=TRUE(),0,IF((AND(C142=0,C144=0))=TRUE(),C14*C16,0)),1)</f>
        <v>3004.3</v>
      </c>
      <c r="D146" s="18">
        <f t="shared" si="47"/>
        <v>250.8</v>
      </c>
    </row>
    <row r="147" spans="1:4" x14ac:dyDescent="0.35">
      <c r="B147" s="7" t="s">
        <v>656</v>
      </c>
    </row>
    <row r="148" spans="1:4" x14ac:dyDescent="0.35">
      <c r="A148" s="6" t="s">
        <v>657</v>
      </c>
      <c r="B148" s="7" t="s">
        <v>658</v>
      </c>
      <c r="C148" s="7">
        <f t="shared" ref="C148:D148" si="48">ROUND(IF((AND((C95&lt;=459),(C131&lt;=C14)))=TRUE(),0,(C116*C133*C146)),2)</f>
        <v>3754939.65</v>
      </c>
      <c r="D148" s="7">
        <f t="shared" si="48"/>
        <v>370253.87</v>
      </c>
    </row>
    <row r="149" spans="1:4" x14ac:dyDescent="0.35">
      <c r="B149" s="7" t="s">
        <v>659</v>
      </c>
    </row>
    <row r="150" spans="1:4" x14ac:dyDescent="0.35">
      <c r="A150" s="6" t="s">
        <v>660</v>
      </c>
      <c r="B150" s="7" t="s">
        <v>661</v>
      </c>
      <c r="C150" s="7">
        <f t="shared" ref="C150:D150" si="49">ROUND(IF((AND((C95&lt;=459),(C131&lt;=C14)))=TRUE(),0,IF(C148=0,0,C116*C140*(C129-C146))),2)</f>
        <v>764761.33</v>
      </c>
      <c r="D150" s="7">
        <f t="shared" si="49"/>
        <v>75305.02</v>
      </c>
    </row>
    <row r="151" spans="1:4" x14ac:dyDescent="0.35">
      <c r="B151" s="7" t="s">
        <v>662</v>
      </c>
    </row>
    <row r="152" spans="1:4" x14ac:dyDescent="0.35">
      <c r="A152" s="6" t="s">
        <v>663</v>
      </c>
      <c r="B152" s="7" t="s">
        <v>664</v>
      </c>
      <c r="C152" s="7">
        <f t="shared" ref="C152:D152" si="50">ROUND(IF((AND((C95&lt;=459),(C131&lt;=C14)))=TRUE(),0,+C148+C150),2)</f>
        <v>4519700.9800000004</v>
      </c>
      <c r="D152" s="7">
        <f t="shared" si="50"/>
        <v>445558.89</v>
      </c>
    </row>
    <row r="153" spans="1:4" x14ac:dyDescent="0.35">
      <c r="B153" s="7" t="s">
        <v>665</v>
      </c>
    </row>
    <row r="154" spans="1:4" x14ac:dyDescent="0.35">
      <c r="A154" s="6" t="s">
        <v>666</v>
      </c>
      <c r="B154" s="7" t="s">
        <v>1000</v>
      </c>
      <c r="C154" s="7">
        <f t="shared" ref="C154:D154" si="51">MAX(C142,C144,C152)</f>
        <v>4519700.9800000004</v>
      </c>
      <c r="D154" s="7">
        <f t="shared" si="51"/>
        <v>445558.89</v>
      </c>
    </row>
    <row r="155" spans="1:4" x14ac:dyDescent="0.35">
      <c r="A155" s="6" t="s">
        <v>1001</v>
      </c>
      <c r="B155" s="7" t="s">
        <v>1002</v>
      </c>
      <c r="C155" s="64">
        <v>0</v>
      </c>
      <c r="D155" s="64">
        <v>0</v>
      </c>
    </row>
    <row r="156" spans="1:4" x14ac:dyDescent="0.35">
      <c r="A156" s="6" t="s">
        <v>1003</v>
      </c>
      <c r="B156" s="7" t="s">
        <v>1004</v>
      </c>
      <c r="C156" s="64">
        <v>0</v>
      </c>
      <c r="D156" s="64">
        <v>0</v>
      </c>
    </row>
    <row r="157" spans="1:4" x14ac:dyDescent="0.35">
      <c r="C157" s="64"/>
      <c r="D157" s="64"/>
    </row>
    <row r="158" spans="1:4" x14ac:dyDescent="0.35">
      <c r="A158" s="6"/>
      <c r="B158" s="43" t="s">
        <v>669</v>
      </c>
      <c r="C158" s="64"/>
      <c r="D158" s="64"/>
    </row>
    <row r="159" spans="1:4" x14ac:dyDescent="0.35">
      <c r="A159" s="6" t="s">
        <v>670</v>
      </c>
      <c r="B159" s="7" t="s">
        <v>671</v>
      </c>
      <c r="C159" s="17">
        <f t="shared" ref="C159:D159" si="52">C24</f>
        <v>64</v>
      </c>
      <c r="D159" s="17">
        <f t="shared" si="52"/>
        <v>64</v>
      </c>
    </row>
    <row r="160" spans="1:4" x14ac:dyDescent="0.35">
      <c r="A160" s="6" t="s">
        <v>672</v>
      </c>
      <c r="B160" s="7" t="s">
        <v>673</v>
      </c>
      <c r="C160" s="64">
        <f t="shared" ref="C160:D160" si="53">C116</f>
        <v>10415.459104252832</v>
      </c>
      <c r="D160" s="64">
        <f t="shared" si="53"/>
        <v>12302.427936090538</v>
      </c>
    </row>
    <row r="161" spans="1:13" x14ac:dyDescent="0.35">
      <c r="A161" s="6" t="s">
        <v>674</v>
      </c>
      <c r="B161" s="7" t="s">
        <v>675</v>
      </c>
      <c r="C161" s="64">
        <f>C160*0.08</f>
        <v>833.23672834022659</v>
      </c>
      <c r="D161" s="64">
        <f>D160*0.08</f>
        <v>984.19423488724306</v>
      </c>
    </row>
    <row r="162" spans="1:13" x14ac:dyDescent="0.35">
      <c r="A162" s="6" t="s">
        <v>676</v>
      </c>
      <c r="B162" s="7" t="s">
        <v>677</v>
      </c>
      <c r="C162" s="64">
        <f>ROUND(C159*C161,2)</f>
        <v>53327.15</v>
      </c>
      <c r="D162" s="64">
        <f>ROUND(D159*D161,2)</f>
        <v>62988.43</v>
      </c>
    </row>
    <row r="163" spans="1:13" x14ac:dyDescent="0.35">
      <c r="C163" s="64"/>
      <c r="D163" s="64"/>
    </row>
    <row r="164" spans="1:13" x14ac:dyDescent="0.35">
      <c r="A164" s="6"/>
      <c r="B164" s="43" t="s">
        <v>1005</v>
      </c>
    </row>
    <row r="165" spans="1:13" x14ac:dyDescent="0.35">
      <c r="A165" s="6" t="s">
        <v>679</v>
      </c>
      <c r="B165" s="7" t="s">
        <v>680</v>
      </c>
      <c r="C165" s="20">
        <f t="shared" ref="C165:D165" si="54">C8+C28</f>
        <v>5567.5</v>
      </c>
      <c r="D165" s="20">
        <f t="shared" si="54"/>
        <v>0</v>
      </c>
    </row>
    <row r="166" spans="1:13" x14ac:dyDescent="0.35">
      <c r="A166" s="6" t="s">
        <v>681</v>
      </c>
      <c r="B166" s="7" t="s">
        <v>673</v>
      </c>
      <c r="C166" s="7">
        <f t="shared" ref="C166:D166" si="55">C35</f>
        <v>10244</v>
      </c>
      <c r="D166" s="7">
        <f t="shared" si="55"/>
        <v>10244</v>
      </c>
    </row>
    <row r="167" spans="1:13" x14ac:dyDescent="0.35">
      <c r="A167" s="6" t="s">
        <v>683</v>
      </c>
      <c r="B167" s="7" t="s">
        <v>684</v>
      </c>
      <c r="C167" s="7">
        <f t="shared" ref="C167:D167" si="56">ROUND(C166*C165,2)</f>
        <v>57033470</v>
      </c>
      <c r="D167" s="7">
        <f t="shared" si="56"/>
        <v>0</v>
      </c>
    </row>
    <row r="168" spans="1:13" x14ac:dyDescent="0.35">
      <c r="A168" s="6"/>
    </row>
    <row r="169" spans="1:13" x14ac:dyDescent="0.35">
      <c r="A169" s="6" t="s">
        <v>685</v>
      </c>
      <c r="B169" s="7" t="s">
        <v>1006</v>
      </c>
      <c r="C169" s="7">
        <f t="shared" ref="C169:D169" si="57">C9+C10+C29</f>
        <v>2</v>
      </c>
      <c r="D169" s="7">
        <f t="shared" si="57"/>
        <v>2</v>
      </c>
    </row>
    <row r="170" spans="1:13" x14ac:dyDescent="0.35">
      <c r="A170" s="6" t="s">
        <v>687</v>
      </c>
      <c r="B170" s="7" t="s">
        <v>1007</v>
      </c>
      <c r="C170" s="7">
        <f t="shared" ref="C170:D170" si="58">C169*C166</f>
        <v>20488</v>
      </c>
      <c r="D170" s="7">
        <f t="shared" si="58"/>
        <v>20488</v>
      </c>
    </row>
    <row r="171" spans="1:13" x14ac:dyDescent="0.35">
      <c r="A171" s="6"/>
    </row>
    <row r="172" spans="1:13" s="6" customFormat="1" x14ac:dyDescent="0.35">
      <c r="A172" s="6" t="s">
        <v>689</v>
      </c>
      <c r="B172" s="7" t="s">
        <v>1008</v>
      </c>
      <c r="C172" s="7">
        <f t="shared" ref="C172:D172" si="59">C167+C170</f>
        <v>57053958</v>
      </c>
      <c r="D172" s="7">
        <f t="shared" si="59"/>
        <v>20488</v>
      </c>
      <c r="F172" s="7"/>
      <c r="G172" s="7"/>
      <c r="H172" s="7"/>
      <c r="I172" s="7"/>
      <c r="J172" s="7"/>
      <c r="K172" s="7"/>
      <c r="L172" s="7"/>
      <c r="M172" s="7"/>
    </row>
    <row r="173" spans="1:13" s="6" customFormat="1" x14ac:dyDescent="0.35">
      <c r="B173" s="7"/>
      <c r="C173" s="7"/>
      <c r="D173" s="7"/>
      <c r="F173" s="7"/>
      <c r="G173" s="7"/>
      <c r="H173" s="7"/>
      <c r="I173" s="7"/>
      <c r="J173" s="7"/>
      <c r="K173" s="7"/>
      <c r="L173" s="7"/>
      <c r="M173" s="7"/>
    </row>
    <row r="174" spans="1:13" s="6" customFormat="1" x14ac:dyDescent="0.35">
      <c r="A174" s="6" t="s">
        <v>691</v>
      </c>
      <c r="B174" s="7" t="s">
        <v>692</v>
      </c>
      <c r="C174" s="7">
        <f>C96</f>
        <v>6074.5</v>
      </c>
      <c r="D174" s="7">
        <f t="shared" ref="D174" si="60">D96</f>
        <v>507</v>
      </c>
      <c r="F174" s="7"/>
      <c r="G174" s="7"/>
      <c r="H174" s="7"/>
      <c r="I174" s="7"/>
      <c r="J174" s="7"/>
      <c r="K174" s="7"/>
      <c r="L174" s="7"/>
      <c r="M174" s="7"/>
    </row>
    <row r="175" spans="1:13" s="6" customFormat="1" x14ac:dyDescent="0.35">
      <c r="A175" s="6" t="s">
        <v>693</v>
      </c>
      <c r="B175" s="7" t="s">
        <v>694</v>
      </c>
      <c r="C175" s="64" t="s">
        <v>697</v>
      </c>
      <c r="D175" s="64" t="s">
        <v>697</v>
      </c>
      <c r="F175" s="7"/>
      <c r="G175" s="7"/>
      <c r="H175" s="7"/>
      <c r="I175" s="7"/>
      <c r="J175" s="7"/>
      <c r="K175" s="7"/>
      <c r="L175" s="7"/>
      <c r="M175" s="7"/>
    </row>
    <row r="176" spans="1:13" s="6" customFormat="1" x14ac:dyDescent="0.35">
      <c r="A176" s="6" t="s">
        <v>698</v>
      </c>
      <c r="B176" s="7" t="s">
        <v>699</v>
      </c>
      <c r="C176" s="7">
        <f>IF(AND(OR(C175="Rural",C175="Small Rural"),C174&lt;6500),1,0)</f>
        <v>1</v>
      </c>
      <c r="D176" s="7">
        <f t="shared" ref="D176" si="61">IF(AND(OR(D175="Rural",D175="Small Rural"),D174&lt;6500),1,0)</f>
        <v>1</v>
      </c>
      <c r="F176" s="7"/>
      <c r="G176" s="7"/>
      <c r="H176" s="7"/>
      <c r="I176" s="7"/>
      <c r="J176" s="7"/>
      <c r="K176" s="7"/>
      <c r="L176" s="7"/>
      <c r="M176" s="7"/>
    </row>
    <row r="177" spans="1:13" s="6" customFormat="1" x14ac:dyDescent="0.35">
      <c r="A177" s="6" t="s">
        <v>700</v>
      </c>
      <c r="B177" s="7" t="s">
        <v>701</v>
      </c>
      <c r="C177" s="7">
        <f>IF(AND(C176=1,C174&lt;1000),C174*470.75,IF(AND(C176=1,C174&lt;6500),C174*177.8,0))</f>
        <v>1080046.1000000001</v>
      </c>
      <c r="D177" s="7">
        <f t="shared" ref="D177" si="62">IF(AND(D176=1,D174&lt;1000),D174*470.75,IF(AND(D176=1,D174&lt;6500),D174*177.8,0))</f>
        <v>238670.25</v>
      </c>
      <c r="F177" s="7"/>
      <c r="G177" s="7"/>
      <c r="H177" s="7"/>
      <c r="I177" s="7"/>
      <c r="J177" s="7"/>
      <c r="K177" s="7"/>
      <c r="L177" s="7"/>
      <c r="M177" s="7"/>
    </row>
    <row r="178" spans="1:13" s="6" customFormat="1" x14ac:dyDescent="0.35">
      <c r="A178" s="6" t="s">
        <v>702</v>
      </c>
      <c r="B178" s="7" t="s">
        <v>703</v>
      </c>
      <c r="C178" s="7">
        <f>IF(C174&lt;6500,IF(OR(C175="Rural",C175="Small Rural"),MAX(C177,100000),0),0)</f>
        <v>1080046.1000000001</v>
      </c>
      <c r="D178" s="7">
        <f t="shared" ref="D178" si="63">IF(D174&lt;6500,IF(OR(D175="Rural",D175="Small Rural"),MAX(D177,100000),0),0)</f>
        <v>238670.25</v>
      </c>
      <c r="F178" s="7"/>
      <c r="G178" s="7"/>
      <c r="H178" s="7"/>
      <c r="I178" s="7"/>
      <c r="J178" s="7"/>
      <c r="K178" s="7"/>
      <c r="L178" s="7"/>
      <c r="M178" s="7"/>
    </row>
    <row r="179" spans="1:13" s="6" customFormat="1" x14ac:dyDescent="0.35">
      <c r="B179" s="7"/>
      <c r="C179" s="7"/>
      <c r="D179" s="7"/>
      <c r="F179" s="7"/>
      <c r="G179" s="7"/>
      <c r="H179" s="7"/>
      <c r="I179" s="7"/>
      <c r="J179" s="7"/>
      <c r="K179" s="7"/>
      <c r="L179" s="7"/>
      <c r="M179" s="7"/>
    </row>
    <row r="180" spans="1:13" s="6" customFormat="1" x14ac:dyDescent="0.35">
      <c r="A180" s="6" t="s">
        <v>593</v>
      </c>
      <c r="B180" s="43" t="s">
        <v>704</v>
      </c>
      <c r="C180" s="7"/>
      <c r="D180" s="7"/>
      <c r="F180" s="7"/>
      <c r="G180" s="7"/>
      <c r="H180" s="7"/>
      <c r="I180" s="7"/>
      <c r="J180" s="7"/>
      <c r="K180" s="7"/>
      <c r="L180" s="7"/>
      <c r="M180" s="7"/>
    </row>
    <row r="181" spans="1:13" s="6" customFormat="1" x14ac:dyDescent="0.35">
      <c r="A181" s="6" t="s">
        <v>705</v>
      </c>
      <c r="B181" s="7" t="s">
        <v>706</v>
      </c>
      <c r="C181" s="7">
        <f>IF(C95&lt;=459,1,0)</f>
        <v>0</v>
      </c>
      <c r="D181" s="7">
        <f>IF(D95&lt;=459,1,0)</f>
        <v>0</v>
      </c>
      <c r="F181" s="7"/>
      <c r="G181" s="7"/>
      <c r="H181" s="7"/>
      <c r="I181" s="7"/>
      <c r="J181" s="7"/>
      <c r="K181" s="7"/>
      <c r="L181" s="7"/>
      <c r="M181" s="7"/>
    </row>
    <row r="182" spans="1:13" s="6" customFormat="1" x14ac:dyDescent="0.35">
      <c r="A182" s="6" t="s">
        <v>707</v>
      </c>
      <c r="B182" s="7" t="s">
        <v>708</v>
      </c>
      <c r="C182" s="7">
        <f>IF(C131&lt;=C14,1,0)</f>
        <v>0</v>
      </c>
      <c r="D182" s="7">
        <f>IF(D131&lt;=D14,1,0)</f>
        <v>0</v>
      </c>
      <c r="F182" s="7"/>
      <c r="G182" s="7"/>
      <c r="H182" s="7"/>
      <c r="I182" s="7"/>
      <c r="J182" s="7"/>
      <c r="K182" s="7"/>
      <c r="L182" s="7"/>
      <c r="M182" s="7"/>
    </row>
    <row r="183" spans="1:13" s="6" customFormat="1" x14ac:dyDescent="0.35">
      <c r="A183" s="6" t="s">
        <v>709</v>
      </c>
      <c r="B183" s="7" t="s">
        <v>710</v>
      </c>
      <c r="C183" s="92">
        <f>ROUND(IF((OR(C181=1,C182=1))=TRUE(),0,C116/C105),8)</f>
        <v>10115.04234656</v>
      </c>
      <c r="D183" s="92">
        <f>ROUND(IF((OR(D181=1,D182=1))=TRUE(),0,D116/D105),8)</f>
        <v>10013.37126493</v>
      </c>
      <c r="F183" s="7"/>
      <c r="G183" s="7"/>
      <c r="H183" s="7"/>
      <c r="I183" s="7"/>
      <c r="J183" s="7"/>
      <c r="K183" s="7"/>
      <c r="L183" s="7"/>
      <c r="M183" s="7"/>
    </row>
    <row r="184" spans="1:13" s="6" customFormat="1" x14ac:dyDescent="0.35">
      <c r="A184" s="7"/>
      <c r="B184" s="7" t="s">
        <v>711</v>
      </c>
      <c r="C184" s="7"/>
      <c r="D184" s="7"/>
      <c r="F184" s="7"/>
      <c r="G184" s="7"/>
      <c r="H184" s="7"/>
      <c r="I184" s="7"/>
      <c r="J184" s="7"/>
      <c r="K184" s="7"/>
      <c r="L184" s="7"/>
      <c r="M184" s="7"/>
    </row>
    <row r="185" spans="1:13" s="6" customFormat="1" x14ac:dyDescent="0.35">
      <c r="A185" s="6" t="s">
        <v>712</v>
      </c>
      <c r="B185" s="7" t="s">
        <v>713</v>
      </c>
      <c r="C185" s="11">
        <f t="shared" ref="C185:D185" si="64">ROUND(IF((OR(C181=1,C182=1))=TRUE(),0,((1027-459)*0.00020599)+1.1215),4)</f>
        <v>1.2384999999999999</v>
      </c>
      <c r="D185" s="11">
        <f t="shared" si="64"/>
        <v>1.2384999999999999</v>
      </c>
      <c r="F185" s="7"/>
      <c r="G185" s="7"/>
      <c r="H185" s="7"/>
      <c r="I185" s="7"/>
      <c r="J185" s="7"/>
      <c r="K185" s="7"/>
      <c r="L185" s="7"/>
      <c r="M185" s="7"/>
    </row>
    <row r="186" spans="1:13" s="6" customFormat="1" x14ac:dyDescent="0.35">
      <c r="A186" s="7"/>
      <c r="B186" s="7" t="s">
        <v>714</v>
      </c>
      <c r="C186" s="7"/>
      <c r="D186" s="7"/>
      <c r="F186" s="7"/>
      <c r="G186" s="7"/>
      <c r="H186" s="7"/>
      <c r="I186" s="7"/>
      <c r="J186" s="7"/>
      <c r="K186" s="7"/>
      <c r="L186" s="7"/>
      <c r="M186" s="7"/>
    </row>
    <row r="187" spans="1:13" s="6" customFormat="1" x14ac:dyDescent="0.35">
      <c r="A187" s="6" t="s">
        <v>715</v>
      </c>
      <c r="B187" s="7" t="s">
        <v>716</v>
      </c>
      <c r="C187" s="42">
        <f t="shared" ref="C187:D187" si="65">ROUND(IF((OR(C181=1,C182=1))=TRUE(),0,C183*C185),8)</f>
        <v>12527.47994621</v>
      </c>
      <c r="D187" s="42">
        <f t="shared" si="65"/>
        <v>12401.56031162</v>
      </c>
      <c r="F187" s="7"/>
      <c r="G187" s="7"/>
      <c r="H187" s="7"/>
      <c r="I187" s="7"/>
      <c r="J187" s="7"/>
      <c r="K187" s="7"/>
      <c r="L187" s="7"/>
      <c r="M187" s="7"/>
    </row>
    <row r="188" spans="1:13" s="6" customFormat="1" x14ac:dyDescent="0.35">
      <c r="A188" s="7"/>
      <c r="B188" s="7" t="s">
        <v>717</v>
      </c>
      <c r="C188" s="7"/>
      <c r="D188" s="7"/>
      <c r="F188" s="7"/>
      <c r="G188" s="7"/>
      <c r="H188" s="7"/>
      <c r="I188" s="7"/>
      <c r="J188" s="7"/>
      <c r="K188" s="7"/>
      <c r="L188" s="7"/>
      <c r="M188" s="7"/>
    </row>
    <row r="189" spans="1:13" s="6" customFormat="1" x14ac:dyDescent="0.35">
      <c r="A189" s="6" t="s">
        <v>718</v>
      </c>
      <c r="B189" s="7" t="s">
        <v>719</v>
      </c>
      <c r="C189" s="7">
        <f>ROUND(IF((OR(C181=1,C182=1))=TRUE(),0,(C187*459)+(C37*C187*C129)),2)</f>
        <v>11033001.699999999</v>
      </c>
      <c r="D189" s="7">
        <f>ROUND(IF((OR(D181=1,D182=1))=TRUE(),0,(D187*459)+(D37*D187*D129)),2)</f>
        <v>6128813.3899999997</v>
      </c>
      <c r="F189" s="7"/>
      <c r="G189" s="7"/>
      <c r="H189" s="7"/>
      <c r="I189" s="7"/>
      <c r="J189" s="7"/>
      <c r="K189" s="7"/>
      <c r="L189" s="7"/>
      <c r="M189" s="7"/>
    </row>
    <row r="190" spans="1:13" s="6" customFormat="1" x14ac:dyDescent="0.35">
      <c r="A190" s="7"/>
      <c r="B190" s="7" t="s">
        <v>720</v>
      </c>
      <c r="C190" s="7"/>
      <c r="D190" s="7"/>
      <c r="F190" s="7"/>
      <c r="G190" s="7"/>
      <c r="H190" s="7"/>
      <c r="I190" s="7"/>
      <c r="J190" s="7"/>
      <c r="K190" s="7"/>
      <c r="L190" s="7"/>
      <c r="M190" s="7"/>
    </row>
    <row r="191" spans="1:13" s="6" customFormat="1" x14ac:dyDescent="0.35">
      <c r="A191" s="6" t="s">
        <v>721</v>
      </c>
      <c r="B191" s="7" t="s">
        <v>722</v>
      </c>
      <c r="C191" s="18">
        <f>IF((OR(C181=1,C182=1))=TRUE(),0,C90)</f>
        <v>505</v>
      </c>
      <c r="D191" s="18">
        <f>IF((OR(D181=1,D182=1))=TRUE(),0,D90)</f>
        <v>505</v>
      </c>
      <c r="F191" s="7"/>
      <c r="G191" s="7"/>
      <c r="H191" s="7"/>
      <c r="I191" s="7"/>
      <c r="J191" s="7"/>
      <c r="K191" s="7"/>
      <c r="L191" s="7"/>
      <c r="M191" s="7"/>
    </row>
    <row r="192" spans="1:13" s="6" customFormat="1" x14ac:dyDescent="0.35">
      <c r="A192" s="6" t="s">
        <v>723</v>
      </c>
      <c r="B192" s="7" t="s">
        <v>724</v>
      </c>
      <c r="C192" s="7">
        <f>ROUND(IF((OR(C181=1,C182=1))=TRUE(),0,(C189/459*C191)+C172+C162),2)</f>
        <v>69245990.719999999</v>
      </c>
      <c r="D192" s="7">
        <f>ROUND(IF((OR(D181=1,D182=1))=TRUE(),0,(D189/459*D191)+D172+D162),2)</f>
        <v>6826506.4100000001</v>
      </c>
      <c r="F192" s="7"/>
      <c r="G192" s="7"/>
      <c r="H192" s="7"/>
      <c r="I192" s="7"/>
      <c r="J192" s="7"/>
      <c r="K192" s="7"/>
      <c r="L192" s="7"/>
      <c r="M192" s="7"/>
    </row>
    <row r="193" spans="1:13" s="6" customFormat="1" x14ac:dyDescent="0.35">
      <c r="A193" s="7"/>
      <c r="B193" s="7" t="s">
        <v>725</v>
      </c>
      <c r="C193" s="7"/>
      <c r="D193" s="7"/>
      <c r="F193" s="7"/>
      <c r="G193" s="7"/>
      <c r="H193" s="7"/>
      <c r="I193" s="7"/>
      <c r="J193" s="7"/>
      <c r="K193" s="7"/>
      <c r="L193" s="7"/>
      <c r="M193" s="7"/>
    </row>
    <row r="194" spans="1:13" s="6" customFormat="1" x14ac:dyDescent="0.35">
      <c r="A194" s="6" t="s">
        <v>593</v>
      </c>
      <c r="B194" s="7" t="s">
        <v>593</v>
      </c>
      <c r="C194" s="7"/>
      <c r="D194" s="7"/>
      <c r="F194" s="7"/>
      <c r="G194" s="7"/>
      <c r="H194" s="7"/>
      <c r="I194" s="7"/>
      <c r="J194" s="7"/>
      <c r="K194" s="7"/>
      <c r="L194" s="7"/>
      <c r="M194" s="7"/>
    </row>
    <row r="195" spans="1:13" s="6" customFormat="1" x14ac:dyDescent="0.35">
      <c r="A195" s="6" t="s">
        <v>593</v>
      </c>
      <c r="B195" s="43" t="s">
        <v>726</v>
      </c>
      <c r="C195" s="7"/>
      <c r="D195" s="7"/>
      <c r="F195" s="7"/>
      <c r="G195" s="7"/>
      <c r="H195" s="7"/>
      <c r="I195" s="7"/>
      <c r="J195" s="7"/>
      <c r="K195" s="7"/>
      <c r="L195" s="7"/>
      <c r="M195" s="7"/>
    </row>
    <row r="196" spans="1:13" s="6" customFormat="1" x14ac:dyDescent="0.35">
      <c r="A196" s="6" t="s">
        <v>727</v>
      </c>
      <c r="B196" s="7" t="s">
        <v>1009</v>
      </c>
      <c r="C196" s="7">
        <f>+C47</f>
        <v>63508387.649999999</v>
      </c>
      <c r="D196" s="7">
        <f>+D47</f>
        <v>63508387.649999999</v>
      </c>
      <c r="F196" s="7"/>
      <c r="G196" s="7"/>
      <c r="H196" s="7"/>
      <c r="I196" s="7"/>
      <c r="J196" s="7"/>
      <c r="K196" s="7"/>
      <c r="L196" s="7"/>
      <c r="M196" s="7"/>
    </row>
    <row r="197" spans="1:13" s="6" customFormat="1" x14ac:dyDescent="0.35">
      <c r="A197" s="6" t="s">
        <v>729</v>
      </c>
      <c r="B197" s="7" t="s">
        <v>730</v>
      </c>
      <c r="C197" s="48">
        <f>C61</f>
        <v>5.1999999999999998E-2</v>
      </c>
      <c r="D197" s="48">
        <f>D61</f>
        <v>5.1999999999999998E-2</v>
      </c>
      <c r="F197" s="7"/>
      <c r="G197" s="7"/>
      <c r="H197" s="7"/>
      <c r="I197" s="7"/>
      <c r="J197" s="7"/>
      <c r="K197" s="7"/>
      <c r="L197" s="7"/>
      <c r="M197" s="7"/>
    </row>
    <row r="198" spans="1:13" s="6" customFormat="1" x14ac:dyDescent="0.35">
      <c r="A198" s="6" t="s">
        <v>731</v>
      </c>
      <c r="B198" s="7" t="s">
        <v>732</v>
      </c>
      <c r="C198" s="33">
        <f>ROUND((C95-C18)/C18,4)</f>
        <v>1.2999999999999999E-3</v>
      </c>
      <c r="D198" s="33">
        <f>ROUND((D95-D18)/D18,4)</f>
        <v>-0.91639999999999999</v>
      </c>
      <c r="F198" s="7"/>
      <c r="G198" s="7"/>
      <c r="H198" s="7"/>
      <c r="I198" s="7"/>
      <c r="J198" s="7"/>
      <c r="K198" s="7"/>
      <c r="L198" s="7"/>
      <c r="M198" s="7"/>
    </row>
    <row r="199" spans="1:13" s="6" customFormat="1" x14ac:dyDescent="0.35">
      <c r="A199" s="7"/>
      <c r="B199" s="7" t="s">
        <v>733</v>
      </c>
      <c r="C199" s="7"/>
      <c r="D199" s="7"/>
      <c r="F199" s="7"/>
      <c r="G199" s="7"/>
      <c r="H199" s="7"/>
      <c r="I199" s="7"/>
      <c r="J199" s="7"/>
      <c r="K199" s="7"/>
      <c r="L199" s="7"/>
      <c r="M199" s="7"/>
    </row>
    <row r="200" spans="1:13" s="6" customFormat="1" x14ac:dyDescent="0.35">
      <c r="A200" s="6" t="s">
        <v>734</v>
      </c>
      <c r="B200" s="7" t="s">
        <v>735</v>
      </c>
      <c r="C200" s="7">
        <f t="shared" ref="C200:D200" si="66">ROUND((C196)*(1+C197+C198),2)</f>
        <v>66893384.710000001</v>
      </c>
      <c r="D200" s="7">
        <f t="shared" si="66"/>
        <v>8611737.3699999992</v>
      </c>
      <c r="F200" s="7"/>
      <c r="G200" s="7"/>
      <c r="H200" s="7"/>
      <c r="I200" s="7"/>
      <c r="J200" s="7"/>
      <c r="K200" s="7"/>
      <c r="L200" s="7"/>
      <c r="M200" s="7"/>
    </row>
    <row r="201" spans="1:13" s="6" customFormat="1" x14ac:dyDescent="0.35">
      <c r="A201" s="7"/>
      <c r="B201" s="7" t="s">
        <v>736</v>
      </c>
      <c r="C201" s="7"/>
      <c r="D201" s="7"/>
      <c r="F201" s="7"/>
      <c r="G201" s="7"/>
      <c r="H201" s="7"/>
      <c r="I201" s="7"/>
      <c r="J201" s="7"/>
      <c r="K201" s="7"/>
      <c r="L201" s="7"/>
      <c r="M201" s="7"/>
    </row>
    <row r="203" spans="1:13" s="6" customFormat="1" x14ac:dyDescent="0.35">
      <c r="A203" s="7"/>
      <c r="B203" s="43" t="s">
        <v>737</v>
      </c>
      <c r="C203" s="7"/>
      <c r="D203" s="7"/>
      <c r="F203" s="7"/>
      <c r="G203" s="7"/>
      <c r="H203" s="7"/>
      <c r="I203" s="7"/>
      <c r="J203" s="7"/>
      <c r="K203" s="7"/>
      <c r="L203" s="7"/>
      <c r="M203" s="7"/>
    </row>
    <row r="204" spans="1:13" s="6" customFormat="1" x14ac:dyDescent="0.35">
      <c r="A204" s="6" t="s">
        <v>738</v>
      </c>
      <c r="B204" s="7" t="s">
        <v>739</v>
      </c>
      <c r="C204" s="7">
        <f>ROUND(C34,2)</f>
        <v>10791.66</v>
      </c>
      <c r="D204" s="7">
        <f>ROUND(D34,2)</f>
        <v>10791.66</v>
      </c>
      <c r="F204" s="7"/>
      <c r="G204" s="7"/>
      <c r="H204" s="7"/>
      <c r="I204" s="7"/>
      <c r="J204" s="7"/>
      <c r="K204" s="7"/>
      <c r="L204" s="7"/>
      <c r="M204" s="7"/>
    </row>
    <row r="205" spans="1:13" s="6" customFormat="1" x14ac:dyDescent="0.35">
      <c r="A205" s="6" t="s">
        <v>740</v>
      </c>
      <c r="B205" s="7" t="s">
        <v>741</v>
      </c>
      <c r="C205" s="18">
        <f>ROUND(C90,1)</f>
        <v>505</v>
      </c>
      <c r="D205" s="18">
        <f>ROUND(D90,1)</f>
        <v>505</v>
      </c>
      <c r="F205" s="7"/>
      <c r="G205" s="7"/>
      <c r="H205" s="7"/>
      <c r="I205" s="7"/>
      <c r="J205" s="7"/>
      <c r="K205" s="7"/>
      <c r="L205" s="7"/>
      <c r="M205" s="7"/>
    </row>
    <row r="206" spans="1:13" s="6" customFormat="1" x14ac:dyDescent="0.35">
      <c r="A206" s="6" t="s">
        <v>742</v>
      </c>
      <c r="B206" s="7" t="s">
        <v>743</v>
      </c>
      <c r="C206" s="18">
        <f>C35</f>
        <v>10244</v>
      </c>
      <c r="D206" s="18">
        <f>D35</f>
        <v>10244</v>
      </c>
      <c r="F206" s="7"/>
      <c r="G206" s="7"/>
      <c r="H206" s="7"/>
      <c r="I206" s="7"/>
      <c r="J206" s="7"/>
      <c r="K206" s="7"/>
      <c r="L206" s="7"/>
      <c r="M206" s="7"/>
    </row>
    <row r="207" spans="1:13" s="6" customFormat="1" x14ac:dyDescent="0.35">
      <c r="A207" s="6" t="s">
        <v>744</v>
      </c>
      <c r="B207" s="7" t="s">
        <v>1010</v>
      </c>
      <c r="C207" s="18">
        <f>ROUND(C93+C94+C91+C92+C10,1)</f>
        <v>5569.5</v>
      </c>
      <c r="D207" s="18">
        <f>ROUND(D93+D94+D91+D92+D10,1)</f>
        <v>2</v>
      </c>
      <c r="F207" s="7"/>
      <c r="G207" s="7"/>
      <c r="H207" s="7"/>
      <c r="I207" s="7"/>
      <c r="J207" s="7"/>
      <c r="K207" s="7"/>
      <c r="L207" s="7"/>
      <c r="M207" s="7"/>
    </row>
    <row r="208" spans="1:13" s="6" customFormat="1" x14ac:dyDescent="0.35">
      <c r="A208" s="6" t="s">
        <v>746</v>
      </c>
      <c r="B208" s="7" t="s">
        <v>747</v>
      </c>
      <c r="C208" s="7">
        <f t="shared" ref="C208:D208" si="67">ROUND((C204*C205)+(C206*C207),2)</f>
        <v>62503746.299999997</v>
      </c>
      <c r="D208" s="7">
        <f t="shared" si="67"/>
        <v>5470276.2999999998</v>
      </c>
      <c r="F208" s="7"/>
      <c r="G208" s="7"/>
      <c r="H208" s="7"/>
      <c r="I208" s="7"/>
      <c r="J208" s="7"/>
      <c r="K208" s="7"/>
      <c r="L208" s="7"/>
      <c r="M208" s="7"/>
    </row>
    <row r="210" spans="1:13" s="6" customFormat="1" x14ac:dyDescent="0.35">
      <c r="A210" s="6" t="s">
        <v>593</v>
      </c>
      <c r="B210" s="43" t="s">
        <v>748</v>
      </c>
      <c r="C210" s="7"/>
      <c r="D210" s="7"/>
      <c r="F210" s="7"/>
      <c r="G210" s="7"/>
      <c r="H210" s="7"/>
      <c r="I210" s="7"/>
      <c r="J210" s="7"/>
      <c r="K210" s="7"/>
      <c r="L210" s="7"/>
      <c r="M210" s="7"/>
    </row>
    <row r="211" spans="1:13" s="6" customFormat="1" x14ac:dyDescent="0.35">
      <c r="A211" s="6" t="s">
        <v>749</v>
      </c>
      <c r="B211" s="7" t="s">
        <v>750</v>
      </c>
      <c r="C211" s="7">
        <f>+C120</f>
        <v>5259806.8499999996</v>
      </c>
      <c r="D211" s="7">
        <f>+D120</f>
        <v>6212726.1100000003</v>
      </c>
      <c r="F211" s="7"/>
      <c r="G211" s="7"/>
      <c r="H211" s="7"/>
      <c r="I211" s="7"/>
      <c r="J211" s="7"/>
      <c r="K211" s="7"/>
      <c r="L211" s="7"/>
      <c r="M211" s="7"/>
    </row>
    <row r="212" spans="1:13" s="6" customFormat="1" x14ac:dyDescent="0.35">
      <c r="A212" s="6" t="s">
        <v>751</v>
      </c>
      <c r="B212" s="7" t="s">
        <v>1011</v>
      </c>
      <c r="C212" s="7">
        <f>+C154+C156</f>
        <v>4519700.9800000004</v>
      </c>
      <c r="D212" s="7">
        <f>+D154+D156</f>
        <v>445558.89</v>
      </c>
      <c r="F212" s="7"/>
      <c r="G212" s="7"/>
      <c r="H212" s="7"/>
      <c r="I212" s="7"/>
      <c r="J212" s="7"/>
      <c r="K212" s="7"/>
      <c r="L212" s="7"/>
      <c r="M212" s="7"/>
    </row>
    <row r="213" spans="1:13" s="6" customFormat="1" x14ac:dyDescent="0.35">
      <c r="A213" s="6" t="s">
        <v>753</v>
      </c>
      <c r="B213" s="7" t="s">
        <v>754</v>
      </c>
      <c r="C213" s="7">
        <f>+C211+C212</f>
        <v>9779507.8300000001</v>
      </c>
      <c r="D213" s="7">
        <f>+D211+D212</f>
        <v>6658285</v>
      </c>
      <c r="F213" s="7"/>
      <c r="G213" s="7"/>
      <c r="H213" s="7"/>
      <c r="I213" s="7"/>
      <c r="J213" s="7"/>
      <c r="K213" s="7"/>
      <c r="L213" s="7"/>
      <c r="M213" s="7"/>
    </row>
    <row r="214" spans="1:13" s="6" customFormat="1" x14ac:dyDescent="0.35">
      <c r="A214" s="6" t="s">
        <v>755</v>
      </c>
      <c r="B214" s="7" t="s">
        <v>756</v>
      </c>
      <c r="C214" s="7">
        <f>C162</f>
        <v>53327.15</v>
      </c>
      <c r="D214" s="7">
        <f>D162</f>
        <v>62988.43</v>
      </c>
      <c r="F214" s="7"/>
      <c r="G214" s="7"/>
      <c r="H214" s="7"/>
      <c r="I214" s="7"/>
      <c r="J214" s="7"/>
      <c r="K214" s="7"/>
      <c r="L214" s="7"/>
      <c r="M214" s="7"/>
    </row>
    <row r="215" spans="1:13" s="6" customFormat="1" x14ac:dyDescent="0.35">
      <c r="A215" s="6" t="s">
        <v>757</v>
      </c>
      <c r="B215" s="7" t="s">
        <v>758</v>
      </c>
      <c r="C215" s="7">
        <f>C172</f>
        <v>57053958</v>
      </c>
      <c r="D215" s="7">
        <f>D172</f>
        <v>20488</v>
      </c>
      <c r="F215" s="7"/>
      <c r="G215" s="7"/>
      <c r="H215" s="7"/>
      <c r="I215" s="7"/>
      <c r="J215" s="7"/>
      <c r="K215" s="7"/>
      <c r="L215" s="7"/>
      <c r="M215" s="7"/>
    </row>
    <row r="216" spans="1:13" s="6" customFormat="1" x14ac:dyDescent="0.35">
      <c r="A216" s="6" t="s">
        <v>759</v>
      </c>
      <c r="B216" s="7" t="s">
        <v>1012</v>
      </c>
      <c r="C216" s="7">
        <f>C213+C214+C215</f>
        <v>66886792.980000004</v>
      </c>
      <c r="D216" s="7">
        <f>D213+D214+D215</f>
        <v>6741761.4299999997</v>
      </c>
      <c r="F216" s="7"/>
      <c r="G216" s="7"/>
      <c r="H216" s="7"/>
      <c r="I216" s="7"/>
      <c r="J216" s="7"/>
      <c r="K216" s="7"/>
      <c r="L216" s="7"/>
      <c r="M216" s="7"/>
    </row>
    <row r="217" spans="1:13" s="6" customFormat="1" x14ac:dyDescent="0.35">
      <c r="A217" s="6" t="s">
        <v>761</v>
      </c>
      <c r="B217" s="7" t="s">
        <v>762</v>
      </c>
      <c r="C217" s="7">
        <f t="shared" ref="C217:D217" si="68">C208</f>
        <v>62503746.299999997</v>
      </c>
      <c r="D217" s="7">
        <f t="shared" si="68"/>
        <v>5470276.2999999998</v>
      </c>
      <c r="F217" s="7"/>
      <c r="G217" s="7"/>
      <c r="H217" s="7"/>
      <c r="I217" s="7"/>
      <c r="J217" s="7"/>
      <c r="K217" s="7"/>
      <c r="L217" s="7"/>
      <c r="M217" s="7"/>
    </row>
    <row r="218" spans="1:13" s="6" customFormat="1" x14ac:dyDescent="0.35">
      <c r="A218" s="6" t="s">
        <v>763</v>
      </c>
      <c r="B218" s="7" t="s">
        <v>764</v>
      </c>
      <c r="C218" s="7">
        <f t="shared" ref="C218:D218" si="69">IF(C192&gt;0,C192,999999999.99)</f>
        <v>69245990.719999999</v>
      </c>
      <c r="D218" s="7">
        <f t="shared" si="69"/>
        <v>6826506.4100000001</v>
      </c>
      <c r="F218" s="7"/>
      <c r="G218" s="7"/>
      <c r="H218" s="7"/>
      <c r="I218" s="7"/>
      <c r="J218" s="7"/>
      <c r="K218" s="7"/>
      <c r="L218" s="7"/>
      <c r="M218" s="7"/>
    </row>
    <row r="219" spans="1:13" s="6" customFormat="1" x14ac:dyDescent="0.35">
      <c r="A219" s="7"/>
      <c r="B219" s="7" t="s">
        <v>765</v>
      </c>
      <c r="C219" s="7"/>
      <c r="D219" s="7"/>
      <c r="F219" s="7"/>
      <c r="G219" s="7"/>
      <c r="H219" s="7"/>
      <c r="I219" s="7"/>
      <c r="J219" s="7"/>
      <c r="K219" s="7"/>
      <c r="L219" s="7"/>
      <c r="M219" s="7"/>
    </row>
    <row r="220" spans="1:13" s="6" customFormat="1" x14ac:dyDescent="0.35">
      <c r="A220" s="7"/>
      <c r="B220" s="7" t="s">
        <v>766</v>
      </c>
      <c r="C220" s="7"/>
      <c r="D220" s="7"/>
      <c r="F220" s="7"/>
      <c r="G220" s="7"/>
      <c r="H220" s="7"/>
      <c r="I220" s="7"/>
      <c r="J220" s="7"/>
      <c r="K220" s="7"/>
      <c r="L220" s="7"/>
      <c r="M220" s="7"/>
    </row>
    <row r="221" spans="1:13" s="6" customFormat="1" x14ac:dyDescent="0.35">
      <c r="A221" s="6" t="s">
        <v>767</v>
      </c>
      <c r="B221" s="7" t="s">
        <v>768</v>
      </c>
      <c r="C221" s="7">
        <f t="shared" ref="C221:D221" si="70">MIN(C218,MAX(C216,C217))</f>
        <v>66886792.980000004</v>
      </c>
      <c r="D221" s="7">
        <f t="shared" si="70"/>
        <v>6741761.4299999997</v>
      </c>
      <c r="F221" s="7"/>
      <c r="G221" s="7"/>
      <c r="H221" s="7"/>
      <c r="I221" s="7"/>
      <c r="J221" s="7"/>
      <c r="K221" s="7"/>
      <c r="L221" s="7"/>
      <c r="M221" s="7"/>
    </row>
    <row r="222" spans="1:13" s="6" customFormat="1" x14ac:dyDescent="0.35">
      <c r="A222" s="7"/>
      <c r="B222" s="7" t="s">
        <v>769</v>
      </c>
      <c r="C222" s="7"/>
      <c r="D222" s="7"/>
      <c r="F222" s="7"/>
      <c r="G222" s="7"/>
      <c r="H222" s="7"/>
      <c r="I222" s="7"/>
      <c r="J222" s="7"/>
      <c r="K222" s="7"/>
      <c r="L222" s="7"/>
      <c r="M222" s="7"/>
    </row>
    <row r="223" spans="1:13" s="6" customFormat="1" x14ac:dyDescent="0.35">
      <c r="A223" s="94" t="s">
        <v>770</v>
      </c>
      <c r="B223" s="95" t="s">
        <v>771</v>
      </c>
      <c r="C223" s="7">
        <v>0</v>
      </c>
      <c r="D223" s="7">
        <v>0</v>
      </c>
      <c r="F223" s="7"/>
      <c r="G223" s="7"/>
      <c r="H223" s="7"/>
      <c r="I223" s="7"/>
      <c r="J223" s="7"/>
      <c r="K223" s="7"/>
      <c r="L223" s="7"/>
      <c r="M223" s="7"/>
    </row>
    <row r="224" spans="1:13" s="6" customFormat="1" x14ac:dyDescent="0.35">
      <c r="A224" s="95"/>
      <c r="B224" s="95" t="s">
        <v>772</v>
      </c>
      <c r="C224" s="7"/>
      <c r="D224" s="7"/>
      <c r="F224" s="7"/>
      <c r="G224" s="7"/>
      <c r="H224" s="7"/>
      <c r="I224" s="7"/>
      <c r="J224" s="7"/>
      <c r="K224" s="7"/>
      <c r="L224" s="7"/>
      <c r="M224" s="7"/>
    </row>
    <row r="225" spans="1:13" s="6" customFormat="1" x14ac:dyDescent="0.35">
      <c r="A225" s="6" t="s">
        <v>773</v>
      </c>
      <c r="B225" s="7" t="s">
        <v>774</v>
      </c>
      <c r="C225" s="7">
        <f t="shared" ref="C225:D225" si="71">+C200</f>
        <v>66893384.710000001</v>
      </c>
      <c r="D225" s="7">
        <f t="shared" si="71"/>
        <v>8611737.3699999992</v>
      </c>
      <c r="F225" s="7"/>
      <c r="G225" s="7"/>
      <c r="H225" s="7"/>
      <c r="I225" s="7"/>
      <c r="J225" s="7"/>
      <c r="K225" s="7"/>
      <c r="L225" s="7"/>
      <c r="M225" s="7"/>
    </row>
    <row r="226" spans="1:13" s="6" customFormat="1" x14ac:dyDescent="0.35">
      <c r="A226" s="94" t="s">
        <v>775</v>
      </c>
      <c r="B226" s="95" t="s">
        <v>748</v>
      </c>
      <c r="C226" s="7">
        <f t="shared" ref="C226:D226" si="72">MIN(C221,C225)</f>
        <v>66886792.980000004</v>
      </c>
      <c r="D226" s="7">
        <f t="shared" si="72"/>
        <v>6741761.4299999997</v>
      </c>
      <c r="F226" s="7"/>
      <c r="G226" s="7"/>
      <c r="H226" s="7"/>
      <c r="I226" s="7"/>
      <c r="J226" s="7"/>
      <c r="K226" s="7"/>
      <c r="L226" s="7"/>
      <c r="M226" s="7"/>
    </row>
    <row r="227" spans="1:13" s="6" customFormat="1" x14ac:dyDescent="0.35">
      <c r="A227" s="7"/>
      <c r="B227" s="7" t="s">
        <v>776</v>
      </c>
      <c r="C227" s="7"/>
      <c r="D227" s="7"/>
      <c r="F227" s="7"/>
      <c r="G227" s="7"/>
      <c r="H227" s="7"/>
      <c r="I227" s="7"/>
      <c r="J227" s="7"/>
      <c r="K227" s="7"/>
      <c r="L227" s="7"/>
      <c r="M227" s="7"/>
    </row>
    <row r="228" spans="1:13" s="6" customFormat="1" x14ac:dyDescent="0.35">
      <c r="A228" s="6" t="s">
        <v>777</v>
      </c>
      <c r="B228" s="7" t="s">
        <v>778</v>
      </c>
      <c r="C228" s="7">
        <f>ROUND(C226/C95,2)</f>
        <v>11011.08</v>
      </c>
      <c r="D228" s="7">
        <f>ROUND(D226/D95,2)</f>
        <v>13297.36</v>
      </c>
      <c r="F228" s="7"/>
      <c r="G228" s="7"/>
      <c r="H228" s="7"/>
      <c r="I228" s="7"/>
      <c r="J228" s="7"/>
      <c r="K228" s="7"/>
      <c r="L228" s="7"/>
      <c r="M228" s="7"/>
    </row>
    <row r="229" spans="1:13" s="6" customFormat="1" x14ac:dyDescent="0.35">
      <c r="A229" s="7"/>
      <c r="B229" s="7" t="s">
        <v>779</v>
      </c>
      <c r="C229" s="7"/>
      <c r="D229" s="7"/>
      <c r="F229" s="7"/>
      <c r="G229" s="7"/>
      <c r="H229" s="7"/>
      <c r="I229" s="7"/>
      <c r="J229" s="7"/>
      <c r="K229" s="7"/>
      <c r="L229" s="7"/>
      <c r="M229" s="7"/>
    </row>
    <row r="230" spans="1:13" s="6" customFormat="1" x14ac:dyDescent="0.35">
      <c r="A230" s="6" t="s">
        <v>593</v>
      </c>
      <c r="B230" s="7"/>
      <c r="C230" s="86"/>
      <c r="D230" s="86"/>
      <c r="F230" s="7"/>
      <c r="G230" s="7"/>
      <c r="H230" s="7"/>
      <c r="I230" s="7"/>
      <c r="J230" s="7"/>
      <c r="K230" s="7"/>
      <c r="L230" s="7"/>
      <c r="M230" s="7"/>
    </row>
    <row r="231" spans="1:13" ht="31" x14ac:dyDescent="0.35">
      <c r="A231" s="6" t="s">
        <v>593</v>
      </c>
      <c r="B231" s="96" t="s">
        <v>780</v>
      </c>
    </row>
    <row r="232" spans="1:13" x14ac:dyDescent="0.35">
      <c r="A232" s="6" t="s">
        <v>781</v>
      </c>
      <c r="B232" s="7" t="s">
        <v>782</v>
      </c>
    </row>
    <row r="233" spans="1:13" x14ac:dyDescent="0.35">
      <c r="B233" s="7" t="s">
        <v>783</v>
      </c>
    </row>
    <row r="234" spans="1:13" x14ac:dyDescent="0.35">
      <c r="A234" s="94" t="s">
        <v>784</v>
      </c>
      <c r="B234" s="95" t="s">
        <v>785</v>
      </c>
      <c r="C234" s="7">
        <f>IF((AND(C$200=C$226,C$67&lt;&gt;888888888.88))=TRUE(),C221,0)</f>
        <v>0</v>
      </c>
      <c r="D234" s="7">
        <f>IF((AND(D$200=D$226,D$67&lt;&gt;888888888.88))=TRUE(),D221,0)</f>
        <v>0</v>
      </c>
    </row>
    <row r="235" spans="1:13" x14ac:dyDescent="0.35">
      <c r="A235" s="95"/>
      <c r="B235" s="95" t="s">
        <v>786</v>
      </c>
    </row>
    <row r="236" spans="1:13" x14ac:dyDescent="0.35">
      <c r="A236" s="6" t="s">
        <v>787</v>
      </c>
      <c r="B236" s="7" t="s">
        <v>788</v>
      </c>
      <c r="C236" s="7">
        <f t="shared" ref="C236:D236" si="73">IF(C200=C226,C200,0)</f>
        <v>0</v>
      </c>
      <c r="D236" s="7">
        <f t="shared" si="73"/>
        <v>0</v>
      </c>
    </row>
    <row r="237" spans="1:13" x14ac:dyDescent="0.35">
      <c r="A237" s="6" t="s">
        <v>789</v>
      </c>
      <c r="B237" s="7" t="s">
        <v>790</v>
      </c>
      <c r="C237" s="7">
        <f>IF(C200=C226,C62,0)</f>
        <v>0</v>
      </c>
      <c r="D237" s="7">
        <f>IF(D200=D226,D62,0)</f>
        <v>0</v>
      </c>
    </row>
    <row r="238" spans="1:13" x14ac:dyDescent="0.35">
      <c r="A238" s="6" t="s">
        <v>791</v>
      </c>
      <c r="B238" s="7" t="s">
        <v>792</v>
      </c>
      <c r="C238" s="7">
        <f t="shared" ref="C238:D238" si="74">IF(MIN((C234-C236),(C237-C236))&gt;0,ROUND(MIN((C234-C236),(C237-C236)),2),0)</f>
        <v>0</v>
      </c>
      <c r="D238" s="7">
        <f t="shared" si="74"/>
        <v>0</v>
      </c>
    </row>
    <row r="239" spans="1:13" x14ac:dyDescent="0.35">
      <c r="B239" s="7" t="s">
        <v>793</v>
      </c>
    </row>
    <row r="240" spans="1:13" x14ac:dyDescent="0.35">
      <c r="B240" s="7" t="s">
        <v>794</v>
      </c>
    </row>
    <row r="241" spans="1:13" x14ac:dyDescent="0.35">
      <c r="B241" s="7" t="s">
        <v>795</v>
      </c>
    </row>
    <row r="242" spans="1:13" x14ac:dyDescent="0.35">
      <c r="A242" s="6" t="s">
        <v>796</v>
      </c>
      <c r="B242" s="7" t="s">
        <v>797</v>
      </c>
      <c r="C242" s="7">
        <f>MIN(C67,C238)</f>
        <v>0</v>
      </c>
      <c r="D242" s="7">
        <f>MIN(D67,D238)</f>
        <v>0</v>
      </c>
    </row>
    <row r="243" spans="1:13" x14ac:dyDescent="0.35">
      <c r="B243" s="7" t="s">
        <v>798</v>
      </c>
      <c r="F243" s="7" t="s">
        <v>2</v>
      </c>
    </row>
    <row r="244" spans="1:13" x14ac:dyDescent="0.35">
      <c r="A244" s="6"/>
    </row>
    <row r="245" spans="1:13" x14ac:dyDescent="0.35">
      <c r="A245" s="6" t="s">
        <v>593</v>
      </c>
      <c r="B245" s="43" t="s">
        <v>799</v>
      </c>
      <c r="C245" s="64"/>
      <c r="D245" s="64"/>
    </row>
    <row r="246" spans="1:13" x14ac:dyDescent="0.35">
      <c r="A246" s="6" t="s">
        <v>800</v>
      </c>
      <c r="B246" s="7" t="s">
        <v>801</v>
      </c>
      <c r="C246" s="7">
        <f>+C226+C178</f>
        <v>67966839.079999998</v>
      </c>
      <c r="D246" s="7">
        <f>+D226+D178</f>
        <v>6980431.6799999997</v>
      </c>
    </row>
    <row r="247" spans="1:13" s="6" customFormat="1" x14ac:dyDescent="0.35">
      <c r="A247" s="6" t="s">
        <v>802</v>
      </c>
      <c r="B247" s="7" t="s">
        <v>803</v>
      </c>
      <c r="C247" s="7">
        <f t="shared" ref="C247:D247" si="75">C242</f>
        <v>0</v>
      </c>
      <c r="D247" s="7">
        <f t="shared" si="75"/>
        <v>0</v>
      </c>
      <c r="F247" s="7"/>
      <c r="G247" s="7"/>
      <c r="H247" s="7"/>
      <c r="I247" s="7"/>
      <c r="J247" s="7"/>
      <c r="K247" s="7"/>
      <c r="L247" s="7"/>
      <c r="M247" s="7"/>
    </row>
    <row r="248" spans="1:13" s="6" customFormat="1" x14ac:dyDescent="0.35">
      <c r="A248" s="6" t="s">
        <v>804</v>
      </c>
      <c r="B248" s="7" t="s">
        <v>805</v>
      </c>
      <c r="C248" s="7">
        <f t="shared" ref="C248:D248" si="76">ROUND(C246+C247,2)</f>
        <v>67966839.079999998</v>
      </c>
      <c r="D248" s="7">
        <f t="shared" si="76"/>
        <v>6980431.6799999997</v>
      </c>
      <c r="F248" s="7"/>
      <c r="G248" s="7"/>
      <c r="H248" s="7"/>
      <c r="I248" s="7"/>
      <c r="J248" s="7"/>
      <c r="K248" s="7"/>
      <c r="L248" s="7"/>
      <c r="M248" s="7"/>
    </row>
    <row r="249" spans="1:13" s="6" customFormat="1" x14ac:dyDescent="0.35">
      <c r="A249" s="7"/>
      <c r="B249" s="7"/>
      <c r="C249" s="64"/>
      <c r="D249" s="64"/>
      <c r="F249" s="7"/>
      <c r="G249" s="7"/>
      <c r="H249" s="7"/>
      <c r="I249" s="7"/>
      <c r="J249" s="7"/>
      <c r="K249" s="7"/>
      <c r="L249" s="7"/>
      <c r="M249" s="7"/>
    </row>
    <row r="250" spans="1:13" s="6" customFormat="1" x14ac:dyDescent="0.35">
      <c r="A250" s="6" t="s">
        <v>593</v>
      </c>
      <c r="B250" s="43" t="s">
        <v>806</v>
      </c>
      <c r="C250" s="7"/>
      <c r="D250" s="7"/>
      <c r="F250" s="7"/>
      <c r="G250" s="7"/>
      <c r="H250" s="7"/>
      <c r="I250" s="7"/>
      <c r="J250" s="7"/>
      <c r="K250" s="7"/>
      <c r="L250" s="7"/>
      <c r="M250" s="7"/>
    </row>
    <row r="251" spans="1:13" s="6" customFormat="1" x14ac:dyDescent="0.35">
      <c r="A251" s="6" t="s">
        <v>807</v>
      </c>
      <c r="B251" s="7" t="s">
        <v>808</v>
      </c>
      <c r="C251" s="42">
        <f>C43</f>
        <v>2.7E-2</v>
      </c>
      <c r="D251" s="42">
        <f>D43</f>
        <v>2.7E-2</v>
      </c>
      <c r="F251" s="7"/>
      <c r="G251" s="7"/>
      <c r="H251" s="7"/>
      <c r="I251" s="7"/>
      <c r="J251" s="7"/>
      <c r="K251" s="7"/>
      <c r="L251" s="7"/>
      <c r="M251" s="7"/>
    </row>
    <row r="252" spans="1:13" s="6" customFormat="1" x14ac:dyDescent="0.35">
      <c r="A252" s="7"/>
      <c r="B252" s="7" t="s">
        <v>809</v>
      </c>
      <c r="C252" s="42"/>
      <c r="D252" s="42"/>
      <c r="F252" s="7"/>
      <c r="G252" s="7"/>
      <c r="H252" s="7"/>
      <c r="I252" s="7"/>
      <c r="J252" s="7"/>
      <c r="K252" s="7"/>
      <c r="L252" s="7"/>
      <c r="M252" s="7"/>
    </row>
    <row r="253" spans="1:13" s="6" customFormat="1" x14ac:dyDescent="0.35">
      <c r="A253" s="6" t="s">
        <v>810</v>
      </c>
      <c r="B253" s="7" t="s">
        <v>811</v>
      </c>
      <c r="C253" s="42">
        <f>ROUND((C248-(C95*C38)-C41)/C42,6)</f>
        <v>0.89539000000000002</v>
      </c>
      <c r="D253" s="42">
        <f>ROUND((D248-(D95*D38)-D41)/D42,6)</f>
        <v>9.0609999999999996E-2</v>
      </c>
      <c r="F253" s="7"/>
      <c r="G253" s="7"/>
      <c r="H253" s="7"/>
      <c r="I253" s="7"/>
      <c r="J253" s="7"/>
      <c r="K253" s="7"/>
      <c r="L253" s="7"/>
      <c r="M253" s="7"/>
    </row>
    <row r="254" spans="1:13" s="6" customFormat="1" x14ac:dyDescent="0.35">
      <c r="A254" s="7"/>
      <c r="B254" s="7" t="s">
        <v>812</v>
      </c>
      <c r="C254" s="42"/>
      <c r="D254" s="42"/>
      <c r="F254" s="7"/>
      <c r="G254" s="7"/>
      <c r="H254" s="7"/>
      <c r="I254" s="7"/>
      <c r="J254" s="7"/>
      <c r="K254" s="7"/>
      <c r="L254" s="7"/>
      <c r="M254" s="7"/>
    </row>
    <row r="255" spans="1:13" s="6" customFormat="1" x14ac:dyDescent="0.35">
      <c r="A255" s="7"/>
      <c r="B255" s="7" t="s">
        <v>813</v>
      </c>
      <c r="C255" s="42"/>
      <c r="D255" s="42"/>
      <c r="F255" s="7"/>
      <c r="G255" s="7"/>
      <c r="H255" s="7"/>
      <c r="I255" s="7"/>
      <c r="J255" s="7"/>
      <c r="K255" s="7"/>
      <c r="L255" s="7"/>
      <c r="M255" s="7"/>
    </row>
    <row r="256" spans="1:13" s="6" customFormat="1" x14ac:dyDescent="0.35">
      <c r="A256" s="6" t="s">
        <v>814</v>
      </c>
      <c r="B256" s="7" t="s">
        <v>815</v>
      </c>
      <c r="C256" s="42">
        <f>ROUND(((C44)*(1+C197+C198))/C42,6)</f>
        <v>13.899404000000001</v>
      </c>
      <c r="D256" s="42">
        <f>ROUND(((D44)*(1+D197+D198))/D42,6)</f>
        <v>1.789385</v>
      </c>
      <c r="F256" s="7"/>
      <c r="G256" s="7"/>
      <c r="H256" s="7"/>
      <c r="I256" s="7"/>
      <c r="J256" s="7"/>
      <c r="K256" s="7"/>
      <c r="L256" s="7"/>
      <c r="M256" s="7"/>
    </row>
    <row r="257" spans="1:13" s="6" customFormat="1" x14ac:dyDescent="0.35">
      <c r="A257" s="7"/>
      <c r="B257" s="7" t="s">
        <v>816</v>
      </c>
      <c r="C257" s="42"/>
      <c r="D257" s="42"/>
      <c r="F257" s="7"/>
      <c r="G257" s="7"/>
      <c r="H257" s="7"/>
      <c r="I257" s="7"/>
      <c r="J257" s="7"/>
      <c r="K257" s="7"/>
      <c r="L257" s="7"/>
      <c r="M257" s="7"/>
    </row>
    <row r="258" spans="1:13" s="6" customFormat="1" x14ac:dyDescent="0.35">
      <c r="A258" s="7"/>
      <c r="B258" s="7" t="s">
        <v>817</v>
      </c>
      <c r="C258" s="42"/>
      <c r="D258" s="42"/>
      <c r="F258" s="7"/>
      <c r="G258" s="7"/>
      <c r="H258" s="7"/>
      <c r="I258" s="7"/>
      <c r="J258" s="7"/>
      <c r="K258" s="7"/>
      <c r="L258" s="7"/>
      <c r="M258" s="7"/>
    </row>
    <row r="259" spans="1:13" s="6" customFormat="1" x14ac:dyDescent="0.35">
      <c r="A259" s="6" t="s">
        <v>818</v>
      </c>
      <c r="B259" s="7" t="s">
        <v>819</v>
      </c>
      <c r="C259" s="42">
        <f t="shared" ref="C259:D259" si="77">MIN(C251,C253)</f>
        <v>2.7E-2</v>
      </c>
      <c r="D259" s="42">
        <f t="shared" si="77"/>
        <v>2.7E-2</v>
      </c>
      <c r="F259" s="7"/>
      <c r="G259" s="7"/>
      <c r="H259" s="7"/>
      <c r="I259" s="7"/>
      <c r="J259" s="7"/>
      <c r="K259" s="7"/>
      <c r="L259" s="7"/>
      <c r="M259" s="7"/>
    </row>
    <row r="260" spans="1:13" s="6" customFormat="1" x14ac:dyDescent="0.35">
      <c r="A260" s="7"/>
      <c r="B260" s="7" t="s">
        <v>820</v>
      </c>
      <c r="C260" s="42"/>
      <c r="D260" s="42"/>
      <c r="F260" s="7"/>
      <c r="G260" s="7"/>
      <c r="H260" s="7"/>
      <c r="I260" s="7"/>
      <c r="J260" s="7"/>
      <c r="K260" s="7"/>
      <c r="L260" s="7"/>
      <c r="M260" s="7"/>
    </row>
    <row r="261" spans="1:13" s="6" customFormat="1" x14ac:dyDescent="0.35">
      <c r="A261" s="6" t="s">
        <v>821</v>
      </c>
      <c r="B261" s="7" t="s">
        <v>822</v>
      </c>
      <c r="C261" s="98">
        <v>0</v>
      </c>
      <c r="D261" s="98">
        <v>0</v>
      </c>
      <c r="F261" s="7"/>
      <c r="G261" s="7"/>
      <c r="H261" s="7"/>
      <c r="I261" s="7"/>
      <c r="J261" s="7"/>
      <c r="K261" s="7"/>
      <c r="L261" s="7"/>
      <c r="M261" s="7"/>
    </row>
    <row r="262" spans="1:13" s="6" customFormat="1" x14ac:dyDescent="0.35">
      <c r="A262" s="6" t="s">
        <v>823</v>
      </c>
      <c r="B262" s="7" t="s">
        <v>824</v>
      </c>
      <c r="C262" s="42">
        <f t="shared" ref="C262:D262" si="78">IF(C261&gt;0,C261,C259)</f>
        <v>2.7E-2</v>
      </c>
      <c r="D262" s="42">
        <f t="shared" si="78"/>
        <v>2.7E-2</v>
      </c>
      <c r="F262" s="7"/>
      <c r="G262" s="7"/>
      <c r="H262" s="7"/>
      <c r="I262" s="7"/>
      <c r="J262" s="7"/>
      <c r="K262" s="7"/>
      <c r="L262" s="7"/>
      <c r="M262" s="7"/>
    </row>
    <row r="263" spans="1:13" s="6" customFormat="1" x14ac:dyDescent="0.35">
      <c r="A263" s="7"/>
      <c r="B263" s="7" t="s">
        <v>825</v>
      </c>
      <c r="C263" s="42"/>
      <c r="D263" s="42"/>
      <c r="F263" s="7"/>
      <c r="G263" s="7"/>
      <c r="H263" s="7"/>
      <c r="I263" s="7"/>
      <c r="J263" s="7"/>
      <c r="K263" s="7"/>
      <c r="L263" s="7"/>
      <c r="M263" s="7"/>
    </row>
    <row r="264" spans="1:13" s="6" customFormat="1" x14ac:dyDescent="0.35">
      <c r="A264" s="6" t="s">
        <v>826</v>
      </c>
      <c r="B264" s="7" t="s">
        <v>827</v>
      </c>
      <c r="C264" s="42">
        <f>C251-C262-C270</f>
        <v>0</v>
      </c>
      <c r="D264" s="42">
        <f>D251-D262-D270</f>
        <v>0</v>
      </c>
      <c r="F264" s="7"/>
      <c r="G264" s="7"/>
      <c r="H264" s="7"/>
      <c r="I264" s="7"/>
      <c r="J264" s="7"/>
      <c r="K264" s="7"/>
      <c r="L264" s="7"/>
      <c r="M264" s="7"/>
    </row>
    <row r="265" spans="1:13" s="6" customFormat="1" x14ac:dyDescent="0.35">
      <c r="A265" s="6" t="s">
        <v>593</v>
      </c>
      <c r="B265" s="7" t="s">
        <v>593</v>
      </c>
      <c r="C265" s="42"/>
      <c r="D265" s="42"/>
      <c r="F265" s="7"/>
      <c r="G265" s="7"/>
      <c r="H265" s="7"/>
      <c r="I265" s="7"/>
      <c r="J265" s="7"/>
      <c r="K265" s="7"/>
      <c r="L265" s="7"/>
      <c r="M265" s="7"/>
    </row>
    <row r="266" spans="1:13" s="6" customFormat="1" x14ac:dyDescent="0.35">
      <c r="A266" s="6" t="s">
        <v>593</v>
      </c>
      <c r="B266" s="43" t="s">
        <v>828</v>
      </c>
      <c r="C266" s="7"/>
      <c r="D266" s="7"/>
      <c r="F266" s="7"/>
      <c r="G266" s="7"/>
      <c r="H266" s="7"/>
      <c r="I266" s="7"/>
      <c r="J266" s="7"/>
      <c r="K266" s="7"/>
      <c r="L266" s="7"/>
      <c r="M266" s="7"/>
    </row>
    <row r="267" spans="1:13" s="6" customFormat="1" x14ac:dyDescent="0.35">
      <c r="A267" s="6" t="s">
        <v>829</v>
      </c>
      <c r="B267" s="7" t="s">
        <v>830</v>
      </c>
      <c r="C267" s="7">
        <f>C57</f>
        <v>2088234.5235152012</v>
      </c>
      <c r="D267" s="7">
        <f>D57</f>
        <v>2088234.5235152012</v>
      </c>
      <c r="F267" s="7"/>
      <c r="G267" s="7"/>
      <c r="H267" s="7"/>
      <c r="I267" s="7"/>
      <c r="J267" s="7"/>
      <c r="K267" s="7"/>
      <c r="L267" s="7"/>
      <c r="M267" s="7"/>
    </row>
    <row r="268" spans="1:13" s="6" customFormat="1" x14ac:dyDescent="0.35">
      <c r="A268" s="6" t="s">
        <v>831</v>
      </c>
      <c r="B268" s="7" t="s">
        <v>832</v>
      </c>
      <c r="C268" s="42">
        <f>ROUND(C267/C42,6)</f>
        <v>2.7556000000000001E-2</v>
      </c>
      <c r="D268" s="42">
        <f>ROUND(D267/D42,6)</f>
        <v>2.7556000000000001E-2</v>
      </c>
      <c r="F268" s="7"/>
      <c r="G268" s="7"/>
      <c r="H268" s="7"/>
      <c r="I268" s="7"/>
      <c r="J268" s="7"/>
      <c r="K268" s="7"/>
      <c r="L268" s="7"/>
      <c r="M268" s="7"/>
    </row>
    <row r="269" spans="1:13" s="6" customFormat="1" x14ac:dyDescent="0.35">
      <c r="A269" s="7"/>
      <c r="B269" s="7" t="s">
        <v>833</v>
      </c>
      <c r="C269" s="42"/>
      <c r="D269" s="42"/>
      <c r="F269" s="7"/>
      <c r="G269" s="7"/>
      <c r="H269" s="7"/>
      <c r="I269" s="7"/>
      <c r="J269" s="7"/>
      <c r="K269" s="7"/>
      <c r="L269" s="7"/>
      <c r="M269" s="7"/>
    </row>
    <row r="270" spans="1:13" s="6" customFormat="1" x14ac:dyDescent="0.35">
      <c r="A270" s="6" t="s">
        <v>834</v>
      </c>
      <c r="B270" s="7" t="s">
        <v>835</v>
      </c>
      <c r="C270" s="42">
        <f t="shared" ref="C270:D270" si="79">IF(ROUND(MIN(C268,(C251-C262),(C256-C262)),6)&lt;0,0,(ROUND(MIN(C268,(C251-C262),(C256-C262)),6)))</f>
        <v>0</v>
      </c>
      <c r="D270" s="42">
        <f t="shared" si="79"/>
        <v>0</v>
      </c>
      <c r="F270" s="7"/>
      <c r="G270" s="7"/>
      <c r="H270" s="7"/>
      <c r="I270" s="7"/>
      <c r="J270" s="7"/>
      <c r="K270" s="7"/>
      <c r="L270" s="7"/>
      <c r="M270" s="7"/>
    </row>
    <row r="271" spans="1:13" s="6" customFormat="1" x14ac:dyDescent="0.35">
      <c r="A271" s="7"/>
      <c r="B271" s="7" t="s">
        <v>836</v>
      </c>
      <c r="C271" s="42"/>
      <c r="D271" s="42"/>
      <c r="F271" s="7"/>
      <c r="G271" s="7"/>
      <c r="H271" s="7"/>
      <c r="I271" s="7"/>
      <c r="J271" s="7"/>
      <c r="K271" s="7"/>
      <c r="L271" s="7"/>
      <c r="M271" s="7"/>
    </row>
    <row r="272" spans="1:13" s="6" customFormat="1" x14ac:dyDescent="0.35">
      <c r="A272" s="7"/>
      <c r="B272" s="7" t="s">
        <v>837</v>
      </c>
      <c r="C272" s="42"/>
      <c r="D272" s="42"/>
      <c r="F272" s="7"/>
      <c r="G272" s="7"/>
      <c r="H272" s="7"/>
      <c r="I272" s="7"/>
      <c r="J272" s="7"/>
      <c r="K272" s="7"/>
      <c r="L272" s="7"/>
      <c r="M272" s="7"/>
    </row>
    <row r="273" spans="1:13" s="6" customFormat="1" x14ac:dyDescent="0.35">
      <c r="A273" s="6" t="s">
        <v>838</v>
      </c>
      <c r="B273" s="7" t="s">
        <v>839</v>
      </c>
      <c r="C273" s="42">
        <v>0</v>
      </c>
      <c r="D273" s="42">
        <v>0</v>
      </c>
      <c r="F273" s="7"/>
      <c r="G273" s="7"/>
      <c r="H273" s="7"/>
      <c r="I273" s="7"/>
      <c r="J273" s="7"/>
      <c r="K273" s="7"/>
      <c r="L273" s="7"/>
      <c r="M273" s="7"/>
    </row>
    <row r="274" spans="1:13" s="6" customFormat="1" x14ac:dyDescent="0.35">
      <c r="A274" s="6" t="s">
        <v>840</v>
      </c>
      <c r="B274" s="7" t="s">
        <v>841</v>
      </c>
      <c r="C274" s="42">
        <f t="shared" ref="C274:D274" si="80">IF(C261&gt;0,C273,C270)</f>
        <v>0</v>
      </c>
      <c r="D274" s="42">
        <f t="shared" si="80"/>
        <v>0</v>
      </c>
      <c r="F274" s="7"/>
      <c r="G274" s="7"/>
      <c r="H274" s="7"/>
      <c r="I274" s="7"/>
      <c r="J274" s="7"/>
      <c r="K274" s="7"/>
      <c r="L274" s="7"/>
      <c r="M274" s="7"/>
    </row>
    <row r="275" spans="1:13" s="6" customFormat="1" x14ac:dyDescent="0.35">
      <c r="A275" s="7"/>
      <c r="B275" s="7" t="s">
        <v>842</v>
      </c>
      <c r="C275" s="7"/>
      <c r="D275" s="7"/>
      <c r="F275" s="7"/>
      <c r="G275" s="7"/>
      <c r="H275" s="7"/>
      <c r="I275" s="7"/>
      <c r="J275" s="7"/>
      <c r="K275" s="7"/>
      <c r="L275" s="7"/>
      <c r="M275" s="7"/>
    </row>
    <row r="276" spans="1:13" s="6" customFormat="1" x14ac:dyDescent="0.35">
      <c r="B276" s="7"/>
      <c r="C276" s="62"/>
      <c r="D276" s="62"/>
      <c r="F276" s="7"/>
      <c r="G276" s="7"/>
      <c r="H276" s="7"/>
      <c r="I276" s="7"/>
      <c r="J276" s="7"/>
      <c r="K276" s="7"/>
      <c r="L276" s="7"/>
      <c r="M276" s="7"/>
    </row>
    <row r="277" spans="1:13" s="6" customFormat="1" x14ac:dyDescent="0.35">
      <c r="A277" s="6" t="s">
        <v>593</v>
      </c>
      <c r="B277" s="43" t="s">
        <v>843</v>
      </c>
      <c r="C277" s="101"/>
      <c r="D277" s="101"/>
      <c r="F277" s="7"/>
      <c r="G277" s="7"/>
      <c r="H277" s="7"/>
      <c r="I277" s="7"/>
      <c r="J277" s="7"/>
      <c r="K277" s="7"/>
      <c r="L277" s="7"/>
      <c r="M277" s="7"/>
    </row>
    <row r="278" spans="1:13" s="6" customFormat="1" x14ac:dyDescent="0.35">
      <c r="A278" s="6" t="s">
        <v>844</v>
      </c>
      <c r="B278" s="7" t="s">
        <v>845</v>
      </c>
      <c r="C278" s="7">
        <f>C248</f>
        <v>67966839.079999998</v>
      </c>
      <c r="D278" s="7">
        <f>D248</f>
        <v>6980431.6799999997</v>
      </c>
      <c r="F278" s="7"/>
      <c r="G278" s="7"/>
      <c r="H278" s="7"/>
      <c r="I278" s="7"/>
      <c r="J278" s="7"/>
      <c r="K278" s="7"/>
      <c r="L278" s="7"/>
      <c r="M278" s="7"/>
    </row>
    <row r="279" spans="1:13" s="6" customFormat="1" x14ac:dyDescent="0.35">
      <c r="A279" s="6" t="s">
        <v>846</v>
      </c>
      <c r="B279" s="7" t="s">
        <v>847</v>
      </c>
      <c r="C279" s="7">
        <f>C262*C42-C286</f>
        <v>2046066.1098450595</v>
      </c>
      <c r="D279" s="7">
        <f>D262*D42-D286</f>
        <v>2046066.1098450595</v>
      </c>
      <c r="F279" s="7"/>
      <c r="G279" s="7"/>
      <c r="H279" s="7"/>
      <c r="I279" s="7"/>
      <c r="J279" s="7"/>
      <c r="K279" s="7"/>
      <c r="L279" s="7"/>
      <c r="M279" s="7"/>
    </row>
    <row r="280" spans="1:13" s="6" customFormat="1" x14ac:dyDescent="0.35">
      <c r="A280" s="6" t="s">
        <v>848</v>
      </c>
      <c r="B280" s="7" t="s">
        <v>849</v>
      </c>
      <c r="C280" s="7">
        <f>C41</f>
        <v>113968.89</v>
      </c>
      <c r="D280" s="7">
        <f>D41</f>
        <v>113968.89</v>
      </c>
      <c r="F280" s="7"/>
      <c r="G280" s="7"/>
      <c r="H280" s="7"/>
      <c r="I280" s="7"/>
      <c r="J280" s="7"/>
      <c r="K280" s="7"/>
      <c r="L280" s="7"/>
      <c r="M280" s="7"/>
    </row>
    <row r="281" spans="1:13" s="6" customFormat="1" x14ac:dyDescent="0.35">
      <c r="A281" s="6" t="s">
        <v>850</v>
      </c>
      <c r="B281" s="7" t="s">
        <v>851</v>
      </c>
      <c r="C281" s="7">
        <f>IF(C278-C279-C280&lt;0,0,C278-C279-C280)</f>
        <v>65806804.08015494</v>
      </c>
      <c r="D281" s="7">
        <f>IF(D278-D279-D280&lt;0,0,D278-D279-D280)</f>
        <v>4820396.680154941</v>
      </c>
      <c r="F281" s="7"/>
      <c r="G281" s="7"/>
      <c r="H281" s="7"/>
      <c r="I281" s="7"/>
      <c r="J281" s="7"/>
      <c r="K281" s="7"/>
      <c r="L281" s="7"/>
      <c r="M281" s="7"/>
    </row>
    <row r="282" spans="1:13" s="6" customFormat="1" x14ac:dyDescent="0.35">
      <c r="A282" s="7"/>
      <c r="B282" s="7" t="s">
        <v>852</v>
      </c>
      <c r="C282" s="64"/>
      <c r="D282" s="64"/>
      <c r="F282" s="7"/>
      <c r="G282" s="7"/>
      <c r="H282" s="7"/>
      <c r="I282" s="7"/>
      <c r="J282" s="7"/>
      <c r="K282" s="7"/>
      <c r="L282" s="7"/>
      <c r="M282" s="7"/>
    </row>
    <row r="283" spans="1:13" s="6" customFormat="1" x14ac:dyDescent="0.35">
      <c r="A283" s="6" t="s">
        <v>853</v>
      </c>
      <c r="B283" s="7" t="s">
        <v>854</v>
      </c>
      <c r="C283" s="7">
        <f>ROUND(C274*C42,2)</f>
        <v>0</v>
      </c>
      <c r="D283" s="7">
        <f>ROUND(D274*D42,2)</f>
        <v>0</v>
      </c>
      <c r="F283" s="7"/>
      <c r="G283" s="7"/>
      <c r="H283" s="7"/>
      <c r="I283" s="7"/>
      <c r="J283" s="7"/>
      <c r="K283" s="7"/>
      <c r="L283" s="7"/>
      <c r="M283" s="7"/>
    </row>
    <row r="284" spans="1:13" s="6" customFormat="1" x14ac:dyDescent="0.35">
      <c r="A284" s="7"/>
      <c r="B284" s="7" t="s">
        <v>855</v>
      </c>
      <c r="C284" s="7"/>
      <c r="D284" s="7"/>
      <c r="F284" s="7"/>
      <c r="G284" s="7"/>
      <c r="H284" s="7"/>
      <c r="I284" s="7"/>
      <c r="J284" s="7"/>
      <c r="K284" s="7"/>
      <c r="L284" s="7"/>
      <c r="M284" s="7"/>
    </row>
    <row r="285" spans="1:13" s="6" customFormat="1" x14ac:dyDescent="0.35">
      <c r="A285" s="6" t="s">
        <v>856</v>
      </c>
      <c r="B285" s="7" t="s">
        <v>857</v>
      </c>
      <c r="C285" s="7">
        <f>ROUND(C278/C95,2)</f>
        <v>11188.88</v>
      </c>
      <c r="D285" s="7">
        <f>ROUND(D278/D95,2)</f>
        <v>13768.11</v>
      </c>
      <c r="F285" s="7"/>
      <c r="G285" s="7"/>
      <c r="H285" s="7"/>
      <c r="I285" s="7"/>
      <c r="J285" s="7"/>
      <c r="K285" s="7"/>
      <c r="L285" s="7"/>
      <c r="M285" s="7"/>
    </row>
    <row r="286" spans="1:13" s="6" customFormat="1" x14ac:dyDescent="0.35">
      <c r="A286" s="7"/>
      <c r="B286" s="7" t="s">
        <v>1013</v>
      </c>
      <c r="C286" s="7">
        <v>0</v>
      </c>
      <c r="D286" s="7">
        <v>0</v>
      </c>
      <c r="F286" s="7"/>
      <c r="G286" s="7"/>
      <c r="H286" s="7"/>
      <c r="I286" s="7"/>
      <c r="J286" s="7"/>
      <c r="K286" s="7"/>
      <c r="L286" s="7"/>
      <c r="M286" s="7"/>
    </row>
    <row r="287" spans="1:13" s="6" customFormat="1" x14ac:dyDescent="0.35">
      <c r="A287" s="6">
        <f>0</f>
        <v>0</v>
      </c>
      <c r="B287" s="7"/>
      <c r="C287" s="7">
        <f t="shared" ref="C287:D287" si="81">(C279+C280+C281)-C278</f>
        <v>0</v>
      </c>
      <c r="D287" s="7">
        <f t="shared" si="81"/>
        <v>0</v>
      </c>
      <c r="F287" s="7"/>
      <c r="G287" s="7"/>
      <c r="H287" s="7"/>
      <c r="I287" s="7"/>
      <c r="J287" s="7"/>
      <c r="K287" s="7"/>
      <c r="L287" s="7"/>
      <c r="M287" s="7"/>
    </row>
    <row r="288" spans="1:13" s="6" customFormat="1" x14ac:dyDescent="0.35">
      <c r="A288" s="6" t="s">
        <v>859</v>
      </c>
      <c r="B288" s="43" t="s">
        <v>860</v>
      </c>
      <c r="C288" s="7">
        <f>IF(IF(((C281*-1)&gt;(C278*$A$287)),-C281,(C278*$A$287))&gt;0,0,IF(((C281*-1)&gt;(C278*$A$287)),-C281,(C278*$A$287)))</f>
        <v>0</v>
      </c>
      <c r="D288" s="7">
        <f>IF(IF(((D281*-1)&gt;(D278*$A$287)),-D281,(D278*$A$287))&gt;0,0,IF(((D281*-1)&gt;(D278*$A$287)),-D281,(D278*$A$287)))</f>
        <v>0</v>
      </c>
      <c r="F288" s="7"/>
      <c r="G288" s="7"/>
      <c r="H288" s="7"/>
      <c r="I288" s="7"/>
      <c r="J288" s="7"/>
      <c r="K288" s="7"/>
      <c r="L288" s="7"/>
      <c r="M288" s="7"/>
    </row>
    <row r="289" spans="1:13" s="6" customFormat="1" x14ac:dyDescent="0.35">
      <c r="B289" s="43"/>
      <c r="C289" s="7"/>
      <c r="D289" s="7"/>
      <c r="F289" s="7"/>
      <c r="G289" s="7"/>
      <c r="H289" s="7"/>
      <c r="I289" s="7"/>
      <c r="J289" s="7"/>
      <c r="K289" s="7"/>
      <c r="L289" s="7"/>
      <c r="M289" s="7"/>
    </row>
    <row r="290" spans="1:13" s="6" customFormat="1" x14ac:dyDescent="0.35">
      <c r="B290" s="43" t="s">
        <v>861</v>
      </c>
      <c r="C290" s="7"/>
      <c r="D290" s="7"/>
      <c r="F290" s="7"/>
      <c r="G290" s="7"/>
      <c r="H290" s="7"/>
      <c r="I290" s="7"/>
      <c r="J290" s="7"/>
      <c r="K290" s="7"/>
      <c r="L290" s="7"/>
      <c r="M290" s="7"/>
    </row>
    <row r="291" spans="1:13" s="6" customFormat="1" x14ac:dyDescent="0.35">
      <c r="A291" s="6" t="s">
        <v>862</v>
      </c>
      <c r="B291" s="7" t="s">
        <v>863</v>
      </c>
      <c r="C291" s="7">
        <f t="shared" ref="C291:D291" si="82">C278+C288</f>
        <v>67966839.079999998</v>
      </c>
      <c r="D291" s="7">
        <f t="shared" si="82"/>
        <v>6980431.6799999997</v>
      </c>
      <c r="F291" s="7"/>
      <c r="G291" s="7"/>
      <c r="H291" s="7"/>
      <c r="I291" s="7"/>
      <c r="J291" s="7"/>
      <c r="K291" s="7"/>
      <c r="L291" s="7"/>
      <c r="M291" s="7"/>
    </row>
    <row r="292" spans="1:13" s="6" customFormat="1" x14ac:dyDescent="0.35">
      <c r="A292" s="6" t="s">
        <v>864</v>
      </c>
      <c r="B292" s="7" t="s">
        <v>865</v>
      </c>
      <c r="C292" s="7">
        <f t="shared" ref="C292:D293" si="83">C279</f>
        <v>2046066.1098450595</v>
      </c>
      <c r="D292" s="7">
        <f t="shared" si="83"/>
        <v>2046066.1098450595</v>
      </c>
      <c r="F292" s="7"/>
      <c r="G292" s="7"/>
      <c r="H292" s="7"/>
      <c r="I292" s="7"/>
      <c r="J292" s="7"/>
      <c r="K292" s="7"/>
      <c r="L292" s="7"/>
      <c r="M292" s="7"/>
    </row>
    <row r="293" spans="1:13" s="6" customFormat="1" x14ac:dyDescent="0.35">
      <c r="A293" s="6" t="s">
        <v>866</v>
      </c>
      <c r="B293" s="7" t="s">
        <v>867</v>
      </c>
      <c r="C293" s="7">
        <f t="shared" si="83"/>
        <v>113968.89</v>
      </c>
      <c r="D293" s="7">
        <f t="shared" si="83"/>
        <v>113968.89</v>
      </c>
      <c r="F293" s="7"/>
      <c r="G293" s="7"/>
      <c r="H293" s="7"/>
      <c r="I293" s="7"/>
      <c r="J293" s="7"/>
      <c r="K293" s="7"/>
      <c r="L293" s="7"/>
      <c r="M293" s="7"/>
    </row>
    <row r="294" spans="1:13" s="6" customFormat="1" x14ac:dyDescent="0.35">
      <c r="A294" s="6" t="s">
        <v>868</v>
      </c>
      <c r="B294" s="7" t="s">
        <v>851</v>
      </c>
      <c r="C294" s="7">
        <f>IF(C291-C292-C293&lt;0,0,C291-C292-C293)</f>
        <v>65806804.08015494</v>
      </c>
      <c r="D294" s="7">
        <f>IF(D291-D292-D293&lt;0,0,D291-D292-D293)</f>
        <v>4820396.680154941</v>
      </c>
      <c r="F294" s="7"/>
      <c r="G294" s="7"/>
      <c r="H294" s="7"/>
      <c r="I294" s="7"/>
      <c r="J294" s="7"/>
      <c r="K294" s="7"/>
      <c r="L294" s="7"/>
      <c r="M294" s="7"/>
    </row>
    <row r="295" spans="1:13" x14ac:dyDescent="0.35">
      <c r="A295" s="6" t="s">
        <v>869</v>
      </c>
      <c r="B295" s="7" t="s">
        <v>870</v>
      </c>
      <c r="C295" s="7">
        <f>IF(MIN((((C278*-$GE$283)+C288)),(C57-C283))&lt;0,0,(MIN((((C278*-$GE$283)+C288)),(C57-C283))))</f>
        <v>0</v>
      </c>
      <c r="D295" s="7">
        <f>IF(MIN((((D278*-$GE$283)+D288)),(D57-D283))&lt;0,0,(MIN((((D278*-$GE$283)+D288)),(D57-D283))))</f>
        <v>0</v>
      </c>
    </row>
    <row r="297" spans="1:13" x14ac:dyDescent="0.35">
      <c r="A297" s="6" t="s">
        <v>872</v>
      </c>
      <c r="B297" s="7" t="s">
        <v>1014</v>
      </c>
      <c r="C297" s="7">
        <f>(C291-C295)/C95</f>
        <v>11188.877945509917</v>
      </c>
      <c r="D297" s="7">
        <f>(D291-D295)/D95</f>
        <v>13768.109822485207</v>
      </c>
    </row>
    <row r="298" spans="1:13" x14ac:dyDescent="0.35">
      <c r="C298" s="18"/>
      <c r="D298" s="18"/>
    </row>
    <row r="299" spans="1:13" x14ac:dyDescent="0.35">
      <c r="B299" s="43" t="s">
        <v>1015</v>
      </c>
    </row>
    <row r="300" spans="1:13" x14ac:dyDescent="0.35">
      <c r="A300" s="6" t="s">
        <v>877</v>
      </c>
      <c r="B300" s="7" t="s">
        <v>878</v>
      </c>
      <c r="C300" s="50">
        <f>ROUND(((C291-C295)-((C165+C169)*C301))/C90,2)</f>
        <v>21609.67</v>
      </c>
      <c r="D300" s="50">
        <f>ROUND(((D291-D295)-((D165+D169)*D301))/D90,2)</f>
        <v>13782.07</v>
      </c>
    </row>
    <row r="301" spans="1:13" x14ac:dyDescent="0.35">
      <c r="A301" s="6" t="s">
        <v>879</v>
      </c>
      <c r="B301" s="7" t="s">
        <v>880</v>
      </c>
      <c r="C301" s="50">
        <f>(C166+(C166*$A$287))</f>
        <v>10244</v>
      </c>
      <c r="D301" s="50">
        <f>(D166+(D166*$A$287))</f>
        <v>10244</v>
      </c>
    </row>
    <row r="302" spans="1:13" x14ac:dyDescent="0.35">
      <c r="A302" s="6"/>
    </row>
    <row r="303" spans="1:13" x14ac:dyDescent="0.35">
      <c r="A303" s="6" t="s">
        <v>881</v>
      </c>
      <c r="B303" s="7" t="s">
        <v>882</v>
      </c>
      <c r="C303" s="7">
        <f>((C300*(C88+C89)+(C301*(C94+C92)))*-1)</f>
        <v>0</v>
      </c>
      <c r="D303" s="7">
        <f>((D300*(D88+D89)+(D301*(D94+D92)))*-1)</f>
        <v>0</v>
      </c>
    </row>
    <row r="304" spans="1:13" x14ac:dyDescent="0.35">
      <c r="A304" s="6"/>
    </row>
    <row r="305" spans="1:11" x14ac:dyDescent="0.35">
      <c r="A305" s="6" t="s">
        <v>883</v>
      </c>
      <c r="B305" s="7" t="s">
        <v>884</v>
      </c>
      <c r="C305" s="7">
        <f t="shared" ref="C305:D305" si="84">C291+C303</f>
        <v>67966839.079999998</v>
      </c>
      <c r="D305" s="7">
        <f t="shared" si="84"/>
        <v>6980431.6799999997</v>
      </c>
    </row>
    <row r="306" spans="1:11" x14ac:dyDescent="0.35">
      <c r="A306" s="6" t="s">
        <v>885</v>
      </c>
      <c r="B306" s="7" t="s">
        <v>886</v>
      </c>
      <c r="C306" s="7">
        <f t="shared" ref="C306:D307" si="85">C292</f>
        <v>2046066.1098450595</v>
      </c>
      <c r="D306" s="7">
        <f t="shared" si="85"/>
        <v>2046066.1098450595</v>
      </c>
    </row>
    <row r="307" spans="1:11" s="6" customFormat="1" x14ac:dyDescent="0.35">
      <c r="A307" s="6" t="s">
        <v>887</v>
      </c>
      <c r="B307" s="7" t="s">
        <v>888</v>
      </c>
      <c r="C307" s="7">
        <f t="shared" si="85"/>
        <v>113968.89</v>
      </c>
      <c r="D307" s="7">
        <f t="shared" si="85"/>
        <v>113968.89</v>
      </c>
      <c r="F307" s="7"/>
      <c r="G307" s="7"/>
      <c r="H307" s="7"/>
      <c r="I307" s="7"/>
      <c r="J307" s="7"/>
      <c r="K307" s="7"/>
    </row>
    <row r="308" spans="1:11" s="6" customFormat="1" x14ac:dyDescent="0.35">
      <c r="A308" s="6" t="s">
        <v>889</v>
      </c>
      <c r="B308" s="7" t="s">
        <v>890</v>
      </c>
      <c r="C308" s="7">
        <f t="shared" ref="C308:D308" si="86">C294+C303</f>
        <v>65806804.08015494</v>
      </c>
      <c r="D308" s="7">
        <f t="shared" si="86"/>
        <v>4820396.680154941</v>
      </c>
      <c r="F308" s="7"/>
      <c r="G308" s="7"/>
      <c r="H308" s="7"/>
      <c r="I308" s="7"/>
      <c r="J308" s="7"/>
      <c r="K308" s="7"/>
    </row>
    <row r="309" spans="1:11" s="6" customFormat="1" x14ac:dyDescent="0.35">
      <c r="A309" s="7"/>
      <c r="B309" s="7" t="s">
        <v>891</v>
      </c>
      <c r="C309" s="7"/>
      <c r="D309" s="7"/>
      <c r="F309" s="7"/>
      <c r="G309" s="7"/>
      <c r="H309" s="7"/>
      <c r="I309" s="7"/>
      <c r="J309" s="7"/>
      <c r="K309" s="7"/>
    </row>
    <row r="310" spans="1:11" s="6" customFormat="1" x14ac:dyDescent="0.35">
      <c r="A310" s="7"/>
      <c r="B310" s="7" t="s">
        <v>892</v>
      </c>
      <c r="C310" s="7">
        <f t="shared" ref="C310:D310" si="87">-C295</f>
        <v>0</v>
      </c>
      <c r="D310" s="7">
        <f t="shared" si="87"/>
        <v>0</v>
      </c>
      <c r="F310" s="7"/>
      <c r="G310" s="7"/>
      <c r="H310" s="7"/>
      <c r="I310" s="7"/>
      <c r="J310" s="7"/>
      <c r="K310" s="7"/>
    </row>
    <row r="311" spans="1:11" s="6" customFormat="1" x14ac:dyDescent="0.35">
      <c r="A311" s="7"/>
      <c r="B311" s="7"/>
      <c r="C311" s="7"/>
      <c r="D311" s="7"/>
      <c r="F311" s="7"/>
      <c r="G311" s="7"/>
      <c r="H311" s="7"/>
      <c r="I311" s="7"/>
      <c r="J311" s="7"/>
      <c r="K311" s="7"/>
    </row>
    <row r="312" spans="1:11" s="6" customFormat="1" x14ac:dyDescent="0.35">
      <c r="A312" s="7"/>
      <c r="B312" s="7"/>
      <c r="C312" s="7"/>
      <c r="D312" s="7"/>
      <c r="F312" s="7"/>
      <c r="G312" s="7"/>
      <c r="H312" s="7"/>
      <c r="I312" s="7"/>
      <c r="J312" s="7"/>
      <c r="K312" s="7"/>
    </row>
    <row r="313" spans="1:11" s="6" customFormat="1" x14ac:dyDescent="0.35">
      <c r="A313" s="6" t="s">
        <v>593</v>
      </c>
      <c r="B313" s="43" t="s">
        <v>893</v>
      </c>
      <c r="C313" s="46"/>
      <c r="D313" s="46"/>
      <c r="F313" s="7"/>
      <c r="G313" s="7"/>
      <c r="H313" s="7"/>
      <c r="I313" s="7"/>
      <c r="J313" s="7"/>
      <c r="K313" s="7"/>
    </row>
    <row r="314" spans="1:11" x14ac:dyDescent="0.35">
      <c r="A314" s="6" t="s">
        <v>894</v>
      </c>
      <c r="B314" s="7" t="s">
        <v>895</v>
      </c>
      <c r="C314" s="42">
        <f t="shared" ref="C314:D314" si="88">+C262</f>
        <v>2.7E-2</v>
      </c>
      <c r="D314" s="42">
        <f t="shared" si="88"/>
        <v>2.7E-2</v>
      </c>
    </row>
    <row r="315" spans="1:11" x14ac:dyDescent="0.35">
      <c r="A315" s="6" t="s">
        <v>896</v>
      </c>
      <c r="B315" s="7" t="s">
        <v>897</v>
      </c>
      <c r="C315" s="42">
        <f t="shared" ref="C315:D315" si="89">+C274</f>
        <v>0</v>
      </c>
      <c r="D315" s="42">
        <f t="shared" si="89"/>
        <v>0</v>
      </c>
    </row>
    <row r="316" spans="1:11" x14ac:dyDescent="0.35">
      <c r="A316" s="6" t="s">
        <v>898</v>
      </c>
      <c r="B316" s="7" t="s">
        <v>899</v>
      </c>
      <c r="C316" s="42">
        <f>ROUND((C72/C42),6)</f>
        <v>0</v>
      </c>
      <c r="D316" s="42">
        <f>ROUND((D72/D42),6)</f>
        <v>0</v>
      </c>
    </row>
    <row r="317" spans="1:11" x14ac:dyDescent="0.35">
      <c r="B317" s="7" t="s">
        <v>900</v>
      </c>
      <c r="C317" s="42"/>
      <c r="D317" s="42"/>
    </row>
    <row r="318" spans="1:11" x14ac:dyDescent="0.35">
      <c r="A318" s="6" t="s">
        <v>901</v>
      </c>
      <c r="B318" s="7" t="s">
        <v>902</v>
      </c>
      <c r="C318" s="42">
        <f>ROUND((C73/C42),6)</f>
        <v>0</v>
      </c>
      <c r="D318" s="42">
        <f>ROUND((D73/D42),6)</f>
        <v>0</v>
      </c>
    </row>
    <row r="319" spans="1:11" x14ac:dyDescent="0.35">
      <c r="B319" s="7" t="s">
        <v>903</v>
      </c>
      <c r="C319" s="42"/>
      <c r="D319" s="42"/>
    </row>
    <row r="320" spans="1:11" x14ac:dyDescent="0.35">
      <c r="A320" s="6" t="s">
        <v>904</v>
      </c>
      <c r="B320" s="7" t="s">
        <v>905</v>
      </c>
      <c r="C320" s="42">
        <f>ROUND((C74/C42),6)</f>
        <v>0</v>
      </c>
      <c r="D320" s="42">
        <f>ROUND((D74/D42),6)</f>
        <v>0</v>
      </c>
    </row>
    <row r="321" spans="1:4" x14ac:dyDescent="0.35">
      <c r="B321" s="7" t="s">
        <v>906</v>
      </c>
      <c r="C321" s="42"/>
      <c r="D321" s="42"/>
    </row>
    <row r="322" spans="1:4" x14ac:dyDescent="0.35">
      <c r="A322" s="6" t="s">
        <v>907</v>
      </c>
      <c r="B322" s="7" t="s">
        <v>908</v>
      </c>
      <c r="C322" s="42">
        <f t="shared" ref="C322:D322" si="90">SUM(C314:C320)</f>
        <v>2.7E-2</v>
      </c>
      <c r="D322" s="42">
        <f t="shared" si="90"/>
        <v>2.7E-2</v>
      </c>
    </row>
    <row r="323" spans="1:4" x14ac:dyDescent="0.35">
      <c r="B323" s="7" t="s">
        <v>909</v>
      </c>
    </row>
    <row r="325" spans="1:4" x14ac:dyDescent="0.35">
      <c r="B325" s="7" t="s">
        <v>910</v>
      </c>
      <c r="C325" s="7">
        <f>ROUND(C326/C90,2)</f>
        <v>19365.36</v>
      </c>
      <c r="D325" s="7">
        <f>ROUND(D326/D90,2)</f>
        <v>13184.72</v>
      </c>
    </row>
    <row r="326" spans="1:4" x14ac:dyDescent="0.35">
      <c r="A326" s="6" t="s">
        <v>911</v>
      </c>
      <c r="B326" s="7" t="s">
        <v>912</v>
      </c>
      <c r="C326" s="18">
        <f>IF(AND(C189&lt;&gt;0,C90&gt;459,C131&gt;C14),MIN(C189/459*C191,C213),MIN(((C278-C172)/C90)*C90,C213))</f>
        <v>9779507.8300000001</v>
      </c>
      <c r="D326" s="18">
        <f>IF(AND(D189&lt;&gt;0,D90&gt;459,D131&gt;D14),MIN(D189/459*D191,D213),MIN(((D278-D172)/D90)*D90,D213))</f>
        <v>6658285</v>
      </c>
    </row>
    <row r="327" spans="1:4" x14ac:dyDescent="0.35">
      <c r="C327" s="18"/>
    </row>
    <row r="328" spans="1:4" x14ac:dyDescent="0.35">
      <c r="A328"/>
      <c r="B328" s="7" t="s">
        <v>913</v>
      </c>
      <c r="C328"/>
    </row>
  </sheetData>
  <hyperlinks>
    <hyperlink ref="A175" r:id="rId1" display="RF@" xr:uid="{158DB989-4C89-42F6-A928-09BB67788EFF}"/>
  </hyperlinks>
  <pageMargins left="0.75" right="0.75" top="0.5" bottom="0.5" header="0" footer="0.5"/>
  <pageSetup scale="89" orientation="portrait" verticalDpi="300" r:id="rId2"/>
  <headerFooter alignWithMargins="0">
    <oddFooter>&amp;LCDE, Public School Finance Unit&amp;C&amp;R&amp;D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Draft SB24-188</vt:lpstr>
      <vt:lpstr>district calc</vt:lpstr>
      <vt:lpstr>'district calc'!Print_Area</vt:lpstr>
      <vt:lpstr>'Draft SB24-188'!Print_Area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Kahle, Tim</dc:creator>
  <cp:lastModifiedBy>Kahle, Tim</cp:lastModifiedBy>
  <dcterms:created xsi:type="dcterms:W3CDTF">2024-03-25T17:50:15Z</dcterms:created>
  <dcterms:modified xsi:type="dcterms:W3CDTF">2024-05-06T19:26:29Z</dcterms:modified>
</cp:coreProperties>
</file>