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SFARUNS\FY25 Projections\"/>
    </mc:Choice>
  </mc:AlternateContent>
  <xr:revisionPtr revIDLastSave="0" documentId="13_ncr:1_{976B35A8-6A09-41E9-AABB-3088AF0E0B7B}" xr6:coauthVersionLast="47" xr6:coauthVersionMax="47" xr10:uidLastSave="{00000000-0000-0000-0000-000000000000}"/>
  <bookViews>
    <workbookView xWindow="-110" yWindow="-110" windowWidth="19420" windowHeight="10420" xr2:uid="{C5DB89C3-2411-4FA5-AC8B-56A375ED6BD0}"/>
  </bookViews>
  <sheets>
    <sheet name="January2024Draft" sheetId="1" r:id="rId1"/>
    <sheet name="district calc" sheetId="2" r:id="rId2"/>
  </sheets>
  <externalReferences>
    <externalReference r:id="rId3"/>
  </externalReferences>
  <definedNames>
    <definedName name="_Order1" hidden="1">255</definedName>
    <definedName name="DISTRICT" localSheetId="1">#REF!</definedName>
    <definedName name="DISTRICT" localSheetId="0">#REF!</definedName>
    <definedName name="DISTRICT">#REF!</definedName>
    <definedName name="MILL" localSheetId="1">#REF!</definedName>
    <definedName name="MILL" localSheetId="0">#REF!</definedName>
    <definedName name="MILL">#REF!</definedName>
    <definedName name="MOUNTAIN" localSheetId="1">#REF!</definedName>
    <definedName name="MOUNTAIN" localSheetId="0">#REF!</definedName>
    <definedName name="MOUNTAIN">#REF!</definedName>
    <definedName name="OUTLAY" localSheetId="1">#REF!</definedName>
    <definedName name="OUTLAY" localSheetId="0">#REF!</definedName>
    <definedName name="OUTLAY">#REF!</definedName>
    <definedName name="_xlnm.Print_Area" localSheetId="1">'district calc'!$F$5:$I$76</definedName>
    <definedName name="RURAL" localSheetId="1">#REF!</definedName>
    <definedName name="RURAL" localSheetId="0">#REF!</definedName>
    <definedName name="RURAL">#REF!</definedName>
    <definedName name="SUMMARY" localSheetId="1">#REF!</definedName>
    <definedName name="SUMMARY" localSheetId="0">'[1]district disk'!#REF!</definedName>
    <definedName name="SUMMARY">#REF!</definedName>
    <definedName name="URBAN" localSheetId="1">#REF!</definedName>
    <definedName name="URBAN" localSheetId="0">#REF!</definedName>
    <definedName name="URBA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Y311" i="1" l="1"/>
  <c r="FZ165" i="1"/>
  <c r="FZ164" i="1"/>
  <c r="FT226" i="1" l="1"/>
  <c r="FO226" i="1"/>
  <c r="FH226" i="1"/>
  <c r="FC226" i="1"/>
  <c r="EV226" i="1"/>
  <c r="EQ226" i="1"/>
  <c r="EJ226" i="1"/>
  <c r="EE226" i="1"/>
  <c r="DX226" i="1"/>
  <c r="DS226" i="1"/>
  <c r="DL226" i="1"/>
  <c r="DG226" i="1"/>
  <c r="CZ226" i="1"/>
  <c r="CU226" i="1"/>
  <c r="CN226" i="1"/>
  <c r="CI226" i="1"/>
  <c r="CB226" i="1"/>
  <c r="BW226" i="1"/>
  <c r="BP226" i="1"/>
  <c r="BK226" i="1"/>
  <c r="BD226" i="1"/>
  <c r="AY226" i="1"/>
  <c r="AR226" i="1"/>
  <c r="AM226" i="1"/>
  <c r="AF226" i="1"/>
  <c r="AA226" i="1"/>
  <c r="T226" i="1"/>
  <c r="O226" i="1"/>
  <c r="H226" i="1"/>
  <c r="C226" i="1"/>
  <c r="FX165" i="1"/>
  <c r="FX226" i="1" s="1"/>
  <c r="FW165" i="1"/>
  <c r="FW226" i="1" s="1"/>
  <c r="FV165" i="1"/>
  <c r="FV226" i="1" s="1"/>
  <c r="FU165" i="1"/>
  <c r="FU226" i="1" s="1"/>
  <c r="FT165" i="1"/>
  <c r="FS165" i="1"/>
  <c r="FS226" i="1" s="1"/>
  <c r="FR165" i="1"/>
  <c r="FR226" i="1" s="1"/>
  <c r="FQ165" i="1"/>
  <c r="FQ226" i="1" s="1"/>
  <c r="FP165" i="1"/>
  <c r="FP226" i="1" s="1"/>
  <c r="FO165" i="1"/>
  <c r="FN165" i="1"/>
  <c r="FN226" i="1" s="1"/>
  <c r="FM165" i="1"/>
  <c r="FM226" i="1" s="1"/>
  <c r="FL165" i="1"/>
  <c r="FL226" i="1" s="1"/>
  <c r="FK165" i="1"/>
  <c r="FK226" i="1" s="1"/>
  <c r="FJ165" i="1"/>
  <c r="FJ226" i="1" s="1"/>
  <c r="FI165" i="1"/>
  <c r="FI226" i="1" s="1"/>
  <c r="FH165" i="1"/>
  <c r="FG165" i="1"/>
  <c r="FG226" i="1" s="1"/>
  <c r="FF165" i="1"/>
  <c r="FF226" i="1" s="1"/>
  <c r="FE165" i="1"/>
  <c r="FE226" i="1" s="1"/>
  <c r="FD165" i="1"/>
  <c r="FD226" i="1" s="1"/>
  <c r="FC165" i="1"/>
  <c r="FB165" i="1"/>
  <c r="FB226" i="1" s="1"/>
  <c r="FA165" i="1"/>
  <c r="FA226" i="1" s="1"/>
  <c r="EZ165" i="1"/>
  <c r="EZ226" i="1" s="1"/>
  <c r="EY165" i="1"/>
  <c r="EY226" i="1" s="1"/>
  <c r="EX165" i="1"/>
  <c r="EX226" i="1" s="1"/>
  <c r="EW165" i="1"/>
  <c r="EW226" i="1" s="1"/>
  <c r="EV165" i="1"/>
  <c r="EU165" i="1"/>
  <c r="EU226" i="1" s="1"/>
  <c r="ET165" i="1"/>
  <c r="ET226" i="1" s="1"/>
  <c r="ES165" i="1"/>
  <c r="ES226" i="1" s="1"/>
  <c r="ER165" i="1"/>
  <c r="ER226" i="1" s="1"/>
  <c r="EQ165" i="1"/>
  <c r="EP165" i="1"/>
  <c r="EP226" i="1" s="1"/>
  <c r="EO165" i="1"/>
  <c r="EO226" i="1" s="1"/>
  <c r="EN165" i="1"/>
  <c r="EN226" i="1" s="1"/>
  <c r="EM165" i="1"/>
  <c r="EM226" i="1" s="1"/>
  <c r="EL165" i="1"/>
  <c r="EL226" i="1" s="1"/>
  <c r="EK165" i="1"/>
  <c r="EK226" i="1" s="1"/>
  <c r="EJ165" i="1"/>
  <c r="EI165" i="1"/>
  <c r="EI226" i="1" s="1"/>
  <c r="EH165" i="1"/>
  <c r="EH226" i="1" s="1"/>
  <c r="EG165" i="1"/>
  <c r="EG226" i="1" s="1"/>
  <c r="EF165" i="1"/>
  <c r="EF226" i="1" s="1"/>
  <c r="EE165" i="1"/>
  <c r="ED165" i="1"/>
  <c r="ED226" i="1" s="1"/>
  <c r="EC165" i="1"/>
  <c r="EC226" i="1" s="1"/>
  <c r="EB165" i="1"/>
  <c r="EB226" i="1" s="1"/>
  <c r="EA165" i="1"/>
  <c r="EA226" i="1" s="1"/>
  <c r="DZ165" i="1"/>
  <c r="DZ226" i="1" s="1"/>
  <c r="DY165" i="1"/>
  <c r="DY226" i="1" s="1"/>
  <c r="DX165" i="1"/>
  <c r="DW165" i="1"/>
  <c r="DW226" i="1" s="1"/>
  <c r="DV165" i="1"/>
  <c r="DV226" i="1" s="1"/>
  <c r="DU165" i="1"/>
  <c r="DU226" i="1" s="1"/>
  <c r="DT165" i="1"/>
  <c r="DT226" i="1" s="1"/>
  <c r="DS165" i="1"/>
  <c r="DR165" i="1"/>
  <c r="DR226" i="1" s="1"/>
  <c r="DQ165" i="1"/>
  <c r="DQ226" i="1" s="1"/>
  <c r="DP165" i="1"/>
  <c r="DP226" i="1" s="1"/>
  <c r="DO165" i="1"/>
  <c r="DO226" i="1" s="1"/>
  <c r="DN165" i="1"/>
  <c r="DN226" i="1" s="1"/>
  <c r="DM165" i="1"/>
  <c r="DM226" i="1" s="1"/>
  <c r="DL165" i="1"/>
  <c r="DK165" i="1"/>
  <c r="DK226" i="1" s="1"/>
  <c r="DJ165" i="1"/>
  <c r="DJ226" i="1" s="1"/>
  <c r="DI165" i="1"/>
  <c r="DI226" i="1" s="1"/>
  <c r="DH165" i="1"/>
  <c r="DH226" i="1" s="1"/>
  <c r="DG165" i="1"/>
  <c r="DF165" i="1"/>
  <c r="DF226" i="1" s="1"/>
  <c r="DE165" i="1"/>
  <c r="DE226" i="1" s="1"/>
  <c r="DD165" i="1"/>
  <c r="DD226" i="1" s="1"/>
  <c r="DC165" i="1"/>
  <c r="DC226" i="1" s="1"/>
  <c r="DB165" i="1"/>
  <c r="DB226" i="1" s="1"/>
  <c r="DA165" i="1"/>
  <c r="DA226" i="1" s="1"/>
  <c r="CZ165" i="1"/>
  <c r="CY165" i="1"/>
  <c r="CY226" i="1" s="1"/>
  <c r="CX165" i="1"/>
  <c r="CX226" i="1" s="1"/>
  <c r="CW165" i="1"/>
  <c r="CW226" i="1" s="1"/>
  <c r="CV165" i="1"/>
  <c r="CV226" i="1" s="1"/>
  <c r="CU165" i="1"/>
  <c r="CT165" i="1"/>
  <c r="CT226" i="1" s="1"/>
  <c r="CS165" i="1"/>
  <c r="CS226" i="1" s="1"/>
  <c r="CR165" i="1"/>
  <c r="CR226" i="1" s="1"/>
  <c r="CQ165" i="1"/>
  <c r="CQ226" i="1" s="1"/>
  <c r="CP165" i="1"/>
  <c r="CP226" i="1" s="1"/>
  <c r="CO165" i="1"/>
  <c r="CO226" i="1" s="1"/>
  <c r="CN165" i="1"/>
  <c r="CM165" i="1"/>
  <c r="CM226" i="1" s="1"/>
  <c r="CL165" i="1"/>
  <c r="CL226" i="1" s="1"/>
  <c r="CK165" i="1"/>
  <c r="CK226" i="1" s="1"/>
  <c r="CJ165" i="1"/>
  <c r="CJ226" i="1" s="1"/>
  <c r="CI165" i="1"/>
  <c r="CH165" i="1"/>
  <c r="CH226" i="1" s="1"/>
  <c r="CG165" i="1"/>
  <c r="CG226" i="1" s="1"/>
  <c r="CF165" i="1"/>
  <c r="CF226" i="1" s="1"/>
  <c r="CE165" i="1"/>
  <c r="CE226" i="1" s="1"/>
  <c r="CD165" i="1"/>
  <c r="CD226" i="1" s="1"/>
  <c r="CC165" i="1"/>
  <c r="CC226" i="1" s="1"/>
  <c r="CB165" i="1"/>
  <c r="CA165" i="1"/>
  <c r="CA226" i="1" s="1"/>
  <c r="BZ165" i="1"/>
  <c r="BZ226" i="1" s="1"/>
  <c r="BY165" i="1"/>
  <c r="BY226" i="1" s="1"/>
  <c r="BX165" i="1"/>
  <c r="BX226" i="1" s="1"/>
  <c r="BW165" i="1"/>
  <c r="BV165" i="1"/>
  <c r="BV226" i="1" s="1"/>
  <c r="BU165" i="1"/>
  <c r="BU226" i="1" s="1"/>
  <c r="BT165" i="1"/>
  <c r="BT226" i="1" s="1"/>
  <c r="BS165" i="1"/>
  <c r="BS226" i="1" s="1"/>
  <c r="BR165" i="1"/>
  <c r="BR226" i="1" s="1"/>
  <c r="BQ165" i="1"/>
  <c r="BQ226" i="1" s="1"/>
  <c r="BP165" i="1"/>
  <c r="BO165" i="1"/>
  <c r="BO226" i="1" s="1"/>
  <c r="BN165" i="1"/>
  <c r="BN226" i="1" s="1"/>
  <c r="BM165" i="1"/>
  <c r="BM226" i="1" s="1"/>
  <c r="BL165" i="1"/>
  <c r="BL226" i="1" s="1"/>
  <c r="BK165" i="1"/>
  <c r="BJ165" i="1"/>
  <c r="BJ226" i="1" s="1"/>
  <c r="BI165" i="1"/>
  <c r="BI226" i="1" s="1"/>
  <c r="BH165" i="1"/>
  <c r="BH226" i="1" s="1"/>
  <c r="BG165" i="1"/>
  <c r="BG226" i="1" s="1"/>
  <c r="BF165" i="1"/>
  <c r="BF226" i="1" s="1"/>
  <c r="BE165" i="1"/>
  <c r="BE226" i="1" s="1"/>
  <c r="BD165" i="1"/>
  <c r="BC165" i="1"/>
  <c r="BC226" i="1" s="1"/>
  <c r="BB165" i="1"/>
  <c r="BB226" i="1" s="1"/>
  <c r="BA165" i="1"/>
  <c r="BA226" i="1" s="1"/>
  <c r="AZ165" i="1"/>
  <c r="AZ226" i="1" s="1"/>
  <c r="AY165" i="1"/>
  <c r="AX165" i="1"/>
  <c r="AX226" i="1" s="1"/>
  <c r="AW165" i="1"/>
  <c r="AW226" i="1" s="1"/>
  <c r="AV165" i="1"/>
  <c r="AV226" i="1" s="1"/>
  <c r="AU165" i="1"/>
  <c r="AU226" i="1" s="1"/>
  <c r="AT165" i="1"/>
  <c r="AT226" i="1" s="1"/>
  <c r="AS165" i="1"/>
  <c r="AS226" i="1" s="1"/>
  <c r="AR165" i="1"/>
  <c r="AQ165" i="1"/>
  <c r="AQ226" i="1" s="1"/>
  <c r="AP165" i="1"/>
  <c r="AP226" i="1" s="1"/>
  <c r="AO165" i="1"/>
  <c r="AO226" i="1" s="1"/>
  <c r="AN165" i="1"/>
  <c r="AN226" i="1" s="1"/>
  <c r="AM165" i="1"/>
  <c r="AL165" i="1"/>
  <c r="AL226" i="1" s="1"/>
  <c r="AK165" i="1"/>
  <c r="AK226" i="1" s="1"/>
  <c r="AJ165" i="1"/>
  <c r="AJ226" i="1" s="1"/>
  <c r="AI165" i="1"/>
  <c r="AI226" i="1" s="1"/>
  <c r="AH165" i="1"/>
  <c r="AH226" i="1" s="1"/>
  <c r="AG165" i="1"/>
  <c r="AG226" i="1" s="1"/>
  <c r="AF165" i="1"/>
  <c r="AE165" i="1"/>
  <c r="AE226" i="1" s="1"/>
  <c r="AD165" i="1"/>
  <c r="AD226" i="1" s="1"/>
  <c r="AC165" i="1"/>
  <c r="AC226" i="1" s="1"/>
  <c r="AB165" i="1"/>
  <c r="AB226" i="1" s="1"/>
  <c r="AA165" i="1"/>
  <c r="Z165" i="1"/>
  <c r="Z226" i="1" s="1"/>
  <c r="Y165" i="1"/>
  <c r="Y226" i="1" s="1"/>
  <c r="X165" i="1"/>
  <c r="X226" i="1" s="1"/>
  <c r="W165" i="1"/>
  <c r="W226" i="1" s="1"/>
  <c r="V165" i="1"/>
  <c r="V226" i="1" s="1"/>
  <c r="U165" i="1"/>
  <c r="U226" i="1" s="1"/>
  <c r="T165" i="1"/>
  <c r="S165" i="1"/>
  <c r="S226" i="1" s="1"/>
  <c r="R165" i="1"/>
  <c r="R226" i="1" s="1"/>
  <c r="Q165" i="1"/>
  <c r="Q226" i="1" s="1"/>
  <c r="P165" i="1"/>
  <c r="P226" i="1" s="1"/>
  <c r="O165" i="1"/>
  <c r="N165" i="1"/>
  <c r="N226" i="1" s="1"/>
  <c r="M165" i="1"/>
  <c r="M226" i="1" s="1"/>
  <c r="L165" i="1"/>
  <c r="L226" i="1" s="1"/>
  <c r="K165" i="1"/>
  <c r="K226" i="1" s="1"/>
  <c r="J165" i="1"/>
  <c r="J226" i="1" s="1"/>
  <c r="I165" i="1"/>
  <c r="I226" i="1" s="1"/>
  <c r="H165" i="1"/>
  <c r="G165" i="1"/>
  <c r="G226" i="1" s="1"/>
  <c r="F165" i="1"/>
  <c r="F226" i="1" s="1"/>
  <c r="E165" i="1"/>
  <c r="E226" i="1" s="1"/>
  <c r="D165" i="1"/>
  <c r="D226" i="1" s="1"/>
  <c r="C165" i="1"/>
  <c r="D320" i="2" l="1"/>
  <c r="C320" i="2"/>
  <c r="D318" i="2"/>
  <c r="C318" i="2"/>
  <c r="D316" i="2"/>
  <c r="C316" i="2"/>
  <c r="D292" i="2"/>
  <c r="D308" i="2" s="1"/>
  <c r="C292" i="2"/>
  <c r="C308" i="2" s="1"/>
  <c r="D263" i="2"/>
  <c r="C263" i="2"/>
  <c r="D219" i="2"/>
  <c r="C219" i="2"/>
  <c r="C216" i="2"/>
  <c r="C214" i="2"/>
  <c r="D206" i="2"/>
  <c r="C206" i="2"/>
  <c r="D179" i="2"/>
  <c r="D180" i="2" s="1"/>
  <c r="C179" i="2"/>
  <c r="C180" i="2" s="1"/>
  <c r="C173" i="2"/>
  <c r="C302" i="2" s="1"/>
  <c r="D172" i="2"/>
  <c r="C172" i="2"/>
  <c r="D166" i="2"/>
  <c r="C166" i="2"/>
  <c r="D141" i="2"/>
  <c r="C141" i="2"/>
  <c r="D136" i="2"/>
  <c r="C136" i="2"/>
  <c r="D133" i="2"/>
  <c r="C133" i="2"/>
  <c r="D132" i="2"/>
  <c r="C132" i="2"/>
  <c r="D120" i="2"/>
  <c r="C120" i="2"/>
  <c r="D102" i="2"/>
  <c r="C102" i="2"/>
  <c r="D101" i="2"/>
  <c r="C101" i="2"/>
  <c r="D100" i="2"/>
  <c r="D176" i="2" s="1"/>
  <c r="C100" i="2"/>
  <c r="C176" i="2" s="1"/>
  <c r="C177" i="2" s="1"/>
  <c r="D99" i="2"/>
  <c r="C99" i="2"/>
  <c r="D98" i="2"/>
  <c r="C98" i="2"/>
  <c r="D97" i="2"/>
  <c r="C97" i="2"/>
  <c r="D95" i="2"/>
  <c r="C95" i="2"/>
  <c r="D94" i="2"/>
  <c r="C94" i="2"/>
  <c r="D93" i="2"/>
  <c r="C93" i="2"/>
  <c r="D89" i="2"/>
  <c r="C89" i="2"/>
  <c r="D88" i="2"/>
  <c r="C88" i="2"/>
  <c r="D87" i="2"/>
  <c r="C87" i="2"/>
  <c r="D86" i="2"/>
  <c r="C86" i="2"/>
  <c r="D67" i="2"/>
  <c r="D207" i="2" s="1"/>
  <c r="C67" i="2"/>
  <c r="C207" i="2" s="1"/>
  <c r="D63" i="2"/>
  <c r="D279" i="2" s="1"/>
  <c r="D280" i="2" s="1"/>
  <c r="C63" i="2"/>
  <c r="C279" i="2" s="1"/>
  <c r="C280" i="2" s="1"/>
  <c r="D41" i="2"/>
  <c r="D173" i="2" s="1"/>
  <c r="D302" i="2" s="1"/>
  <c r="D40" i="2"/>
  <c r="D214" i="2" s="1"/>
  <c r="C39" i="2"/>
  <c r="D39" i="2" s="1"/>
  <c r="C38" i="2"/>
  <c r="D37" i="2"/>
  <c r="C37" i="2"/>
  <c r="D11" i="2"/>
  <c r="D16" i="2" s="1"/>
  <c r="D85" i="2" s="1"/>
  <c r="D90" i="2" s="1"/>
  <c r="D96" i="2" s="1"/>
  <c r="C11" i="2"/>
  <c r="C16" i="2" s="1"/>
  <c r="C85" i="2" s="1"/>
  <c r="C90" i="2" s="1"/>
  <c r="C96" i="2" s="1"/>
  <c r="C174" i="2" l="1"/>
  <c r="C182" i="2"/>
  <c r="C227" i="2" s="1"/>
  <c r="C218" i="2"/>
  <c r="D218" i="2"/>
  <c r="D177" i="2"/>
  <c r="C134" i="2"/>
  <c r="C135" i="2" s="1"/>
  <c r="C137" i="2" s="1"/>
  <c r="C139" i="2" s="1"/>
  <c r="C192" i="2" s="1"/>
  <c r="D216" i="2"/>
  <c r="D134" i="2"/>
  <c r="D135" i="2" s="1"/>
  <c r="D137" i="2" s="1"/>
  <c r="D139" i="2" s="1"/>
  <c r="D142" i="2" s="1"/>
  <c r="C121" i="2"/>
  <c r="C118" i="2"/>
  <c r="C103" i="2"/>
  <c r="C215" i="2"/>
  <c r="C220" i="2" s="1"/>
  <c r="C229" i="2" s="1"/>
  <c r="C127" i="2"/>
  <c r="D215" i="2"/>
  <c r="D127" i="2"/>
  <c r="D103" i="2"/>
  <c r="D121" i="2"/>
  <c r="D118" i="2"/>
  <c r="D220" i="2"/>
  <c r="D229" i="2" s="1"/>
  <c r="D105" i="2"/>
  <c r="C105" i="2"/>
  <c r="D174" i="2"/>
  <c r="D182" i="2" s="1"/>
  <c r="D227" i="2" s="1"/>
  <c r="FX37" i="1"/>
  <c r="FW37" i="1"/>
  <c r="FV37" i="1"/>
  <c r="FU37" i="1"/>
  <c r="FT37" i="1"/>
  <c r="FS37" i="1"/>
  <c r="FR37" i="1"/>
  <c r="FQ37" i="1"/>
  <c r="FP37" i="1"/>
  <c r="FO37" i="1"/>
  <c r="FN37" i="1"/>
  <c r="FM37" i="1"/>
  <c r="FL37" i="1"/>
  <c r="FK37" i="1"/>
  <c r="FJ37" i="1"/>
  <c r="FI37" i="1"/>
  <c r="FH37" i="1"/>
  <c r="FG37" i="1"/>
  <c r="FF37" i="1"/>
  <c r="FE37" i="1"/>
  <c r="FD37" i="1"/>
  <c r="FC37" i="1"/>
  <c r="FB37" i="1"/>
  <c r="FA37" i="1"/>
  <c r="EZ37" i="1"/>
  <c r="EY37" i="1"/>
  <c r="EX37" i="1"/>
  <c r="EW37" i="1"/>
  <c r="EV37" i="1"/>
  <c r="EU37" i="1"/>
  <c r="ET37" i="1"/>
  <c r="ES37" i="1"/>
  <c r="ER37" i="1"/>
  <c r="EQ37" i="1"/>
  <c r="EP37" i="1"/>
  <c r="EO37" i="1"/>
  <c r="EN37" i="1"/>
  <c r="EM37" i="1"/>
  <c r="EL37" i="1"/>
  <c r="EK37" i="1"/>
  <c r="EJ37" i="1"/>
  <c r="EI37" i="1"/>
  <c r="EH37" i="1"/>
  <c r="EG37" i="1"/>
  <c r="EF37" i="1"/>
  <c r="EE37" i="1"/>
  <c r="ED37" i="1"/>
  <c r="EC37" i="1"/>
  <c r="EB37" i="1"/>
  <c r="EA37" i="1"/>
  <c r="DZ37" i="1"/>
  <c r="DY37" i="1"/>
  <c r="DX37" i="1"/>
  <c r="DW37" i="1"/>
  <c r="DV37" i="1"/>
  <c r="DU37" i="1"/>
  <c r="DT37" i="1"/>
  <c r="DS37" i="1"/>
  <c r="DR37" i="1"/>
  <c r="DQ37" i="1"/>
  <c r="DP37" i="1"/>
  <c r="DO37" i="1"/>
  <c r="DN37" i="1"/>
  <c r="DM37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D144" i="2" l="1"/>
  <c r="D192" i="2"/>
  <c r="C142" i="2"/>
  <c r="C146" i="2" s="1"/>
  <c r="C148" i="2" s="1"/>
  <c r="C144" i="2"/>
  <c r="D184" i="2"/>
  <c r="D152" i="2"/>
  <c r="D150" i="2"/>
  <c r="D112" i="2"/>
  <c r="D191" i="2"/>
  <c r="D115" i="2"/>
  <c r="D109" i="2"/>
  <c r="D111" i="2" s="1"/>
  <c r="D113" i="2" s="1"/>
  <c r="D123" i="2" s="1"/>
  <c r="D104" i="2"/>
  <c r="D208" i="2"/>
  <c r="C184" i="2"/>
  <c r="C152" i="2"/>
  <c r="C154" i="2" s="1"/>
  <c r="C156" i="2" s="1"/>
  <c r="C150" i="2"/>
  <c r="C191" i="2"/>
  <c r="C208" i="2"/>
  <c r="C104" i="2"/>
  <c r="C115" i="2"/>
  <c r="C109" i="2"/>
  <c r="C111" i="2" s="1"/>
  <c r="C112" i="2"/>
  <c r="D146" i="2"/>
  <c r="D148" i="2" s="1"/>
  <c r="C158" i="2" l="1"/>
  <c r="C160" i="2" s="1"/>
  <c r="C162" i="2" s="1"/>
  <c r="C224" i="2" s="1"/>
  <c r="H39" i="2" s="1"/>
  <c r="D186" i="2"/>
  <c r="D187" i="2" s="1"/>
  <c r="D188" i="2"/>
  <c r="D154" i="2"/>
  <c r="D122" i="2"/>
  <c r="D119" i="2"/>
  <c r="C186" i="2"/>
  <c r="C187" i="2" s="1"/>
  <c r="C188" i="2"/>
  <c r="H36" i="2" s="1"/>
  <c r="C113" i="2"/>
  <c r="C123" i="2" s="1"/>
  <c r="D210" i="2"/>
  <c r="D268" i="2"/>
  <c r="C210" i="2"/>
  <c r="C268" i="2"/>
  <c r="C195" i="2"/>
  <c r="C193" i="2"/>
  <c r="C202" i="2"/>
  <c r="C230" i="2" s="1"/>
  <c r="C201" i="2"/>
  <c r="C197" i="2"/>
  <c r="C199" i="2"/>
  <c r="C119" i="2"/>
  <c r="C122" i="2"/>
  <c r="D195" i="2"/>
  <c r="D201" i="2"/>
  <c r="I12" i="2"/>
  <c r="I13" i="2"/>
  <c r="I14" i="2"/>
  <c r="I15" i="2"/>
  <c r="I18" i="2"/>
  <c r="I20" i="2"/>
  <c r="I25" i="2"/>
  <c r="I28" i="2"/>
  <c r="I30" i="2"/>
  <c r="I31" i="2"/>
  <c r="I50" i="2"/>
  <c r="I53" i="2"/>
  <c r="I57" i="2"/>
  <c r="I58" i="2"/>
  <c r="I59" i="2"/>
  <c r="I60" i="2"/>
  <c r="I61" i="2"/>
  <c r="I64" i="2"/>
  <c r="I68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7" i="2"/>
  <c r="H28" i="2"/>
  <c r="H29" i="2"/>
  <c r="H30" i="2"/>
  <c r="H31" i="2"/>
  <c r="H42" i="2"/>
  <c r="H44" i="2"/>
  <c r="H50" i="2"/>
  <c r="H53" i="2"/>
  <c r="H58" i="2"/>
  <c r="H59" i="2"/>
  <c r="H60" i="2"/>
  <c r="H61" i="2"/>
  <c r="H64" i="2"/>
  <c r="H68" i="2"/>
  <c r="I17" i="2"/>
  <c r="I22" i="2"/>
  <c r="I21" i="2"/>
  <c r="FY300" i="1"/>
  <c r="FZ196" i="1"/>
  <c r="FZ198" i="1"/>
  <c r="FZ200" i="1"/>
  <c r="FZ202" i="1"/>
  <c r="C141" i="1"/>
  <c r="C168" i="1"/>
  <c r="C174" i="1"/>
  <c r="C175" i="1"/>
  <c r="C304" i="1" s="1"/>
  <c r="C181" i="1"/>
  <c r="C182" i="1" s="1"/>
  <c r="C208" i="1"/>
  <c r="C216" i="1"/>
  <c r="C218" i="1"/>
  <c r="C221" i="1"/>
  <c r="C265" i="1"/>
  <c r="C294" i="1"/>
  <c r="C310" i="1" s="1"/>
  <c r="C237" i="2" l="1"/>
  <c r="H45" i="2" s="1"/>
  <c r="D237" i="2"/>
  <c r="C124" i="2"/>
  <c r="D124" i="2"/>
  <c r="C176" i="1"/>
  <c r="C63" i="1"/>
  <c r="C281" i="1" s="1"/>
  <c r="C282" i="1" s="1"/>
  <c r="C67" i="1"/>
  <c r="C209" i="1" s="1"/>
  <c r="C86" i="1"/>
  <c r="C87" i="1"/>
  <c r="C88" i="1"/>
  <c r="C89" i="1"/>
  <c r="C93" i="1"/>
  <c r="C94" i="1"/>
  <c r="C95" i="1"/>
  <c r="C97" i="1"/>
  <c r="C98" i="1"/>
  <c r="C99" i="1"/>
  <c r="C100" i="1"/>
  <c r="C178" i="1" s="1"/>
  <c r="C179" i="1" s="1"/>
  <c r="C184" i="1" s="1"/>
  <c r="C229" i="1" s="1"/>
  <c r="C101" i="1"/>
  <c r="C102" i="1"/>
  <c r="C120" i="1"/>
  <c r="C132" i="1"/>
  <c r="C133" i="1"/>
  <c r="C136" i="1"/>
  <c r="FX100" i="1"/>
  <c r="FX178" i="1" s="1"/>
  <c r="FW100" i="1"/>
  <c r="FW178" i="1" s="1"/>
  <c r="FV100" i="1"/>
  <c r="FV178" i="1" s="1"/>
  <c r="FU100" i="1"/>
  <c r="FU178" i="1" s="1"/>
  <c r="FT100" i="1"/>
  <c r="FT178" i="1" s="1"/>
  <c r="FS100" i="1"/>
  <c r="FS178" i="1" s="1"/>
  <c r="FR100" i="1"/>
  <c r="FR178" i="1" s="1"/>
  <c r="FQ100" i="1"/>
  <c r="FQ178" i="1" s="1"/>
  <c r="FP100" i="1"/>
  <c r="FP178" i="1" s="1"/>
  <c r="FO100" i="1"/>
  <c r="FO178" i="1" s="1"/>
  <c r="FN100" i="1"/>
  <c r="FN178" i="1" s="1"/>
  <c r="FM100" i="1"/>
  <c r="FM178" i="1" s="1"/>
  <c r="FL100" i="1"/>
  <c r="FL178" i="1" s="1"/>
  <c r="FK100" i="1"/>
  <c r="FK178" i="1" s="1"/>
  <c r="FJ100" i="1"/>
  <c r="FJ178" i="1" s="1"/>
  <c r="FI100" i="1"/>
  <c r="FI178" i="1" s="1"/>
  <c r="FH100" i="1"/>
  <c r="FH178" i="1" s="1"/>
  <c r="FG100" i="1"/>
  <c r="FG178" i="1" s="1"/>
  <c r="FF100" i="1"/>
  <c r="FF178" i="1" s="1"/>
  <c r="FE100" i="1"/>
  <c r="FE178" i="1" s="1"/>
  <c r="FD100" i="1"/>
  <c r="FD178" i="1" s="1"/>
  <c r="FC100" i="1"/>
  <c r="FC178" i="1" s="1"/>
  <c r="FB100" i="1"/>
  <c r="FB178" i="1" s="1"/>
  <c r="FA100" i="1"/>
  <c r="FA178" i="1" s="1"/>
  <c r="EZ100" i="1"/>
  <c r="EZ178" i="1" s="1"/>
  <c r="EY100" i="1"/>
  <c r="EY178" i="1" s="1"/>
  <c r="EX100" i="1"/>
  <c r="EX178" i="1" s="1"/>
  <c r="EW100" i="1"/>
  <c r="EW178" i="1" s="1"/>
  <c r="EV100" i="1"/>
  <c r="EV178" i="1" s="1"/>
  <c r="EU100" i="1"/>
  <c r="EU178" i="1" s="1"/>
  <c r="ET100" i="1"/>
  <c r="ET178" i="1" s="1"/>
  <c r="ES100" i="1"/>
  <c r="ES178" i="1" s="1"/>
  <c r="ER100" i="1"/>
  <c r="ER178" i="1" s="1"/>
  <c r="EQ100" i="1"/>
  <c r="EQ178" i="1" s="1"/>
  <c r="EP100" i="1"/>
  <c r="EP178" i="1" s="1"/>
  <c r="EO100" i="1"/>
  <c r="EO178" i="1" s="1"/>
  <c r="EN100" i="1"/>
  <c r="EN178" i="1" s="1"/>
  <c r="EM100" i="1"/>
  <c r="EM178" i="1" s="1"/>
  <c r="EL100" i="1"/>
  <c r="EL178" i="1" s="1"/>
  <c r="EK100" i="1"/>
  <c r="EK178" i="1" s="1"/>
  <c r="EJ100" i="1"/>
  <c r="EJ178" i="1" s="1"/>
  <c r="EI100" i="1"/>
  <c r="EI178" i="1" s="1"/>
  <c r="EH100" i="1"/>
  <c r="EH178" i="1" s="1"/>
  <c r="EG100" i="1"/>
  <c r="EG178" i="1" s="1"/>
  <c r="EF100" i="1"/>
  <c r="EF178" i="1" s="1"/>
  <c r="EE100" i="1"/>
  <c r="EE178" i="1" s="1"/>
  <c r="ED100" i="1"/>
  <c r="ED178" i="1" s="1"/>
  <c r="EC100" i="1"/>
  <c r="EC178" i="1" s="1"/>
  <c r="EB100" i="1"/>
  <c r="EB178" i="1" s="1"/>
  <c r="EA100" i="1"/>
  <c r="EA178" i="1" s="1"/>
  <c r="DZ100" i="1"/>
  <c r="DZ178" i="1" s="1"/>
  <c r="DY100" i="1"/>
  <c r="DY178" i="1" s="1"/>
  <c r="DX100" i="1"/>
  <c r="DX178" i="1" s="1"/>
  <c r="DW100" i="1"/>
  <c r="DW178" i="1" s="1"/>
  <c r="DV100" i="1"/>
  <c r="DV178" i="1" s="1"/>
  <c r="DU100" i="1"/>
  <c r="DU178" i="1" s="1"/>
  <c r="DT100" i="1"/>
  <c r="DT178" i="1" s="1"/>
  <c r="DS100" i="1"/>
  <c r="DS178" i="1" s="1"/>
  <c r="DR100" i="1"/>
  <c r="DR178" i="1" s="1"/>
  <c r="DQ100" i="1"/>
  <c r="DQ178" i="1" s="1"/>
  <c r="DP100" i="1"/>
  <c r="DP178" i="1" s="1"/>
  <c r="DO100" i="1"/>
  <c r="DO178" i="1" s="1"/>
  <c r="DN100" i="1"/>
  <c r="DN178" i="1" s="1"/>
  <c r="DM100" i="1"/>
  <c r="DM178" i="1" s="1"/>
  <c r="DL100" i="1"/>
  <c r="DL178" i="1" s="1"/>
  <c r="DK100" i="1"/>
  <c r="DK178" i="1" s="1"/>
  <c r="DJ100" i="1"/>
  <c r="DJ178" i="1" s="1"/>
  <c r="DI100" i="1"/>
  <c r="DI178" i="1" s="1"/>
  <c r="DH100" i="1"/>
  <c r="DH178" i="1" s="1"/>
  <c r="DG100" i="1"/>
  <c r="DG178" i="1" s="1"/>
  <c r="DF100" i="1"/>
  <c r="DF178" i="1" s="1"/>
  <c r="DE100" i="1"/>
  <c r="DE178" i="1" s="1"/>
  <c r="DD100" i="1"/>
  <c r="DD178" i="1" s="1"/>
  <c r="DC100" i="1"/>
  <c r="DC178" i="1" s="1"/>
  <c r="DB100" i="1"/>
  <c r="DB178" i="1" s="1"/>
  <c r="DA100" i="1"/>
  <c r="DA178" i="1" s="1"/>
  <c r="CZ100" i="1"/>
  <c r="CZ178" i="1" s="1"/>
  <c r="CY100" i="1"/>
  <c r="CY178" i="1" s="1"/>
  <c r="CX100" i="1"/>
  <c r="CX178" i="1" s="1"/>
  <c r="CW100" i="1"/>
  <c r="CW178" i="1" s="1"/>
  <c r="CV100" i="1"/>
  <c r="CV178" i="1" s="1"/>
  <c r="CU100" i="1"/>
  <c r="CU178" i="1" s="1"/>
  <c r="CT100" i="1"/>
  <c r="CT178" i="1" s="1"/>
  <c r="CS100" i="1"/>
  <c r="CS178" i="1" s="1"/>
  <c r="CR100" i="1"/>
  <c r="CR178" i="1" s="1"/>
  <c r="CQ100" i="1"/>
  <c r="CQ178" i="1" s="1"/>
  <c r="CP100" i="1"/>
  <c r="CP178" i="1" s="1"/>
  <c r="CO100" i="1"/>
  <c r="CO178" i="1" s="1"/>
  <c r="CN100" i="1"/>
  <c r="CN178" i="1" s="1"/>
  <c r="CM100" i="1"/>
  <c r="CM178" i="1" s="1"/>
  <c r="CL100" i="1"/>
  <c r="CL178" i="1" s="1"/>
  <c r="CK100" i="1"/>
  <c r="CK178" i="1" s="1"/>
  <c r="CJ100" i="1"/>
  <c r="CJ178" i="1" s="1"/>
  <c r="CI100" i="1"/>
  <c r="CI178" i="1" s="1"/>
  <c r="CH100" i="1"/>
  <c r="CH178" i="1" s="1"/>
  <c r="CG100" i="1"/>
  <c r="CG178" i="1" s="1"/>
  <c r="CF100" i="1"/>
  <c r="CF178" i="1" s="1"/>
  <c r="CE100" i="1"/>
  <c r="CE178" i="1" s="1"/>
  <c r="CD100" i="1"/>
  <c r="CD178" i="1" s="1"/>
  <c r="CC100" i="1"/>
  <c r="CC178" i="1" s="1"/>
  <c r="CB100" i="1"/>
  <c r="CB178" i="1" s="1"/>
  <c r="CA100" i="1"/>
  <c r="CA178" i="1" s="1"/>
  <c r="BZ100" i="1"/>
  <c r="BZ178" i="1" s="1"/>
  <c r="BY100" i="1"/>
  <c r="BY178" i="1" s="1"/>
  <c r="BX100" i="1"/>
  <c r="BX178" i="1" s="1"/>
  <c r="BW100" i="1"/>
  <c r="BW178" i="1" s="1"/>
  <c r="BV100" i="1"/>
  <c r="BV178" i="1" s="1"/>
  <c r="BU100" i="1"/>
  <c r="BU178" i="1" s="1"/>
  <c r="BT100" i="1"/>
  <c r="BT178" i="1" s="1"/>
  <c r="BS100" i="1"/>
  <c r="BS178" i="1" s="1"/>
  <c r="BR100" i="1"/>
  <c r="BR178" i="1" s="1"/>
  <c r="BQ100" i="1"/>
  <c r="BQ178" i="1" s="1"/>
  <c r="BP100" i="1"/>
  <c r="BP178" i="1" s="1"/>
  <c r="BO100" i="1"/>
  <c r="BO178" i="1" s="1"/>
  <c r="BN100" i="1"/>
  <c r="BN178" i="1" s="1"/>
  <c r="BM100" i="1"/>
  <c r="BM178" i="1" s="1"/>
  <c r="BL100" i="1"/>
  <c r="BL178" i="1" s="1"/>
  <c r="BK100" i="1"/>
  <c r="BK178" i="1" s="1"/>
  <c r="BJ100" i="1"/>
  <c r="BJ178" i="1" s="1"/>
  <c r="BI100" i="1"/>
  <c r="BI178" i="1" s="1"/>
  <c r="BH100" i="1"/>
  <c r="BH178" i="1" s="1"/>
  <c r="BG100" i="1"/>
  <c r="BG178" i="1" s="1"/>
  <c r="BF100" i="1"/>
  <c r="BF178" i="1" s="1"/>
  <c r="BE100" i="1"/>
  <c r="BE178" i="1" s="1"/>
  <c r="BD100" i="1"/>
  <c r="BD178" i="1" s="1"/>
  <c r="BC100" i="1"/>
  <c r="BC178" i="1" s="1"/>
  <c r="BB100" i="1"/>
  <c r="BB178" i="1" s="1"/>
  <c r="BA100" i="1"/>
  <c r="BA178" i="1" s="1"/>
  <c r="AZ100" i="1"/>
  <c r="AZ178" i="1" s="1"/>
  <c r="AY100" i="1"/>
  <c r="AY178" i="1" s="1"/>
  <c r="AX100" i="1"/>
  <c r="AX178" i="1" s="1"/>
  <c r="AW100" i="1"/>
  <c r="AW178" i="1" s="1"/>
  <c r="AV100" i="1"/>
  <c r="AV178" i="1" s="1"/>
  <c r="AU100" i="1"/>
  <c r="AU178" i="1" s="1"/>
  <c r="AT100" i="1"/>
  <c r="AT178" i="1" s="1"/>
  <c r="AS100" i="1"/>
  <c r="AS178" i="1" s="1"/>
  <c r="AR100" i="1"/>
  <c r="AR178" i="1" s="1"/>
  <c r="AQ100" i="1"/>
  <c r="AQ178" i="1" s="1"/>
  <c r="AP100" i="1"/>
  <c r="AP178" i="1" s="1"/>
  <c r="AO100" i="1"/>
  <c r="AO178" i="1" s="1"/>
  <c r="AN100" i="1"/>
  <c r="AN178" i="1" s="1"/>
  <c r="AM100" i="1"/>
  <c r="AM178" i="1" s="1"/>
  <c r="AL100" i="1"/>
  <c r="AL178" i="1" s="1"/>
  <c r="AK100" i="1"/>
  <c r="AK178" i="1" s="1"/>
  <c r="AJ100" i="1"/>
  <c r="AJ178" i="1" s="1"/>
  <c r="AI100" i="1"/>
  <c r="AI178" i="1" s="1"/>
  <c r="AH100" i="1"/>
  <c r="AH178" i="1" s="1"/>
  <c r="AG100" i="1"/>
  <c r="AG178" i="1" s="1"/>
  <c r="AF100" i="1"/>
  <c r="AF178" i="1" s="1"/>
  <c r="AE100" i="1"/>
  <c r="AE178" i="1" s="1"/>
  <c r="AD100" i="1"/>
  <c r="AD178" i="1" s="1"/>
  <c r="AC100" i="1"/>
  <c r="AC178" i="1" s="1"/>
  <c r="AB100" i="1"/>
  <c r="AB178" i="1" s="1"/>
  <c r="AA100" i="1"/>
  <c r="AA178" i="1" s="1"/>
  <c r="Z100" i="1"/>
  <c r="Z178" i="1" s="1"/>
  <c r="Y100" i="1"/>
  <c r="Y178" i="1" s="1"/>
  <c r="X100" i="1"/>
  <c r="X178" i="1" s="1"/>
  <c r="W100" i="1"/>
  <c r="W178" i="1" s="1"/>
  <c r="V100" i="1"/>
  <c r="V178" i="1" s="1"/>
  <c r="U100" i="1"/>
  <c r="U178" i="1" s="1"/>
  <c r="T100" i="1"/>
  <c r="T178" i="1" s="1"/>
  <c r="S100" i="1"/>
  <c r="S178" i="1" s="1"/>
  <c r="R100" i="1"/>
  <c r="R178" i="1" s="1"/>
  <c r="Q100" i="1"/>
  <c r="Q178" i="1" s="1"/>
  <c r="P100" i="1"/>
  <c r="P178" i="1" s="1"/>
  <c r="O100" i="1"/>
  <c r="O178" i="1" s="1"/>
  <c r="N100" i="1"/>
  <c r="N178" i="1" s="1"/>
  <c r="M100" i="1"/>
  <c r="M178" i="1" s="1"/>
  <c r="L100" i="1"/>
  <c r="L178" i="1" s="1"/>
  <c r="K100" i="1"/>
  <c r="K178" i="1" s="1"/>
  <c r="J100" i="1"/>
  <c r="J178" i="1" s="1"/>
  <c r="I100" i="1"/>
  <c r="I178" i="1" s="1"/>
  <c r="H100" i="1"/>
  <c r="H178" i="1" s="1"/>
  <c r="G100" i="1"/>
  <c r="G178" i="1" s="1"/>
  <c r="F100" i="1"/>
  <c r="F178" i="1" s="1"/>
  <c r="E100" i="1"/>
  <c r="E178" i="1" s="1"/>
  <c r="D100" i="1"/>
  <c r="D178" i="1" s="1"/>
  <c r="FZ34" i="1"/>
  <c r="D167" i="2" l="1"/>
  <c r="D168" i="2" s="1"/>
  <c r="D169" i="2" s="1"/>
  <c r="D226" i="2" s="1"/>
  <c r="D128" i="2"/>
  <c r="D223" i="2" s="1"/>
  <c r="D156" i="2"/>
  <c r="D193" i="2"/>
  <c r="D197" i="2" s="1"/>
  <c r="D199" i="2" s="1"/>
  <c r="C167" i="2"/>
  <c r="C128" i="2"/>
  <c r="C223" i="2" s="1"/>
  <c r="I16" i="2"/>
  <c r="I27" i="2"/>
  <c r="C105" i="1"/>
  <c r="C134" i="1"/>
  <c r="C135" i="1" s="1"/>
  <c r="C137" i="1" s="1"/>
  <c r="C139" i="1" s="1"/>
  <c r="C220" i="1"/>
  <c r="CN101" i="1"/>
  <c r="CN102" i="1"/>
  <c r="S294" i="1"/>
  <c r="S310" i="1" s="1"/>
  <c r="G105" i="2"/>
  <c r="H11" i="2"/>
  <c r="G10" i="2"/>
  <c r="FX322" i="1"/>
  <c r="FW322" i="1"/>
  <c r="FV322" i="1"/>
  <c r="FU322" i="1"/>
  <c r="FT322" i="1"/>
  <c r="FS322" i="1"/>
  <c r="FR322" i="1"/>
  <c r="FQ322" i="1"/>
  <c r="FP322" i="1"/>
  <c r="FO322" i="1"/>
  <c r="FN322" i="1"/>
  <c r="FM322" i="1"/>
  <c r="FL322" i="1"/>
  <c r="FK322" i="1"/>
  <c r="FJ322" i="1"/>
  <c r="FI322" i="1"/>
  <c r="FH322" i="1"/>
  <c r="FG322" i="1"/>
  <c r="FF322" i="1"/>
  <c r="FE322" i="1"/>
  <c r="FD322" i="1"/>
  <c r="FC322" i="1"/>
  <c r="FB322" i="1"/>
  <c r="FA322" i="1"/>
  <c r="EZ322" i="1"/>
  <c r="EY322" i="1"/>
  <c r="EX322" i="1"/>
  <c r="EW322" i="1"/>
  <c r="EV322" i="1"/>
  <c r="EU322" i="1"/>
  <c r="ET322" i="1"/>
  <c r="ES322" i="1"/>
  <c r="ER322" i="1"/>
  <c r="EQ322" i="1"/>
  <c r="EP322" i="1"/>
  <c r="EO322" i="1"/>
  <c r="EN322" i="1"/>
  <c r="EM322" i="1"/>
  <c r="EL322" i="1"/>
  <c r="EK322" i="1"/>
  <c r="EJ322" i="1"/>
  <c r="EI322" i="1"/>
  <c r="EH322" i="1"/>
  <c r="EG322" i="1"/>
  <c r="EF322" i="1"/>
  <c r="EE322" i="1"/>
  <c r="ED322" i="1"/>
  <c r="EC322" i="1"/>
  <c r="EB322" i="1"/>
  <c r="EA322" i="1"/>
  <c r="DZ322" i="1"/>
  <c r="DY322" i="1"/>
  <c r="DX322" i="1"/>
  <c r="DW322" i="1"/>
  <c r="DV322" i="1"/>
  <c r="DU322" i="1"/>
  <c r="DT322" i="1"/>
  <c r="DS322" i="1"/>
  <c r="DR322" i="1"/>
  <c r="DQ322" i="1"/>
  <c r="DP322" i="1"/>
  <c r="DO322" i="1"/>
  <c r="DN322" i="1"/>
  <c r="DM322" i="1"/>
  <c r="DL322" i="1"/>
  <c r="DK322" i="1"/>
  <c r="DJ322" i="1"/>
  <c r="DI322" i="1"/>
  <c r="DH322" i="1"/>
  <c r="DG322" i="1"/>
  <c r="DF322" i="1"/>
  <c r="DE322" i="1"/>
  <c r="DD322" i="1"/>
  <c r="DC322" i="1"/>
  <c r="DB322" i="1"/>
  <c r="DA322" i="1"/>
  <c r="CZ322" i="1"/>
  <c r="CY322" i="1"/>
  <c r="CX322" i="1"/>
  <c r="CW322" i="1"/>
  <c r="CV322" i="1"/>
  <c r="CU322" i="1"/>
  <c r="CT322" i="1"/>
  <c r="CS322" i="1"/>
  <c r="CR322" i="1"/>
  <c r="CQ322" i="1"/>
  <c r="CP322" i="1"/>
  <c r="CO322" i="1"/>
  <c r="CN322" i="1"/>
  <c r="CM322" i="1"/>
  <c r="CL322" i="1"/>
  <c r="CK322" i="1"/>
  <c r="CJ322" i="1"/>
  <c r="CI322" i="1"/>
  <c r="CH322" i="1"/>
  <c r="CG322" i="1"/>
  <c r="CF322" i="1"/>
  <c r="CE322" i="1"/>
  <c r="CD322" i="1"/>
  <c r="CC322" i="1"/>
  <c r="CB322" i="1"/>
  <c r="CA322" i="1"/>
  <c r="BZ322" i="1"/>
  <c r="BY322" i="1"/>
  <c r="BX322" i="1"/>
  <c r="BW322" i="1"/>
  <c r="BV322" i="1"/>
  <c r="BU322" i="1"/>
  <c r="BT322" i="1"/>
  <c r="BS322" i="1"/>
  <c r="BR322" i="1"/>
  <c r="BQ322" i="1"/>
  <c r="BP322" i="1"/>
  <c r="BO322" i="1"/>
  <c r="BN322" i="1"/>
  <c r="BM322" i="1"/>
  <c r="BL322" i="1"/>
  <c r="BK322" i="1"/>
  <c r="BJ322" i="1"/>
  <c r="BI322" i="1"/>
  <c r="BH322" i="1"/>
  <c r="BG322" i="1"/>
  <c r="BF322" i="1"/>
  <c r="BE322" i="1"/>
  <c r="BD322" i="1"/>
  <c r="BC322" i="1"/>
  <c r="BB322" i="1"/>
  <c r="BA322" i="1"/>
  <c r="AZ322" i="1"/>
  <c r="AY322" i="1"/>
  <c r="AX322" i="1"/>
  <c r="AW322" i="1"/>
  <c r="AV322" i="1"/>
  <c r="AU322" i="1"/>
  <c r="AT322" i="1"/>
  <c r="AS322" i="1"/>
  <c r="AR322" i="1"/>
  <c r="AQ322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FX320" i="1"/>
  <c r="FW320" i="1"/>
  <c r="FV320" i="1"/>
  <c r="FU320" i="1"/>
  <c r="FT320" i="1"/>
  <c r="FS320" i="1"/>
  <c r="FR320" i="1"/>
  <c r="FQ320" i="1"/>
  <c r="FP320" i="1"/>
  <c r="FO320" i="1"/>
  <c r="FN320" i="1"/>
  <c r="FM320" i="1"/>
  <c r="FL320" i="1"/>
  <c r="FK320" i="1"/>
  <c r="FJ320" i="1"/>
  <c r="FI320" i="1"/>
  <c r="FH320" i="1"/>
  <c r="FG320" i="1"/>
  <c r="FF320" i="1"/>
  <c r="FE320" i="1"/>
  <c r="FD320" i="1"/>
  <c r="FC320" i="1"/>
  <c r="FB320" i="1"/>
  <c r="FA320" i="1"/>
  <c r="EZ320" i="1"/>
  <c r="EY320" i="1"/>
  <c r="EX320" i="1"/>
  <c r="EW320" i="1"/>
  <c r="EV320" i="1"/>
  <c r="EU320" i="1"/>
  <c r="ET320" i="1"/>
  <c r="ES320" i="1"/>
  <c r="ER320" i="1"/>
  <c r="EQ320" i="1"/>
  <c r="EP320" i="1"/>
  <c r="EO320" i="1"/>
  <c r="EN320" i="1"/>
  <c r="EM320" i="1"/>
  <c r="EL320" i="1"/>
  <c r="EK320" i="1"/>
  <c r="EJ320" i="1"/>
  <c r="EI320" i="1"/>
  <c r="EH320" i="1"/>
  <c r="EG320" i="1"/>
  <c r="EF320" i="1"/>
  <c r="EE320" i="1"/>
  <c r="ED320" i="1"/>
  <c r="EC320" i="1"/>
  <c r="EB320" i="1"/>
  <c r="EA320" i="1"/>
  <c r="DZ320" i="1"/>
  <c r="DY320" i="1"/>
  <c r="DX320" i="1"/>
  <c r="DW320" i="1"/>
  <c r="DV320" i="1"/>
  <c r="DU320" i="1"/>
  <c r="DT320" i="1"/>
  <c r="DS320" i="1"/>
  <c r="DR320" i="1"/>
  <c r="DQ320" i="1"/>
  <c r="DP320" i="1"/>
  <c r="DO320" i="1"/>
  <c r="DN320" i="1"/>
  <c r="DM320" i="1"/>
  <c r="DL320" i="1"/>
  <c r="DK320" i="1"/>
  <c r="DJ320" i="1"/>
  <c r="DI320" i="1"/>
  <c r="DH320" i="1"/>
  <c r="DG320" i="1"/>
  <c r="DF320" i="1"/>
  <c r="DE320" i="1"/>
  <c r="DD320" i="1"/>
  <c r="DC320" i="1"/>
  <c r="DB320" i="1"/>
  <c r="DA320" i="1"/>
  <c r="CZ320" i="1"/>
  <c r="CY320" i="1"/>
  <c r="CX320" i="1"/>
  <c r="CW320" i="1"/>
  <c r="CV320" i="1"/>
  <c r="CU320" i="1"/>
  <c r="CT320" i="1"/>
  <c r="CS320" i="1"/>
  <c r="CR320" i="1"/>
  <c r="CQ320" i="1"/>
  <c r="CP320" i="1"/>
  <c r="CO320" i="1"/>
  <c r="CN320" i="1"/>
  <c r="CM320" i="1"/>
  <c r="CL320" i="1"/>
  <c r="CK320" i="1"/>
  <c r="CJ320" i="1"/>
  <c r="CI320" i="1"/>
  <c r="CH320" i="1"/>
  <c r="CG320" i="1"/>
  <c r="CF320" i="1"/>
  <c r="CE320" i="1"/>
  <c r="CD320" i="1"/>
  <c r="CC320" i="1"/>
  <c r="CB320" i="1"/>
  <c r="CA320" i="1"/>
  <c r="BZ320" i="1"/>
  <c r="BY320" i="1"/>
  <c r="BX320" i="1"/>
  <c r="BW320" i="1"/>
  <c r="BV320" i="1"/>
  <c r="BU320" i="1"/>
  <c r="BT320" i="1"/>
  <c r="BS320" i="1"/>
  <c r="BR320" i="1"/>
  <c r="BQ320" i="1"/>
  <c r="BP320" i="1"/>
  <c r="BO320" i="1"/>
  <c r="BN320" i="1"/>
  <c r="BM320" i="1"/>
  <c r="BL320" i="1"/>
  <c r="BK320" i="1"/>
  <c r="BJ320" i="1"/>
  <c r="BI320" i="1"/>
  <c r="BH320" i="1"/>
  <c r="BG320" i="1"/>
  <c r="BF320" i="1"/>
  <c r="BE320" i="1"/>
  <c r="BD320" i="1"/>
  <c r="BC320" i="1"/>
  <c r="BB320" i="1"/>
  <c r="BA320" i="1"/>
  <c r="AZ320" i="1"/>
  <c r="AY320" i="1"/>
  <c r="AX320" i="1"/>
  <c r="AW320" i="1"/>
  <c r="AV320" i="1"/>
  <c r="AU320" i="1"/>
  <c r="AT320" i="1"/>
  <c r="AS320" i="1"/>
  <c r="AR320" i="1"/>
  <c r="AQ320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FX318" i="1"/>
  <c r="FW318" i="1"/>
  <c r="FV318" i="1"/>
  <c r="FU318" i="1"/>
  <c r="FT318" i="1"/>
  <c r="FS318" i="1"/>
  <c r="FR318" i="1"/>
  <c r="FQ318" i="1"/>
  <c r="FP318" i="1"/>
  <c r="FO318" i="1"/>
  <c r="FN318" i="1"/>
  <c r="FM318" i="1"/>
  <c r="FL318" i="1"/>
  <c r="FK318" i="1"/>
  <c r="FJ318" i="1"/>
  <c r="FI318" i="1"/>
  <c r="FH318" i="1"/>
  <c r="FG318" i="1"/>
  <c r="FF318" i="1"/>
  <c r="FE318" i="1"/>
  <c r="FD318" i="1"/>
  <c r="FC318" i="1"/>
  <c r="FB318" i="1"/>
  <c r="FA318" i="1"/>
  <c r="EZ318" i="1"/>
  <c r="EY318" i="1"/>
  <c r="EX318" i="1"/>
  <c r="EW318" i="1"/>
  <c r="EV318" i="1"/>
  <c r="EU318" i="1"/>
  <c r="ET318" i="1"/>
  <c r="ES318" i="1"/>
  <c r="ER318" i="1"/>
  <c r="EQ318" i="1"/>
  <c r="EP318" i="1"/>
  <c r="EO318" i="1"/>
  <c r="EN318" i="1"/>
  <c r="EM318" i="1"/>
  <c r="EL318" i="1"/>
  <c r="EK318" i="1"/>
  <c r="EJ318" i="1"/>
  <c r="EI318" i="1"/>
  <c r="EH318" i="1"/>
  <c r="EG318" i="1"/>
  <c r="EF318" i="1"/>
  <c r="EE318" i="1"/>
  <c r="ED318" i="1"/>
  <c r="EC318" i="1"/>
  <c r="EB318" i="1"/>
  <c r="EA318" i="1"/>
  <c r="DZ318" i="1"/>
  <c r="DY318" i="1"/>
  <c r="DX318" i="1"/>
  <c r="DW318" i="1"/>
  <c r="DV318" i="1"/>
  <c r="DU318" i="1"/>
  <c r="DT318" i="1"/>
  <c r="DS318" i="1"/>
  <c r="DR318" i="1"/>
  <c r="DQ318" i="1"/>
  <c r="DP318" i="1"/>
  <c r="DO318" i="1"/>
  <c r="DN318" i="1"/>
  <c r="DM318" i="1"/>
  <c r="DL318" i="1"/>
  <c r="DK318" i="1"/>
  <c r="DJ318" i="1"/>
  <c r="DI318" i="1"/>
  <c r="DH318" i="1"/>
  <c r="DG318" i="1"/>
  <c r="DF318" i="1"/>
  <c r="DE318" i="1"/>
  <c r="DD318" i="1"/>
  <c r="DC318" i="1"/>
  <c r="DB318" i="1"/>
  <c r="DA318" i="1"/>
  <c r="CZ318" i="1"/>
  <c r="CY318" i="1"/>
  <c r="CX318" i="1"/>
  <c r="CW318" i="1"/>
  <c r="CV318" i="1"/>
  <c r="CU318" i="1"/>
  <c r="CT318" i="1"/>
  <c r="CS318" i="1"/>
  <c r="CR318" i="1"/>
  <c r="CQ318" i="1"/>
  <c r="CP318" i="1"/>
  <c r="CO318" i="1"/>
  <c r="CN318" i="1"/>
  <c r="CM318" i="1"/>
  <c r="CL318" i="1"/>
  <c r="CK318" i="1"/>
  <c r="CJ318" i="1"/>
  <c r="CI318" i="1"/>
  <c r="CH318" i="1"/>
  <c r="CG318" i="1"/>
  <c r="CF318" i="1"/>
  <c r="CE318" i="1"/>
  <c r="CD318" i="1"/>
  <c r="CC318" i="1"/>
  <c r="CB318" i="1"/>
  <c r="CA318" i="1"/>
  <c r="BZ318" i="1"/>
  <c r="BY318" i="1"/>
  <c r="BX318" i="1"/>
  <c r="BW318" i="1"/>
  <c r="BV318" i="1"/>
  <c r="BU318" i="1"/>
  <c r="BT318" i="1"/>
  <c r="BS318" i="1"/>
  <c r="BR318" i="1"/>
  <c r="BQ318" i="1"/>
  <c r="BP318" i="1"/>
  <c r="BO318" i="1"/>
  <c r="BN318" i="1"/>
  <c r="BM318" i="1"/>
  <c r="BL318" i="1"/>
  <c r="BK318" i="1"/>
  <c r="BJ318" i="1"/>
  <c r="BI318" i="1"/>
  <c r="BH318" i="1"/>
  <c r="BG318" i="1"/>
  <c r="BF318" i="1"/>
  <c r="BE318" i="1"/>
  <c r="BD318" i="1"/>
  <c r="BC318" i="1"/>
  <c r="BB318" i="1"/>
  <c r="BA318" i="1"/>
  <c r="AZ318" i="1"/>
  <c r="AY318" i="1"/>
  <c r="AX318" i="1"/>
  <c r="AW318" i="1"/>
  <c r="AV318" i="1"/>
  <c r="AU318" i="1"/>
  <c r="AT318" i="1"/>
  <c r="AS318" i="1"/>
  <c r="AR318" i="1"/>
  <c r="AQ318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GB298" i="1"/>
  <c r="FX294" i="1"/>
  <c r="FX310" i="1" s="1"/>
  <c r="FW294" i="1"/>
  <c r="FW310" i="1" s="1"/>
  <c r="FV294" i="1"/>
  <c r="FV310" i="1" s="1"/>
  <c r="FU294" i="1"/>
  <c r="FU310" i="1" s="1"/>
  <c r="FT294" i="1"/>
  <c r="FT310" i="1" s="1"/>
  <c r="FS294" i="1"/>
  <c r="FS310" i="1" s="1"/>
  <c r="FR294" i="1"/>
  <c r="FR310" i="1" s="1"/>
  <c r="FQ294" i="1"/>
  <c r="FQ310" i="1" s="1"/>
  <c r="FP294" i="1"/>
  <c r="FP310" i="1" s="1"/>
  <c r="FO294" i="1"/>
  <c r="FO310" i="1" s="1"/>
  <c r="FN294" i="1"/>
  <c r="FN310" i="1" s="1"/>
  <c r="FM294" i="1"/>
  <c r="FM310" i="1" s="1"/>
  <c r="FL294" i="1"/>
  <c r="FL310" i="1" s="1"/>
  <c r="FK294" i="1"/>
  <c r="FK310" i="1" s="1"/>
  <c r="FJ294" i="1"/>
  <c r="FJ310" i="1" s="1"/>
  <c r="FI294" i="1"/>
  <c r="FI310" i="1" s="1"/>
  <c r="FH294" i="1"/>
  <c r="FH310" i="1" s="1"/>
  <c r="FG294" i="1"/>
  <c r="FG310" i="1" s="1"/>
  <c r="FF294" i="1"/>
  <c r="FF310" i="1" s="1"/>
  <c r="FE294" i="1"/>
  <c r="FE310" i="1" s="1"/>
  <c r="FD294" i="1"/>
  <c r="FD310" i="1" s="1"/>
  <c r="FC294" i="1"/>
  <c r="FC310" i="1" s="1"/>
  <c r="FB294" i="1"/>
  <c r="FB310" i="1" s="1"/>
  <c r="FA294" i="1"/>
  <c r="FA310" i="1" s="1"/>
  <c r="EZ294" i="1"/>
  <c r="EZ310" i="1" s="1"/>
  <c r="EY294" i="1"/>
  <c r="EY310" i="1" s="1"/>
  <c r="EX294" i="1"/>
  <c r="EX310" i="1" s="1"/>
  <c r="EW294" i="1"/>
  <c r="EW310" i="1" s="1"/>
  <c r="EV294" i="1"/>
  <c r="EV310" i="1" s="1"/>
  <c r="EU294" i="1"/>
  <c r="EU310" i="1" s="1"/>
  <c r="ET294" i="1"/>
  <c r="ET310" i="1" s="1"/>
  <c r="ES294" i="1"/>
  <c r="ES310" i="1" s="1"/>
  <c r="ER294" i="1"/>
  <c r="ER310" i="1" s="1"/>
  <c r="EQ294" i="1"/>
  <c r="EQ310" i="1" s="1"/>
  <c r="EP294" i="1"/>
  <c r="EP310" i="1" s="1"/>
  <c r="EO294" i="1"/>
  <c r="EO310" i="1" s="1"/>
  <c r="EN294" i="1"/>
  <c r="EN310" i="1" s="1"/>
  <c r="EM294" i="1"/>
  <c r="EM310" i="1" s="1"/>
  <c r="EL294" i="1"/>
  <c r="EL310" i="1" s="1"/>
  <c r="EK294" i="1"/>
  <c r="EK310" i="1" s="1"/>
  <c r="EJ294" i="1"/>
  <c r="EJ310" i="1" s="1"/>
  <c r="EI294" i="1"/>
  <c r="EI310" i="1" s="1"/>
  <c r="EH294" i="1"/>
  <c r="EH310" i="1" s="1"/>
  <c r="EG294" i="1"/>
  <c r="EG310" i="1" s="1"/>
  <c r="EF294" i="1"/>
  <c r="EF310" i="1" s="1"/>
  <c r="EE294" i="1"/>
  <c r="EE310" i="1" s="1"/>
  <c r="ED294" i="1"/>
  <c r="ED310" i="1" s="1"/>
  <c r="EC294" i="1"/>
  <c r="EC310" i="1" s="1"/>
  <c r="EB294" i="1"/>
  <c r="EB310" i="1" s="1"/>
  <c r="EA294" i="1"/>
  <c r="EA310" i="1" s="1"/>
  <c r="DZ294" i="1"/>
  <c r="DZ310" i="1" s="1"/>
  <c r="DY294" i="1"/>
  <c r="DY310" i="1" s="1"/>
  <c r="DX294" i="1"/>
  <c r="DX310" i="1" s="1"/>
  <c r="DW294" i="1"/>
  <c r="DW310" i="1" s="1"/>
  <c r="DV294" i="1"/>
  <c r="DV310" i="1" s="1"/>
  <c r="DU294" i="1"/>
  <c r="DU310" i="1" s="1"/>
  <c r="DT294" i="1"/>
  <c r="DT310" i="1" s="1"/>
  <c r="DS294" i="1"/>
  <c r="DS310" i="1" s="1"/>
  <c r="DR294" i="1"/>
  <c r="DR310" i="1" s="1"/>
  <c r="DQ294" i="1"/>
  <c r="DQ310" i="1" s="1"/>
  <c r="DP294" i="1"/>
  <c r="DP310" i="1" s="1"/>
  <c r="DO294" i="1"/>
  <c r="DO310" i="1" s="1"/>
  <c r="DN294" i="1"/>
  <c r="DN310" i="1" s="1"/>
  <c r="DM294" i="1"/>
  <c r="DM310" i="1" s="1"/>
  <c r="DL294" i="1"/>
  <c r="DL310" i="1" s="1"/>
  <c r="DK294" i="1"/>
  <c r="DK310" i="1" s="1"/>
  <c r="DJ294" i="1"/>
  <c r="DJ310" i="1" s="1"/>
  <c r="DI294" i="1"/>
  <c r="DI310" i="1" s="1"/>
  <c r="DH294" i="1"/>
  <c r="DH310" i="1" s="1"/>
  <c r="DG294" i="1"/>
  <c r="DG310" i="1" s="1"/>
  <c r="DF294" i="1"/>
  <c r="DF310" i="1" s="1"/>
  <c r="DE294" i="1"/>
  <c r="DE310" i="1" s="1"/>
  <c r="DD294" i="1"/>
  <c r="DD310" i="1" s="1"/>
  <c r="DC294" i="1"/>
  <c r="DC310" i="1" s="1"/>
  <c r="DB294" i="1"/>
  <c r="DB310" i="1" s="1"/>
  <c r="DA294" i="1"/>
  <c r="DA310" i="1" s="1"/>
  <c r="CZ294" i="1"/>
  <c r="CZ310" i="1" s="1"/>
  <c r="CY294" i="1"/>
  <c r="CY310" i="1" s="1"/>
  <c r="CX294" i="1"/>
  <c r="CX310" i="1" s="1"/>
  <c r="CW294" i="1"/>
  <c r="CW310" i="1" s="1"/>
  <c r="CV294" i="1"/>
  <c r="CV310" i="1" s="1"/>
  <c r="CU294" i="1"/>
  <c r="CU310" i="1" s="1"/>
  <c r="CT294" i="1"/>
  <c r="CT310" i="1" s="1"/>
  <c r="CS294" i="1"/>
  <c r="CS310" i="1" s="1"/>
  <c r="CR294" i="1"/>
  <c r="CR310" i="1" s="1"/>
  <c r="CQ294" i="1"/>
  <c r="CQ310" i="1" s="1"/>
  <c r="CP294" i="1"/>
  <c r="CP310" i="1" s="1"/>
  <c r="CO294" i="1"/>
  <c r="CO310" i="1" s="1"/>
  <c r="CN294" i="1"/>
  <c r="CN310" i="1" s="1"/>
  <c r="CM294" i="1"/>
  <c r="CM310" i="1" s="1"/>
  <c r="CL294" i="1"/>
  <c r="CL310" i="1" s="1"/>
  <c r="CK294" i="1"/>
  <c r="CK310" i="1" s="1"/>
  <c r="CJ294" i="1"/>
  <c r="CJ310" i="1" s="1"/>
  <c r="CI294" i="1"/>
  <c r="CI310" i="1" s="1"/>
  <c r="CH294" i="1"/>
  <c r="CH310" i="1" s="1"/>
  <c r="CG294" i="1"/>
  <c r="CG310" i="1" s="1"/>
  <c r="CF294" i="1"/>
  <c r="CF310" i="1" s="1"/>
  <c r="CE294" i="1"/>
  <c r="CE310" i="1" s="1"/>
  <c r="CD294" i="1"/>
  <c r="CD310" i="1" s="1"/>
  <c r="CC294" i="1"/>
  <c r="CC310" i="1" s="1"/>
  <c r="CB294" i="1"/>
  <c r="CB310" i="1" s="1"/>
  <c r="CA294" i="1"/>
  <c r="CA310" i="1" s="1"/>
  <c r="BZ294" i="1"/>
  <c r="BZ310" i="1" s="1"/>
  <c r="BY294" i="1"/>
  <c r="BY310" i="1" s="1"/>
  <c r="BX294" i="1"/>
  <c r="BX310" i="1" s="1"/>
  <c r="BW294" i="1"/>
  <c r="BW310" i="1" s="1"/>
  <c r="BV294" i="1"/>
  <c r="BV310" i="1" s="1"/>
  <c r="BU294" i="1"/>
  <c r="BU310" i="1" s="1"/>
  <c r="BT294" i="1"/>
  <c r="BT310" i="1" s="1"/>
  <c r="BS294" i="1"/>
  <c r="BS310" i="1" s="1"/>
  <c r="BR294" i="1"/>
  <c r="BR310" i="1" s="1"/>
  <c r="BQ294" i="1"/>
  <c r="BQ310" i="1" s="1"/>
  <c r="BP294" i="1"/>
  <c r="BP310" i="1" s="1"/>
  <c r="BO294" i="1"/>
  <c r="BO310" i="1" s="1"/>
  <c r="BN294" i="1"/>
  <c r="BN310" i="1" s="1"/>
  <c r="BM294" i="1"/>
  <c r="BM310" i="1" s="1"/>
  <c r="BL294" i="1"/>
  <c r="BL310" i="1" s="1"/>
  <c r="BK294" i="1"/>
  <c r="BK310" i="1" s="1"/>
  <c r="BJ294" i="1"/>
  <c r="BJ310" i="1" s="1"/>
  <c r="BI294" i="1"/>
  <c r="BI310" i="1" s="1"/>
  <c r="BH294" i="1"/>
  <c r="BH310" i="1" s="1"/>
  <c r="BG294" i="1"/>
  <c r="BG310" i="1" s="1"/>
  <c r="BF294" i="1"/>
  <c r="BF310" i="1" s="1"/>
  <c r="BE294" i="1"/>
  <c r="BE310" i="1" s="1"/>
  <c r="BD294" i="1"/>
  <c r="BD310" i="1" s="1"/>
  <c r="BC294" i="1"/>
  <c r="BC310" i="1" s="1"/>
  <c r="BB294" i="1"/>
  <c r="BB310" i="1" s="1"/>
  <c r="BA294" i="1"/>
  <c r="BA310" i="1" s="1"/>
  <c r="AZ294" i="1"/>
  <c r="AZ310" i="1" s="1"/>
  <c r="AY294" i="1"/>
  <c r="AY310" i="1" s="1"/>
  <c r="AX294" i="1"/>
  <c r="AX310" i="1" s="1"/>
  <c r="AW294" i="1"/>
  <c r="AW310" i="1" s="1"/>
  <c r="AV294" i="1"/>
  <c r="AV310" i="1" s="1"/>
  <c r="AU294" i="1"/>
  <c r="AU310" i="1" s="1"/>
  <c r="AT294" i="1"/>
  <c r="AT310" i="1" s="1"/>
  <c r="AS294" i="1"/>
  <c r="AS310" i="1" s="1"/>
  <c r="AR294" i="1"/>
  <c r="AR310" i="1" s="1"/>
  <c r="AQ294" i="1"/>
  <c r="AQ310" i="1" s="1"/>
  <c r="AP294" i="1"/>
  <c r="AP310" i="1" s="1"/>
  <c r="AO294" i="1"/>
  <c r="AO310" i="1" s="1"/>
  <c r="AN294" i="1"/>
  <c r="AN310" i="1" s="1"/>
  <c r="AM294" i="1"/>
  <c r="AM310" i="1" s="1"/>
  <c r="AL294" i="1"/>
  <c r="AL310" i="1" s="1"/>
  <c r="AK294" i="1"/>
  <c r="AK310" i="1" s="1"/>
  <c r="AJ294" i="1"/>
  <c r="AJ310" i="1" s="1"/>
  <c r="AI294" i="1"/>
  <c r="AI310" i="1" s="1"/>
  <c r="AH294" i="1"/>
  <c r="AH310" i="1" s="1"/>
  <c r="AG294" i="1"/>
  <c r="AG310" i="1" s="1"/>
  <c r="AF294" i="1"/>
  <c r="AF310" i="1" s="1"/>
  <c r="AE294" i="1"/>
  <c r="AE310" i="1" s="1"/>
  <c r="AD294" i="1"/>
  <c r="AD310" i="1" s="1"/>
  <c r="AC294" i="1"/>
  <c r="AC310" i="1" s="1"/>
  <c r="AB294" i="1"/>
  <c r="AB310" i="1" s="1"/>
  <c r="AA294" i="1"/>
  <c r="AA310" i="1" s="1"/>
  <c r="Z294" i="1"/>
  <c r="Z310" i="1" s="1"/>
  <c r="Y294" i="1"/>
  <c r="Y310" i="1" s="1"/>
  <c r="X294" i="1"/>
  <c r="X310" i="1" s="1"/>
  <c r="W294" i="1"/>
  <c r="W310" i="1" s="1"/>
  <c r="V294" i="1"/>
  <c r="V310" i="1" s="1"/>
  <c r="U294" i="1"/>
  <c r="U310" i="1" s="1"/>
  <c r="T294" i="1"/>
  <c r="T310" i="1" s="1"/>
  <c r="R294" i="1"/>
  <c r="R310" i="1" s="1"/>
  <c r="Q294" i="1"/>
  <c r="Q310" i="1" s="1"/>
  <c r="P294" i="1"/>
  <c r="P310" i="1" s="1"/>
  <c r="O294" i="1"/>
  <c r="O310" i="1" s="1"/>
  <c r="N294" i="1"/>
  <c r="N310" i="1" s="1"/>
  <c r="M294" i="1"/>
  <c r="M310" i="1" s="1"/>
  <c r="L294" i="1"/>
  <c r="L310" i="1" s="1"/>
  <c r="K294" i="1"/>
  <c r="K310" i="1" s="1"/>
  <c r="J294" i="1"/>
  <c r="J310" i="1" s="1"/>
  <c r="I294" i="1"/>
  <c r="I310" i="1" s="1"/>
  <c r="H294" i="1"/>
  <c r="H310" i="1" s="1"/>
  <c r="G294" i="1"/>
  <c r="G310" i="1" s="1"/>
  <c r="F294" i="1"/>
  <c r="F310" i="1" s="1"/>
  <c r="E294" i="1"/>
  <c r="E310" i="1" s="1"/>
  <c r="D294" i="1"/>
  <c r="D310" i="1" s="1"/>
  <c r="FX265" i="1"/>
  <c r="FW265" i="1"/>
  <c r="FV265" i="1"/>
  <c r="FU265" i="1"/>
  <c r="FT265" i="1"/>
  <c r="FS265" i="1"/>
  <c r="FR265" i="1"/>
  <c r="FQ265" i="1"/>
  <c r="FP265" i="1"/>
  <c r="FO265" i="1"/>
  <c r="FN265" i="1"/>
  <c r="FM265" i="1"/>
  <c r="FL265" i="1"/>
  <c r="FK265" i="1"/>
  <c r="FH265" i="1"/>
  <c r="FG265" i="1"/>
  <c r="FF265" i="1"/>
  <c r="FE265" i="1"/>
  <c r="FD265" i="1"/>
  <c r="FC265" i="1"/>
  <c r="FB265" i="1"/>
  <c r="FA265" i="1"/>
  <c r="EZ265" i="1"/>
  <c r="EY265" i="1"/>
  <c r="EX265" i="1"/>
  <c r="EW265" i="1"/>
  <c r="EV265" i="1"/>
  <c r="EU265" i="1"/>
  <c r="ET265" i="1"/>
  <c r="ES265" i="1"/>
  <c r="ER265" i="1"/>
  <c r="EQ265" i="1"/>
  <c r="EP265" i="1"/>
  <c r="EO265" i="1"/>
  <c r="EN265" i="1"/>
  <c r="EM265" i="1"/>
  <c r="EL265" i="1"/>
  <c r="EK265" i="1"/>
  <c r="EJ265" i="1"/>
  <c r="EI265" i="1"/>
  <c r="EH265" i="1"/>
  <c r="EG265" i="1"/>
  <c r="EF265" i="1"/>
  <c r="EE265" i="1"/>
  <c r="ED265" i="1"/>
  <c r="EC265" i="1"/>
  <c r="EB265" i="1"/>
  <c r="EA265" i="1"/>
  <c r="DZ265" i="1"/>
  <c r="DY265" i="1"/>
  <c r="DX265" i="1"/>
  <c r="DW265" i="1"/>
  <c r="DV265" i="1"/>
  <c r="DU265" i="1"/>
  <c r="DT265" i="1"/>
  <c r="DS265" i="1"/>
  <c r="DR265" i="1"/>
  <c r="DP265" i="1"/>
  <c r="DO265" i="1"/>
  <c r="DM265" i="1"/>
  <c r="DL265" i="1"/>
  <c r="DK265" i="1"/>
  <c r="DJ265" i="1"/>
  <c r="DI265" i="1"/>
  <c r="DH265" i="1"/>
  <c r="DG265" i="1"/>
  <c r="DF265" i="1"/>
  <c r="DE265" i="1"/>
  <c r="DD265" i="1"/>
  <c r="DC265" i="1"/>
  <c r="DB265" i="1"/>
  <c r="DA265" i="1"/>
  <c r="CZ265" i="1"/>
  <c r="CY265" i="1"/>
  <c r="CX265" i="1"/>
  <c r="CW265" i="1"/>
  <c r="CV265" i="1"/>
  <c r="CU265" i="1"/>
  <c r="CT265" i="1"/>
  <c r="CS265" i="1"/>
  <c r="CR265" i="1"/>
  <c r="CQ265" i="1"/>
  <c r="CP265" i="1"/>
  <c r="CO265" i="1"/>
  <c r="CN265" i="1"/>
  <c r="CM265" i="1"/>
  <c r="CL265" i="1"/>
  <c r="CK265" i="1"/>
  <c r="CJ265" i="1"/>
  <c r="CI265" i="1"/>
  <c r="CH265" i="1"/>
  <c r="CG265" i="1"/>
  <c r="CF265" i="1"/>
  <c r="CE265" i="1"/>
  <c r="CD265" i="1"/>
  <c r="CC265" i="1"/>
  <c r="CB265" i="1"/>
  <c r="CA265" i="1"/>
  <c r="BZ265" i="1"/>
  <c r="BY265" i="1"/>
  <c r="BX265" i="1"/>
  <c r="BW265" i="1"/>
  <c r="BV265" i="1"/>
  <c r="BU265" i="1"/>
  <c r="BT265" i="1"/>
  <c r="BS265" i="1"/>
  <c r="BR265" i="1"/>
  <c r="BQ265" i="1"/>
  <c r="BP265" i="1"/>
  <c r="BO265" i="1"/>
  <c r="BN265" i="1"/>
  <c r="BM265" i="1"/>
  <c r="BL265" i="1"/>
  <c r="BK265" i="1"/>
  <c r="BJ265" i="1"/>
  <c r="BI265" i="1"/>
  <c r="BH265" i="1"/>
  <c r="BG265" i="1"/>
  <c r="BF265" i="1"/>
  <c r="BE265" i="1"/>
  <c r="BD265" i="1"/>
  <c r="BC265" i="1"/>
  <c r="BB265" i="1"/>
  <c r="BA265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FZ247" i="1"/>
  <c r="FZ237" i="1"/>
  <c r="FX221" i="1"/>
  <c r="FW221" i="1"/>
  <c r="FV221" i="1"/>
  <c r="FU221" i="1"/>
  <c r="FT221" i="1"/>
  <c r="FS221" i="1"/>
  <c r="FR221" i="1"/>
  <c r="FQ221" i="1"/>
  <c r="FP221" i="1"/>
  <c r="FO221" i="1"/>
  <c r="FN221" i="1"/>
  <c r="FM221" i="1"/>
  <c r="FL221" i="1"/>
  <c r="FK221" i="1"/>
  <c r="FJ221" i="1"/>
  <c r="FI221" i="1"/>
  <c r="FH221" i="1"/>
  <c r="FG221" i="1"/>
  <c r="FF221" i="1"/>
  <c r="FE221" i="1"/>
  <c r="FD221" i="1"/>
  <c r="FC221" i="1"/>
  <c r="FB221" i="1"/>
  <c r="FA221" i="1"/>
  <c r="EZ221" i="1"/>
  <c r="EY221" i="1"/>
  <c r="EX221" i="1"/>
  <c r="EW221" i="1"/>
  <c r="EV221" i="1"/>
  <c r="EU221" i="1"/>
  <c r="ET221" i="1"/>
  <c r="ES221" i="1"/>
  <c r="ER221" i="1"/>
  <c r="EQ221" i="1"/>
  <c r="EP221" i="1"/>
  <c r="EO221" i="1"/>
  <c r="EN221" i="1"/>
  <c r="EM221" i="1"/>
  <c r="EL221" i="1"/>
  <c r="EK221" i="1"/>
  <c r="EJ221" i="1"/>
  <c r="EI221" i="1"/>
  <c r="EH221" i="1"/>
  <c r="EG221" i="1"/>
  <c r="EF221" i="1"/>
  <c r="EE221" i="1"/>
  <c r="ED221" i="1"/>
  <c r="EC221" i="1"/>
  <c r="EB221" i="1"/>
  <c r="EA221" i="1"/>
  <c r="DZ221" i="1"/>
  <c r="DY221" i="1"/>
  <c r="DX221" i="1"/>
  <c r="DW221" i="1"/>
  <c r="DV221" i="1"/>
  <c r="DU221" i="1"/>
  <c r="DT221" i="1"/>
  <c r="DS221" i="1"/>
  <c r="DR221" i="1"/>
  <c r="DQ221" i="1"/>
  <c r="DP221" i="1"/>
  <c r="DO221" i="1"/>
  <c r="DN221" i="1"/>
  <c r="DM221" i="1"/>
  <c r="DL221" i="1"/>
  <c r="DK221" i="1"/>
  <c r="DJ221" i="1"/>
  <c r="DI221" i="1"/>
  <c r="DH221" i="1"/>
  <c r="DG221" i="1"/>
  <c r="DF221" i="1"/>
  <c r="DE221" i="1"/>
  <c r="DD221" i="1"/>
  <c r="DC221" i="1"/>
  <c r="DB221" i="1"/>
  <c r="DA221" i="1"/>
  <c r="CZ221" i="1"/>
  <c r="CY221" i="1"/>
  <c r="CX221" i="1"/>
  <c r="CW221" i="1"/>
  <c r="CV221" i="1"/>
  <c r="CU221" i="1"/>
  <c r="CT221" i="1"/>
  <c r="CS221" i="1"/>
  <c r="CR221" i="1"/>
  <c r="CQ221" i="1"/>
  <c r="CP221" i="1"/>
  <c r="CO221" i="1"/>
  <c r="CN221" i="1"/>
  <c r="CM221" i="1"/>
  <c r="CL221" i="1"/>
  <c r="CK221" i="1"/>
  <c r="CJ221" i="1"/>
  <c r="CI221" i="1"/>
  <c r="CH221" i="1"/>
  <c r="CG221" i="1"/>
  <c r="CF221" i="1"/>
  <c r="CE221" i="1"/>
  <c r="CD221" i="1"/>
  <c r="CC221" i="1"/>
  <c r="CB221" i="1"/>
  <c r="CA221" i="1"/>
  <c r="BZ221" i="1"/>
  <c r="BY221" i="1"/>
  <c r="BX221" i="1"/>
  <c r="BW221" i="1"/>
  <c r="BV221" i="1"/>
  <c r="BU221" i="1"/>
  <c r="BT221" i="1"/>
  <c r="BS221" i="1"/>
  <c r="BR221" i="1"/>
  <c r="BQ221" i="1"/>
  <c r="BP221" i="1"/>
  <c r="BO221" i="1"/>
  <c r="BN221" i="1"/>
  <c r="BM221" i="1"/>
  <c r="BL221" i="1"/>
  <c r="BK221" i="1"/>
  <c r="BJ221" i="1"/>
  <c r="BI221" i="1"/>
  <c r="BH221" i="1"/>
  <c r="BG221" i="1"/>
  <c r="BF221" i="1"/>
  <c r="BE221" i="1"/>
  <c r="BD221" i="1"/>
  <c r="BC221" i="1"/>
  <c r="BB221" i="1"/>
  <c r="BA221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FX208" i="1"/>
  <c r="FW208" i="1"/>
  <c r="FV208" i="1"/>
  <c r="FU208" i="1"/>
  <c r="FT208" i="1"/>
  <c r="FS208" i="1"/>
  <c r="FR208" i="1"/>
  <c r="FQ208" i="1"/>
  <c r="FP208" i="1"/>
  <c r="FO208" i="1"/>
  <c r="FN208" i="1"/>
  <c r="FM208" i="1"/>
  <c r="FL208" i="1"/>
  <c r="FK208" i="1"/>
  <c r="FJ208" i="1"/>
  <c r="FI208" i="1"/>
  <c r="FH208" i="1"/>
  <c r="FG208" i="1"/>
  <c r="FF208" i="1"/>
  <c r="FE208" i="1"/>
  <c r="FD208" i="1"/>
  <c r="FC208" i="1"/>
  <c r="FB208" i="1"/>
  <c r="FA208" i="1"/>
  <c r="EZ208" i="1"/>
  <c r="EY208" i="1"/>
  <c r="EX208" i="1"/>
  <c r="EW208" i="1"/>
  <c r="EV208" i="1"/>
  <c r="EU208" i="1"/>
  <c r="ET208" i="1"/>
  <c r="ES208" i="1"/>
  <c r="ER208" i="1"/>
  <c r="EQ208" i="1"/>
  <c r="EP208" i="1"/>
  <c r="EO208" i="1"/>
  <c r="EN208" i="1"/>
  <c r="EM208" i="1"/>
  <c r="EL208" i="1"/>
  <c r="EK208" i="1"/>
  <c r="EJ208" i="1"/>
  <c r="EI208" i="1"/>
  <c r="EH208" i="1"/>
  <c r="EG208" i="1"/>
  <c r="EF208" i="1"/>
  <c r="EE208" i="1"/>
  <c r="ED208" i="1"/>
  <c r="EC208" i="1"/>
  <c r="EB208" i="1"/>
  <c r="EA208" i="1"/>
  <c r="DZ208" i="1"/>
  <c r="DY208" i="1"/>
  <c r="DX208" i="1"/>
  <c r="DW208" i="1"/>
  <c r="DV208" i="1"/>
  <c r="DU208" i="1"/>
  <c r="DT208" i="1"/>
  <c r="DS208" i="1"/>
  <c r="DR208" i="1"/>
  <c r="DQ208" i="1"/>
  <c r="DP208" i="1"/>
  <c r="DO208" i="1"/>
  <c r="DN208" i="1"/>
  <c r="DM208" i="1"/>
  <c r="DL208" i="1"/>
  <c r="DK208" i="1"/>
  <c r="DJ208" i="1"/>
  <c r="DI208" i="1"/>
  <c r="DH208" i="1"/>
  <c r="DG208" i="1"/>
  <c r="DF208" i="1"/>
  <c r="DE208" i="1"/>
  <c r="DD208" i="1"/>
  <c r="DC208" i="1"/>
  <c r="DB208" i="1"/>
  <c r="DA208" i="1"/>
  <c r="CZ208" i="1"/>
  <c r="CY208" i="1"/>
  <c r="CX208" i="1"/>
  <c r="CW208" i="1"/>
  <c r="CV208" i="1"/>
  <c r="CU208" i="1"/>
  <c r="CT208" i="1"/>
  <c r="CS208" i="1"/>
  <c r="CR208" i="1"/>
  <c r="CQ208" i="1"/>
  <c r="CP208" i="1"/>
  <c r="CO208" i="1"/>
  <c r="CN208" i="1"/>
  <c r="CM208" i="1"/>
  <c r="CL208" i="1"/>
  <c r="CK208" i="1"/>
  <c r="CJ208" i="1"/>
  <c r="CI208" i="1"/>
  <c r="CH208" i="1"/>
  <c r="CG208" i="1"/>
  <c r="CF208" i="1"/>
  <c r="CE208" i="1"/>
  <c r="CD208" i="1"/>
  <c r="CC208" i="1"/>
  <c r="CB208" i="1"/>
  <c r="CA208" i="1"/>
  <c r="BZ208" i="1"/>
  <c r="BY208" i="1"/>
  <c r="BX208" i="1"/>
  <c r="BW208" i="1"/>
  <c r="BV208" i="1"/>
  <c r="BU208" i="1"/>
  <c r="BT208" i="1"/>
  <c r="BS208" i="1"/>
  <c r="BR208" i="1"/>
  <c r="BQ208" i="1"/>
  <c r="BP208" i="1"/>
  <c r="BO208" i="1"/>
  <c r="BN208" i="1"/>
  <c r="BM208" i="1"/>
  <c r="BL208" i="1"/>
  <c r="BK208" i="1"/>
  <c r="BJ208" i="1"/>
  <c r="BI208" i="1"/>
  <c r="BH208" i="1"/>
  <c r="BG208" i="1"/>
  <c r="BF208" i="1"/>
  <c r="BE208" i="1"/>
  <c r="BD208" i="1"/>
  <c r="BC208" i="1"/>
  <c r="BB208" i="1"/>
  <c r="BA208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FX181" i="1"/>
  <c r="FX182" i="1" s="1"/>
  <c r="FW181" i="1"/>
  <c r="FW182" i="1" s="1"/>
  <c r="FV181" i="1"/>
  <c r="FV182" i="1" s="1"/>
  <c r="FU181" i="1"/>
  <c r="FU182" i="1" s="1"/>
  <c r="FT181" i="1"/>
  <c r="FT182" i="1" s="1"/>
  <c r="FS181" i="1"/>
  <c r="FS182" i="1" s="1"/>
  <c r="FR181" i="1"/>
  <c r="FR182" i="1" s="1"/>
  <c r="FQ181" i="1"/>
  <c r="FQ182" i="1" s="1"/>
  <c r="FP181" i="1"/>
  <c r="FP182" i="1" s="1"/>
  <c r="FO181" i="1"/>
  <c r="FO182" i="1" s="1"/>
  <c r="FN181" i="1"/>
  <c r="FN182" i="1" s="1"/>
  <c r="FM181" i="1"/>
  <c r="FM182" i="1" s="1"/>
  <c r="FL181" i="1"/>
  <c r="FL182" i="1" s="1"/>
  <c r="FK181" i="1"/>
  <c r="FK182" i="1" s="1"/>
  <c r="FJ181" i="1"/>
  <c r="FJ182" i="1" s="1"/>
  <c r="FI181" i="1"/>
  <c r="FI182" i="1" s="1"/>
  <c r="FH181" i="1"/>
  <c r="FH182" i="1" s="1"/>
  <c r="FG181" i="1"/>
  <c r="FG182" i="1" s="1"/>
  <c r="FF181" i="1"/>
  <c r="FF182" i="1" s="1"/>
  <c r="FE181" i="1"/>
  <c r="FE182" i="1" s="1"/>
  <c r="FD181" i="1"/>
  <c r="FD182" i="1" s="1"/>
  <c r="FC181" i="1"/>
  <c r="FC182" i="1" s="1"/>
  <c r="FB181" i="1"/>
  <c r="FB182" i="1" s="1"/>
  <c r="FA181" i="1"/>
  <c r="FA182" i="1" s="1"/>
  <c r="EZ181" i="1"/>
  <c r="EZ182" i="1" s="1"/>
  <c r="EY181" i="1"/>
  <c r="EY182" i="1" s="1"/>
  <c r="EX181" i="1"/>
  <c r="EX182" i="1" s="1"/>
  <c r="EW181" i="1"/>
  <c r="EW182" i="1" s="1"/>
  <c r="EV181" i="1"/>
  <c r="EV182" i="1" s="1"/>
  <c r="EU181" i="1"/>
  <c r="EU182" i="1" s="1"/>
  <c r="ET181" i="1"/>
  <c r="ET182" i="1" s="1"/>
  <c r="ES181" i="1"/>
  <c r="ES182" i="1" s="1"/>
  <c r="ER181" i="1"/>
  <c r="ER182" i="1" s="1"/>
  <c r="EQ181" i="1"/>
  <c r="EQ182" i="1" s="1"/>
  <c r="EP181" i="1"/>
  <c r="EP182" i="1" s="1"/>
  <c r="EO181" i="1"/>
  <c r="EO182" i="1" s="1"/>
  <c r="EN181" i="1"/>
  <c r="EN182" i="1" s="1"/>
  <c r="EM181" i="1"/>
  <c r="EM182" i="1" s="1"/>
  <c r="EL181" i="1"/>
  <c r="EL182" i="1" s="1"/>
  <c r="EK181" i="1"/>
  <c r="EK182" i="1" s="1"/>
  <c r="EJ181" i="1"/>
  <c r="EJ182" i="1" s="1"/>
  <c r="EI181" i="1"/>
  <c r="EI182" i="1" s="1"/>
  <c r="EH181" i="1"/>
  <c r="EH182" i="1" s="1"/>
  <c r="EG181" i="1"/>
  <c r="EG182" i="1" s="1"/>
  <c r="EF181" i="1"/>
  <c r="EF182" i="1" s="1"/>
  <c r="EE181" i="1"/>
  <c r="EE182" i="1" s="1"/>
  <c r="ED181" i="1"/>
  <c r="ED182" i="1" s="1"/>
  <c r="EC181" i="1"/>
  <c r="EC182" i="1" s="1"/>
  <c r="EB181" i="1"/>
  <c r="EB182" i="1" s="1"/>
  <c r="EA181" i="1"/>
  <c r="EA182" i="1" s="1"/>
  <c r="DZ181" i="1"/>
  <c r="DZ182" i="1" s="1"/>
  <c r="DY181" i="1"/>
  <c r="DY182" i="1" s="1"/>
  <c r="DX181" i="1"/>
  <c r="DX182" i="1" s="1"/>
  <c r="DW181" i="1"/>
  <c r="DW182" i="1" s="1"/>
  <c r="DV181" i="1"/>
  <c r="DV182" i="1" s="1"/>
  <c r="DU181" i="1"/>
  <c r="DU182" i="1" s="1"/>
  <c r="DT181" i="1"/>
  <c r="DT182" i="1" s="1"/>
  <c r="DS181" i="1"/>
  <c r="DS182" i="1" s="1"/>
  <c r="DR181" i="1"/>
  <c r="DR182" i="1" s="1"/>
  <c r="DQ181" i="1"/>
  <c r="DQ182" i="1" s="1"/>
  <c r="DP181" i="1"/>
  <c r="DP182" i="1" s="1"/>
  <c r="DO181" i="1"/>
  <c r="DO182" i="1" s="1"/>
  <c r="DN181" i="1"/>
  <c r="DN182" i="1" s="1"/>
  <c r="DM181" i="1"/>
  <c r="DM182" i="1" s="1"/>
  <c r="DL181" i="1"/>
  <c r="DL182" i="1" s="1"/>
  <c r="DK181" i="1"/>
  <c r="DK182" i="1" s="1"/>
  <c r="DJ181" i="1"/>
  <c r="DJ182" i="1" s="1"/>
  <c r="DI181" i="1"/>
  <c r="DI182" i="1" s="1"/>
  <c r="DH181" i="1"/>
  <c r="DH182" i="1" s="1"/>
  <c r="DG181" i="1"/>
  <c r="DG182" i="1" s="1"/>
  <c r="DF181" i="1"/>
  <c r="DF182" i="1" s="1"/>
  <c r="DE181" i="1"/>
  <c r="DE182" i="1" s="1"/>
  <c r="DD181" i="1"/>
  <c r="DD182" i="1" s="1"/>
  <c r="DC181" i="1"/>
  <c r="DC182" i="1" s="1"/>
  <c r="DB181" i="1"/>
  <c r="DB182" i="1" s="1"/>
  <c r="DA181" i="1"/>
  <c r="DA182" i="1" s="1"/>
  <c r="CZ181" i="1"/>
  <c r="CZ182" i="1" s="1"/>
  <c r="CY181" i="1"/>
  <c r="CY182" i="1" s="1"/>
  <c r="CX181" i="1"/>
  <c r="CX182" i="1" s="1"/>
  <c r="CW181" i="1"/>
  <c r="CW182" i="1" s="1"/>
  <c r="CV181" i="1"/>
  <c r="CV182" i="1" s="1"/>
  <c r="CU181" i="1"/>
  <c r="CU182" i="1" s="1"/>
  <c r="CT181" i="1"/>
  <c r="CT182" i="1" s="1"/>
  <c r="CS181" i="1"/>
  <c r="CS182" i="1" s="1"/>
  <c r="CR181" i="1"/>
  <c r="CR182" i="1" s="1"/>
  <c r="CQ181" i="1"/>
  <c r="CQ182" i="1" s="1"/>
  <c r="CP181" i="1"/>
  <c r="CP182" i="1" s="1"/>
  <c r="CO181" i="1"/>
  <c r="CO182" i="1" s="1"/>
  <c r="CN181" i="1"/>
  <c r="CN182" i="1" s="1"/>
  <c r="CM181" i="1"/>
  <c r="CM182" i="1" s="1"/>
  <c r="CL181" i="1"/>
  <c r="CL182" i="1" s="1"/>
  <c r="CK181" i="1"/>
  <c r="CK182" i="1" s="1"/>
  <c r="CJ181" i="1"/>
  <c r="CJ182" i="1" s="1"/>
  <c r="CI181" i="1"/>
  <c r="CI182" i="1" s="1"/>
  <c r="CH181" i="1"/>
  <c r="CH182" i="1" s="1"/>
  <c r="CG181" i="1"/>
  <c r="CG182" i="1" s="1"/>
  <c r="CF181" i="1"/>
  <c r="CF182" i="1" s="1"/>
  <c r="CE181" i="1"/>
  <c r="CE182" i="1" s="1"/>
  <c r="CD181" i="1"/>
  <c r="CD182" i="1" s="1"/>
  <c r="CC181" i="1"/>
  <c r="CC182" i="1" s="1"/>
  <c r="CB181" i="1"/>
  <c r="CB182" i="1" s="1"/>
  <c r="CA181" i="1"/>
  <c r="CA182" i="1" s="1"/>
  <c r="BZ181" i="1"/>
  <c r="BZ182" i="1" s="1"/>
  <c r="BY181" i="1"/>
  <c r="BY182" i="1" s="1"/>
  <c r="BX181" i="1"/>
  <c r="BX182" i="1" s="1"/>
  <c r="BW181" i="1"/>
  <c r="BW182" i="1" s="1"/>
  <c r="BV181" i="1"/>
  <c r="BV182" i="1" s="1"/>
  <c r="BU181" i="1"/>
  <c r="BU182" i="1" s="1"/>
  <c r="BT181" i="1"/>
  <c r="BT182" i="1" s="1"/>
  <c r="BS181" i="1"/>
  <c r="BS182" i="1" s="1"/>
  <c r="BR181" i="1"/>
  <c r="BR182" i="1" s="1"/>
  <c r="BQ181" i="1"/>
  <c r="BQ182" i="1" s="1"/>
  <c r="BP181" i="1"/>
  <c r="BP182" i="1" s="1"/>
  <c r="BO181" i="1"/>
  <c r="BO182" i="1" s="1"/>
  <c r="BN181" i="1"/>
  <c r="BN182" i="1" s="1"/>
  <c r="BM181" i="1"/>
  <c r="BM182" i="1" s="1"/>
  <c r="BL181" i="1"/>
  <c r="BL182" i="1" s="1"/>
  <c r="BK181" i="1"/>
  <c r="BK182" i="1" s="1"/>
  <c r="BJ181" i="1"/>
  <c r="BJ182" i="1" s="1"/>
  <c r="BI181" i="1"/>
  <c r="BI182" i="1" s="1"/>
  <c r="BH181" i="1"/>
  <c r="BH182" i="1" s="1"/>
  <c r="BG181" i="1"/>
  <c r="BG182" i="1" s="1"/>
  <c r="BF181" i="1"/>
  <c r="BF182" i="1" s="1"/>
  <c r="BE181" i="1"/>
  <c r="BE182" i="1" s="1"/>
  <c r="BD181" i="1"/>
  <c r="BD182" i="1" s="1"/>
  <c r="BC181" i="1"/>
  <c r="BC182" i="1" s="1"/>
  <c r="BB181" i="1"/>
  <c r="BB182" i="1" s="1"/>
  <c r="BA181" i="1"/>
  <c r="BA182" i="1" s="1"/>
  <c r="AZ181" i="1"/>
  <c r="AZ182" i="1" s="1"/>
  <c r="AY181" i="1"/>
  <c r="AY182" i="1" s="1"/>
  <c r="AX181" i="1"/>
  <c r="AX182" i="1" s="1"/>
  <c r="AW181" i="1"/>
  <c r="AW182" i="1" s="1"/>
  <c r="AV181" i="1"/>
  <c r="AV182" i="1" s="1"/>
  <c r="AU181" i="1"/>
  <c r="AU182" i="1" s="1"/>
  <c r="AT181" i="1"/>
  <c r="AT182" i="1" s="1"/>
  <c r="AS181" i="1"/>
  <c r="AS182" i="1" s="1"/>
  <c r="AR181" i="1"/>
  <c r="AR182" i="1" s="1"/>
  <c r="AQ181" i="1"/>
  <c r="AQ182" i="1" s="1"/>
  <c r="AP181" i="1"/>
  <c r="AP182" i="1" s="1"/>
  <c r="AO181" i="1"/>
  <c r="AO182" i="1" s="1"/>
  <c r="AN181" i="1"/>
  <c r="AN182" i="1" s="1"/>
  <c r="AM181" i="1"/>
  <c r="AM182" i="1" s="1"/>
  <c r="AL181" i="1"/>
  <c r="AL182" i="1" s="1"/>
  <c r="AK181" i="1"/>
  <c r="AK182" i="1" s="1"/>
  <c r="AJ181" i="1"/>
  <c r="AJ182" i="1" s="1"/>
  <c r="AI181" i="1"/>
  <c r="AI182" i="1" s="1"/>
  <c r="AH181" i="1"/>
  <c r="AH182" i="1" s="1"/>
  <c r="AG181" i="1"/>
  <c r="AG182" i="1" s="1"/>
  <c r="AF181" i="1"/>
  <c r="AF182" i="1" s="1"/>
  <c r="AE181" i="1"/>
  <c r="AE182" i="1" s="1"/>
  <c r="AD181" i="1"/>
  <c r="AD182" i="1" s="1"/>
  <c r="AC181" i="1"/>
  <c r="AC182" i="1" s="1"/>
  <c r="AB181" i="1"/>
  <c r="AB182" i="1" s="1"/>
  <c r="AA181" i="1"/>
  <c r="AA182" i="1" s="1"/>
  <c r="Z181" i="1"/>
  <c r="Z182" i="1" s="1"/>
  <c r="Y181" i="1"/>
  <c r="Y182" i="1" s="1"/>
  <c r="X181" i="1"/>
  <c r="X182" i="1" s="1"/>
  <c r="W181" i="1"/>
  <c r="W182" i="1" s="1"/>
  <c r="V181" i="1"/>
  <c r="V182" i="1" s="1"/>
  <c r="U181" i="1"/>
  <c r="U182" i="1" s="1"/>
  <c r="T181" i="1"/>
  <c r="T182" i="1" s="1"/>
  <c r="S181" i="1"/>
  <c r="S182" i="1" s="1"/>
  <c r="R181" i="1"/>
  <c r="R182" i="1" s="1"/>
  <c r="Q181" i="1"/>
  <c r="Q182" i="1" s="1"/>
  <c r="P181" i="1"/>
  <c r="P182" i="1" s="1"/>
  <c r="O181" i="1"/>
  <c r="O182" i="1" s="1"/>
  <c r="N181" i="1"/>
  <c r="N182" i="1" s="1"/>
  <c r="M181" i="1"/>
  <c r="M182" i="1" s="1"/>
  <c r="L181" i="1"/>
  <c r="L182" i="1" s="1"/>
  <c r="K181" i="1"/>
  <c r="K182" i="1" s="1"/>
  <c r="J181" i="1"/>
  <c r="J182" i="1" s="1"/>
  <c r="I181" i="1"/>
  <c r="I182" i="1" s="1"/>
  <c r="H181" i="1"/>
  <c r="H182" i="1" s="1"/>
  <c r="G181" i="1"/>
  <c r="G182" i="1" s="1"/>
  <c r="F181" i="1"/>
  <c r="F182" i="1" s="1"/>
  <c r="E181" i="1"/>
  <c r="E182" i="1" s="1"/>
  <c r="D181" i="1"/>
  <c r="D182" i="1" s="1"/>
  <c r="FX174" i="1"/>
  <c r="FW174" i="1"/>
  <c r="FV174" i="1"/>
  <c r="FU174" i="1"/>
  <c r="FT174" i="1"/>
  <c r="FS174" i="1"/>
  <c r="FR174" i="1"/>
  <c r="FQ174" i="1"/>
  <c r="FP174" i="1"/>
  <c r="FO174" i="1"/>
  <c r="FN174" i="1"/>
  <c r="FM174" i="1"/>
  <c r="FL174" i="1"/>
  <c r="FK174" i="1"/>
  <c r="FJ174" i="1"/>
  <c r="FI174" i="1"/>
  <c r="FH174" i="1"/>
  <c r="FG174" i="1"/>
  <c r="FF174" i="1"/>
  <c r="FE174" i="1"/>
  <c r="FD174" i="1"/>
  <c r="FC174" i="1"/>
  <c r="FB174" i="1"/>
  <c r="FA174" i="1"/>
  <c r="EZ174" i="1"/>
  <c r="EY174" i="1"/>
  <c r="EX174" i="1"/>
  <c r="EW174" i="1"/>
  <c r="EV174" i="1"/>
  <c r="EU174" i="1"/>
  <c r="ET174" i="1"/>
  <c r="ES174" i="1"/>
  <c r="ER174" i="1"/>
  <c r="EQ174" i="1"/>
  <c r="EP174" i="1"/>
  <c r="EO174" i="1"/>
  <c r="EN174" i="1"/>
  <c r="EM174" i="1"/>
  <c r="EL174" i="1"/>
  <c r="EK174" i="1"/>
  <c r="EJ174" i="1"/>
  <c r="EI174" i="1"/>
  <c r="EH174" i="1"/>
  <c r="EG174" i="1"/>
  <c r="EF174" i="1"/>
  <c r="EE174" i="1"/>
  <c r="ED174" i="1"/>
  <c r="EC174" i="1"/>
  <c r="EB174" i="1"/>
  <c r="EA174" i="1"/>
  <c r="DZ174" i="1"/>
  <c r="DY174" i="1"/>
  <c r="DX174" i="1"/>
  <c r="DW174" i="1"/>
  <c r="DV174" i="1"/>
  <c r="DU174" i="1"/>
  <c r="DT174" i="1"/>
  <c r="DS174" i="1"/>
  <c r="DR174" i="1"/>
  <c r="DQ174" i="1"/>
  <c r="DP174" i="1"/>
  <c r="DO174" i="1"/>
  <c r="DN174" i="1"/>
  <c r="DM174" i="1"/>
  <c r="DL174" i="1"/>
  <c r="DK174" i="1"/>
  <c r="DJ174" i="1"/>
  <c r="DI174" i="1"/>
  <c r="DH174" i="1"/>
  <c r="DG174" i="1"/>
  <c r="DF174" i="1"/>
  <c r="DE174" i="1"/>
  <c r="DD174" i="1"/>
  <c r="DC174" i="1"/>
  <c r="DB174" i="1"/>
  <c r="DA174" i="1"/>
  <c r="CZ174" i="1"/>
  <c r="CY174" i="1"/>
  <c r="CX174" i="1"/>
  <c r="CW174" i="1"/>
  <c r="CV174" i="1"/>
  <c r="CU174" i="1"/>
  <c r="CT174" i="1"/>
  <c r="CS174" i="1"/>
  <c r="CR174" i="1"/>
  <c r="CQ174" i="1"/>
  <c r="CP174" i="1"/>
  <c r="CO174" i="1"/>
  <c r="CN174" i="1"/>
  <c r="CM174" i="1"/>
  <c r="CL174" i="1"/>
  <c r="CK174" i="1"/>
  <c r="CJ174" i="1"/>
  <c r="CI174" i="1"/>
  <c r="CH174" i="1"/>
  <c r="CG174" i="1"/>
  <c r="CF174" i="1"/>
  <c r="CE174" i="1"/>
  <c r="CD174" i="1"/>
  <c r="CC174" i="1"/>
  <c r="CB174" i="1"/>
  <c r="CA174" i="1"/>
  <c r="BZ174" i="1"/>
  <c r="BY174" i="1"/>
  <c r="BX174" i="1"/>
  <c r="BW174" i="1"/>
  <c r="BV174" i="1"/>
  <c r="BU174" i="1"/>
  <c r="BT174" i="1"/>
  <c r="BS174" i="1"/>
  <c r="BR174" i="1"/>
  <c r="BQ174" i="1"/>
  <c r="BP174" i="1"/>
  <c r="BO174" i="1"/>
  <c r="BN174" i="1"/>
  <c r="BM174" i="1"/>
  <c r="BL174" i="1"/>
  <c r="BK174" i="1"/>
  <c r="BJ174" i="1"/>
  <c r="BI174" i="1"/>
  <c r="BH174" i="1"/>
  <c r="BG174" i="1"/>
  <c r="BF174" i="1"/>
  <c r="BE174" i="1"/>
  <c r="BD174" i="1"/>
  <c r="BC174" i="1"/>
  <c r="BB174" i="1"/>
  <c r="BA174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FX168" i="1"/>
  <c r="FW168" i="1"/>
  <c r="FV168" i="1"/>
  <c r="FU168" i="1"/>
  <c r="FT168" i="1"/>
  <c r="FS168" i="1"/>
  <c r="FR168" i="1"/>
  <c r="FQ168" i="1"/>
  <c r="FP168" i="1"/>
  <c r="FO168" i="1"/>
  <c r="FN168" i="1"/>
  <c r="FM168" i="1"/>
  <c r="FL168" i="1"/>
  <c r="FK168" i="1"/>
  <c r="FJ168" i="1"/>
  <c r="FI168" i="1"/>
  <c r="FH168" i="1"/>
  <c r="FG168" i="1"/>
  <c r="FF168" i="1"/>
  <c r="FE168" i="1"/>
  <c r="FD168" i="1"/>
  <c r="FC168" i="1"/>
  <c r="FB168" i="1"/>
  <c r="FA168" i="1"/>
  <c r="EZ168" i="1"/>
  <c r="EY168" i="1"/>
  <c r="EX168" i="1"/>
  <c r="EW168" i="1"/>
  <c r="EV168" i="1"/>
  <c r="EU168" i="1"/>
  <c r="ET168" i="1"/>
  <c r="ES168" i="1"/>
  <c r="ER168" i="1"/>
  <c r="EQ168" i="1"/>
  <c r="EP168" i="1"/>
  <c r="EO168" i="1"/>
  <c r="EN168" i="1"/>
  <c r="EM168" i="1"/>
  <c r="EL168" i="1"/>
  <c r="EK168" i="1"/>
  <c r="EJ168" i="1"/>
  <c r="EI168" i="1"/>
  <c r="EH168" i="1"/>
  <c r="EG168" i="1"/>
  <c r="EF168" i="1"/>
  <c r="EE168" i="1"/>
  <c r="ED168" i="1"/>
  <c r="EC168" i="1"/>
  <c r="EB168" i="1"/>
  <c r="EA168" i="1"/>
  <c r="DZ168" i="1"/>
  <c r="DY168" i="1"/>
  <c r="DX168" i="1"/>
  <c r="DW168" i="1"/>
  <c r="DV168" i="1"/>
  <c r="DU168" i="1"/>
  <c r="DT168" i="1"/>
  <c r="DS168" i="1"/>
  <c r="DR168" i="1"/>
  <c r="DQ168" i="1"/>
  <c r="DP168" i="1"/>
  <c r="DO168" i="1"/>
  <c r="DN168" i="1"/>
  <c r="DM168" i="1"/>
  <c r="DL168" i="1"/>
  <c r="DK168" i="1"/>
  <c r="DJ168" i="1"/>
  <c r="DI168" i="1"/>
  <c r="DH168" i="1"/>
  <c r="DG168" i="1"/>
  <c r="DF168" i="1"/>
  <c r="DE168" i="1"/>
  <c r="DD168" i="1"/>
  <c r="DC168" i="1"/>
  <c r="DB168" i="1"/>
  <c r="DA168" i="1"/>
  <c r="CZ168" i="1"/>
  <c r="CY168" i="1"/>
  <c r="CX168" i="1"/>
  <c r="CW168" i="1"/>
  <c r="CV168" i="1"/>
  <c r="CU168" i="1"/>
  <c r="CT168" i="1"/>
  <c r="CS168" i="1"/>
  <c r="CR168" i="1"/>
  <c r="CQ168" i="1"/>
  <c r="CP168" i="1"/>
  <c r="CO168" i="1"/>
  <c r="CN168" i="1"/>
  <c r="CM168" i="1"/>
  <c r="CL168" i="1"/>
  <c r="CK168" i="1"/>
  <c r="CJ168" i="1"/>
  <c r="CI168" i="1"/>
  <c r="CH168" i="1"/>
  <c r="CG168" i="1"/>
  <c r="CF168" i="1"/>
  <c r="CE168" i="1"/>
  <c r="CD168" i="1"/>
  <c r="CC168" i="1"/>
  <c r="CB168" i="1"/>
  <c r="CA168" i="1"/>
  <c r="BZ168" i="1"/>
  <c r="BY168" i="1"/>
  <c r="BX168" i="1"/>
  <c r="BW168" i="1"/>
  <c r="BV168" i="1"/>
  <c r="BU168" i="1"/>
  <c r="BT168" i="1"/>
  <c r="BS168" i="1"/>
  <c r="BR168" i="1"/>
  <c r="BQ168" i="1"/>
  <c r="BP168" i="1"/>
  <c r="BO168" i="1"/>
  <c r="BN168" i="1"/>
  <c r="BM168" i="1"/>
  <c r="BL168" i="1"/>
  <c r="BK168" i="1"/>
  <c r="BJ168" i="1"/>
  <c r="BI168" i="1"/>
  <c r="BH168" i="1"/>
  <c r="BG168" i="1"/>
  <c r="BF168" i="1"/>
  <c r="BE168" i="1"/>
  <c r="BD168" i="1"/>
  <c r="BC168" i="1"/>
  <c r="BB168" i="1"/>
  <c r="BA168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FX141" i="1"/>
  <c r="FW141" i="1"/>
  <c r="FV141" i="1"/>
  <c r="FU141" i="1"/>
  <c r="FT141" i="1"/>
  <c r="FS141" i="1"/>
  <c r="FR141" i="1"/>
  <c r="FQ141" i="1"/>
  <c r="FP141" i="1"/>
  <c r="FO141" i="1"/>
  <c r="FN141" i="1"/>
  <c r="FM141" i="1"/>
  <c r="FL141" i="1"/>
  <c r="FK141" i="1"/>
  <c r="FJ141" i="1"/>
  <c r="FI141" i="1"/>
  <c r="FH141" i="1"/>
  <c r="FG141" i="1"/>
  <c r="FF141" i="1"/>
  <c r="FE141" i="1"/>
  <c r="FD141" i="1"/>
  <c r="FC141" i="1"/>
  <c r="FB141" i="1"/>
  <c r="FA141" i="1"/>
  <c r="EZ141" i="1"/>
  <c r="EY141" i="1"/>
  <c r="EX141" i="1"/>
  <c r="EW141" i="1"/>
  <c r="EV141" i="1"/>
  <c r="EU141" i="1"/>
  <c r="ET141" i="1"/>
  <c r="ES141" i="1"/>
  <c r="ER141" i="1"/>
  <c r="EQ141" i="1"/>
  <c r="EP141" i="1"/>
  <c r="EO141" i="1"/>
  <c r="EN141" i="1"/>
  <c r="EM141" i="1"/>
  <c r="EL141" i="1"/>
  <c r="EK141" i="1"/>
  <c r="EJ141" i="1"/>
  <c r="EI141" i="1"/>
  <c r="EH141" i="1"/>
  <c r="EG141" i="1"/>
  <c r="EF141" i="1"/>
  <c r="EE141" i="1"/>
  <c r="ED141" i="1"/>
  <c r="EC141" i="1"/>
  <c r="EB141" i="1"/>
  <c r="EA141" i="1"/>
  <c r="DZ141" i="1"/>
  <c r="DY141" i="1"/>
  <c r="DX141" i="1"/>
  <c r="DW141" i="1"/>
  <c r="DV141" i="1"/>
  <c r="DU141" i="1"/>
  <c r="DT141" i="1"/>
  <c r="DS141" i="1"/>
  <c r="DR141" i="1"/>
  <c r="DQ141" i="1"/>
  <c r="DP141" i="1"/>
  <c r="DO141" i="1"/>
  <c r="DN141" i="1"/>
  <c r="DM141" i="1"/>
  <c r="DL141" i="1"/>
  <c r="DK141" i="1"/>
  <c r="DJ141" i="1"/>
  <c r="DI141" i="1"/>
  <c r="DH141" i="1"/>
  <c r="DG141" i="1"/>
  <c r="DF141" i="1"/>
  <c r="DE141" i="1"/>
  <c r="DD141" i="1"/>
  <c r="DC141" i="1"/>
  <c r="DB141" i="1"/>
  <c r="DA141" i="1"/>
  <c r="CZ141" i="1"/>
  <c r="CY141" i="1"/>
  <c r="CX141" i="1"/>
  <c r="CW141" i="1"/>
  <c r="CV141" i="1"/>
  <c r="CU141" i="1"/>
  <c r="CT141" i="1"/>
  <c r="CS141" i="1"/>
  <c r="CR141" i="1"/>
  <c r="CQ141" i="1"/>
  <c r="CP141" i="1"/>
  <c r="CO141" i="1"/>
  <c r="CN141" i="1"/>
  <c r="CM141" i="1"/>
  <c r="CL141" i="1"/>
  <c r="CK141" i="1"/>
  <c r="CJ141" i="1"/>
  <c r="CI141" i="1"/>
  <c r="CH141" i="1"/>
  <c r="CG141" i="1"/>
  <c r="CF141" i="1"/>
  <c r="CE141" i="1"/>
  <c r="CD141" i="1"/>
  <c r="CC141" i="1"/>
  <c r="CB141" i="1"/>
  <c r="CA141" i="1"/>
  <c r="BZ141" i="1"/>
  <c r="BY141" i="1"/>
  <c r="BX141" i="1"/>
  <c r="BW141" i="1"/>
  <c r="BV141" i="1"/>
  <c r="BU141" i="1"/>
  <c r="BT141" i="1"/>
  <c r="BS141" i="1"/>
  <c r="BR141" i="1"/>
  <c r="BQ141" i="1"/>
  <c r="BP141" i="1"/>
  <c r="BO141" i="1"/>
  <c r="BN141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FX136" i="1"/>
  <c r="FW136" i="1"/>
  <c r="FV136" i="1"/>
  <c r="FU136" i="1"/>
  <c r="FT136" i="1"/>
  <c r="FS136" i="1"/>
  <c r="FR136" i="1"/>
  <c r="FQ136" i="1"/>
  <c r="FP136" i="1"/>
  <c r="FO136" i="1"/>
  <c r="FN136" i="1"/>
  <c r="FM136" i="1"/>
  <c r="FL136" i="1"/>
  <c r="FK136" i="1"/>
  <c r="FJ136" i="1"/>
  <c r="FI136" i="1"/>
  <c r="FH136" i="1"/>
  <c r="FG136" i="1"/>
  <c r="FF136" i="1"/>
  <c r="FE136" i="1"/>
  <c r="FD136" i="1"/>
  <c r="FC136" i="1"/>
  <c r="FB136" i="1"/>
  <c r="FA136" i="1"/>
  <c r="EZ136" i="1"/>
  <c r="EY136" i="1"/>
  <c r="EX136" i="1"/>
  <c r="EW136" i="1"/>
  <c r="EV136" i="1"/>
  <c r="EU136" i="1"/>
  <c r="ET136" i="1"/>
  <c r="ES136" i="1"/>
  <c r="ER136" i="1"/>
  <c r="EQ136" i="1"/>
  <c r="EP136" i="1"/>
  <c r="EO136" i="1"/>
  <c r="EN136" i="1"/>
  <c r="EM136" i="1"/>
  <c r="EL136" i="1"/>
  <c r="EK136" i="1"/>
  <c r="EJ136" i="1"/>
  <c r="EI136" i="1"/>
  <c r="EH136" i="1"/>
  <c r="EG136" i="1"/>
  <c r="EF136" i="1"/>
  <c r="EE136" i="1"/>
  <c r="ED136" i="1"/>
  <c r="EC136" i="1"/>
  <c r="EB136" i="1"/>
  <c r="EA136" i="1"/>
  <c r="DZ136" i="1"/>
  <c r="DY136" i="1"/>
  <c r="DX136" i="1"/>
  <c r="DW136" i="1"/>
  <c r="DV136" i="1"/>
  <c r="DU136" i="1"/>
  <c r="DT136" i="1"/>
  <c r="DS136" i="1"/>
  <c r="DR136" i="1"/>
  <c r="DQ136" i="1"/>
  <c r="DP136" i="1"/>
  <c r="DO136" i="1"/>
  <c r="DN136" i="1"/>
  <c r="DM136" i="1"/>
  <c r="DL136" i="1"/>
  <c r="DK136" i="1"/>
  <c r="DJ136" i="1"/>
  <c r="DI136" i="1"/>
  <c r="DH136" i="1"/>
  <c r="DG136" i="1"/>
  <c r="DF136" i="1"/>
  <c r="DE136" i="1"/>
  <c r="DD136" i="1"/>
  <c r="DC136" i="1"/>
  <c r="DB136" i="1"/>
  <c r="DA136" i="1"/>
  <c r="CZ136" i="1"/>
  <c r="CY136" i="1"/>
  <c r="CX136" i="1"/>
  <c r="CW136" i="1"/>
  <c r="CV136" i="1"/>
  <c r="CU136" i="1"/>
  <c r="CT136" i="1"/>
  <c r="CS136" i="1"/>
  <c r="CR136" i="1"/>
  <c r="CQ136" i="1"/>
  <c r="CP136" i="1"/>
  <c r="CO136" i="1"/>
  <c r="CN136" i="1"/>
  <c r="CM136" i="1"/>
  <c r="CL136" i="1"/>
  <c r="CK136" i="1"/>
  <c r="CJ136" i="1"/>
  <c r="CI136" i="1"/>
  <c r="CH136" i="1"/>
  <c r="CG136" i="1"/>
  <c r="CF136" i="1"/>
  <c r="CE136" i="1"/>
  <c r="CD136" i="1"/>
  <c r="CC136" i="1"/>
  <c r="CB136" i="1"/>
  <c r="CA136" i="1"/>
  <c r="BZ136" i="1"/>
  <c r="BY136" i="1"/>
  <c r="BX136" i="1"/>
  <c r="BW136" i="1"/>
  <c r="BV136" i="1"/>
  <c r="BU136" i="1"/>
  <c r="BT136" i="1"/>
  <c r="BS136" i="1"/>
  <c r="BR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FX133" i="1"/>
  <c r="FW133" i="1"/>
  <c r="FV133" i="1"/>
  <c r="FU133" i="1"/>
  <c r="FT133" i="1"/>
  <c r="FS133" i="1"/>
  <c r="FR133" i="1"/>
  <c r="FQ133" i="1"/>
  <c r="FP133" i="1"/>
  <c r="FO133" i="1"/>
  <c r="FN133" i="1"/>
  <c r="FM133" i="1"/>
  <c r="FL133" i="1"/>
  <c r="FK133" i="1"/>
  <c r="FJ133" i="1"/>
  <c r="FI133" i="1"/>
  <c r="FH133" i="1"/>
  <c r="FG133" i="1"/>
  <c r="FF133" i="1"/>
  <c r="FE133" i="1"/>
  <c r="FD133" i="1"/>
  <c r="FC133" i="1"/>
  <c r="FB133" i="1"/>
  <c r="FA133" i="1"/>
  <c r="EZ133" i="1"/>
  <c r="EY133" i="1"/>
  <c r="EX133" i="1"/>
  <c r="EW133" i="1"/>
  <c r="EV133" i="1"/>
  <c r="EU133" i="1"/>
  <c r="ET133" i="1"/>
  <c r="ES133" i="1"/>
  <c r="ER133" i="1"/>
  <c r="EQ133" i="1"/>
  <c r="EP133" i="1"/>
  <c r="EO133" i="1"/>
  <c r="EN133" i="1"/>
  <c r="EM133" i="1"/>
  <c r="EL133" i="1"/>
  <c r="EK133" i="1"/>
  <c r="EJ133" i="1"/>
  <c r="EI133" i="1"/>
  <c r="EH133" i="1"/>
  <c r="EG133" i="1"/>
  <c r="EF133" i="1"/>
  <c r="EE133" i="1"/>
  <c r="ED133" i="1"/>
  <c r="EC133" i="1"/>
  <c r="EB133" i="1"/>
  <c r="EA133" i="1"/>
  <c r="DZ133" i="1"/>
  <c r="DY133" i="1"/>
  <c r="DX133" i="1"/>
  <c r="DW133" i="1"/>
  <c r="DV133" i="1"/>
  <c r="DU133" i="1"/>
  <c r="DT133" i="1"/>
  <c r="DS133" i="1"/>
  <c r="DR133" i="1"/>
  <c r="DQ133" i="1"/>
  <c r="DP133" i="1"/>
  <c r="DO133" i="1"/>
  <c r="DN133" i="1"/>
  <c r="DM133" i="1"/>
  <c r="DL133" i="1"/>
  <c r="DK133" i="1"/>
  <c r="DJ133" i="1"/>
  <c r="DI133" i="1"/>
  <c r="DH133" i="1"/>
  <c r="DG133" i="1"/>
  <c r="DF133" i="1"/>
  <c r="DE133" i="1"/>
  <c r="DD133" i="1"/>
  <c r="DC133" i="1"/>
  <c r="DB133" i="1"/>
  <c r="DA133" i="1"/>
  <c r="CZ133" i="1"/>
  <c r="CY133" i="1"/>
  <c r="CX133" i="1"/>
  <c r="CW133" i="1"/>
  <c r="CV133" i="1"/>
  <c r="CU133" i="1"/>
  <c r="CT133" i="1"/>
  <c r="CS133" i="1"/>
  <c r="CR133" i="1"/>
  <c r="CQ133" i="1"/>
  <c r="CP133" i="1"/>
  <c r="CO133" i="1"/>
  <c r="CN133" i="1"/>
  <c r="CM133" i="1"/>
  <c r="CL133" i="1"/>
  <c r="CK133" i="1"/>
  <c r="CJ133" i="1"/>
  <c r="CI133" i="1"/>
  <c r="CH133" i="1"/>
  <c r="CG133" i="1"/>
  <c r="CF133" i="1"/>
  <c r="CE133" i="1"/>
  <c r="CD133" i="1"/>
  <c r="CC133" i="1"/>
  <c r="CB133" i="1"/>
  <c r="CA133" i="1"/>
  <c r="BZ133" i="1"/>
  <c r="BY133" i="1"/>
  <c r="BX133" i="1"/>
  <c r="BW133" i="1"/>
  <c r="BV133" i="1"/>
  <c r="BU133" i="1"/>
  <c r="BT133" i="1"/>
  <c r="BS133" i="1"/>
  <c r="BR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FX132" i="1"/>
  <c r="FW132" i="1"/>
  <c r="FV132" i="1"/>
  <c r="FU132" i="1"/>
  <c r="FT132" i="1"/>
  <c r="FS132" i="1"/>
  <c r="FR132" i="1"/>
  <c r="FQ132" i="1"/>
  <c r="FP132" i="1"/>
  <c r="FO132" i="1"/>
  <c r="FN132" i="1"/>
  <c r="FM132" i="1"/>
  <c r="FL132" i="1"/>
  <c r="FK132" i="1"/>
  <c r="FJ132" i="1"/>
  <c r="FI132" i="1"/>
  <c r="FH132" i="1"/>
  <c r="FG132" i="1"/>
  <c r="FF132" i="1"/>
  <c r="FE132" i="1"/>
  <c r="FD132" i="1"/>
  <c r="FC132" i="1"/>
  <c r="FB132" i="1"/>
  <c r="FA132" i="1"/>
  <c r="EZ132" i="1"/>
  <c r="EY132" i="1"/>
  <c r="EX132" i="1"/>
  <c r="EW132" i="1"/>
  <c r="EV132" i="1"/>
  <c r="EU132" i="1"/>
  <c r="ET132" i="1"/>
  <c r="ES132" i="1"/>
  <c r="ER132" i="1"/>
  <c r="EQ132" i="1"/>
  <c r="EP132" i="1"/>
  <c r="EO132" i="1"/>
  <c r="EN132" i="1"/>
  <c r="EM132" i="1"/>
  <c r="EL132" i="1"/>
  <c r="EK132" i="1"/>
  <c r="EJ132" i="1"/>
  <c r="EI132" i="1"/>
  <c r="EH132" i="1"/>
  <c r="EG132" i="1"/>
  <c r="EF132" i="1"/>
  <c r="EE132" i="1"/>
  <c r="ED132" i="1"/>
  <c r="EC132" i="1"/>
  <c r="EB132" i="1"/>
  <c r="EA132" i="1"/>
  <c r="DZ132" i="1"/>
  <c r="DY132" i="1"/>
  <c r="DX132" i="1"/>
  <c r="DW132" i="1"/>
  <c r="DV132" i="1"/>
  <c r="DU132" i="1"/>
  <c r="DT132" i="1"/>
  <c r="DS132" i="1"/>
  <c r="DR132" i="1"/>
  <c r="DQ132" i="1"/>
  <c r="DP132" i="1"/>
  <c r="DO132" i="1"/>
  <c r="DN132" i="1"/>
  <c r="DM132" i="1"/>
  <c r="DL132" i="1"/>
  <c r="DK132" i="1"/>
  <c r="DJ132" i="1"/>
  <c r="DI132" i="1"/>
  <c r="DH132" i="1"/>
  <c r="DG132" i="1"/>
  <c r="DF132" i="1"/>
  <c r="DE132" i="1"/>
  <c r="DD132" i="1"/>
  <c r="DC132" i="1"/>
  <c r="DB132" i="1"/>
  <c r="DA132" i="1"/>
  <c r="CZ132" i="1"/>
  <c r="CY132" i="1"/>
  <c r="CX132" i="1"/>
  <c r="CW132" i="1"/>
  <c r="CV132" i="1"/>
  <c r="CU132" i="1"/>
  <c r="CT132" i="1"/>
  <c r="CS132" i="1"/>
  <c r="CR132" i="1"/>
  <c r="CQ132" i="1"/>
  <c r="CP132" i="1"/>
  <c r="CO132" i="1"/>
  <c r="CN132" i="1"/>
  <c r="CM132" i="1"/>
  <c r="CL132" i="1"/>
  <c r="CK132" i="1"/>
  <c r="CJ132" i="1"/>
  <c r="CI132" i="1"/>
  <c r="CH132" i="1"/>
  <c r="CG132" i="1"/>
  <c r="CF132" i="1"/>
  <c r="CE132" i="1"/>
  <c r="CD132" i="1"/>
  <c r="CC132" i="1"/>
  <c r="CB132" i="1"/>
  <c r="CA132" i="1"/>
  <c r="BZ132" i="1"/>
  <c r="BY132" i="1"/>
  <c r="BX132" i="1"/>
  <c r="BW132" i="1"/>
  <c r="BV132" i="1"/>
  <c r="BU132" i="1"/>
  <c r="BT132" i="1"/>
  <c r="BS132" i="1"/>
  <c r="BR132" i="1"/>
  <c r="BQ132" i="1"/>
  <c r="BP132" i="1"/>
  <c r="BO132" i="1"/>
  <c r="BN132" i="1"/>
  <c r="BM132" i="1"/>
  <c r="BL132" i="1"/>
  <c r="BK132" i="1"/>
  <c r="BJ132" i="1"/>
  <c r="BI132" i="1"/>
  <c r="BH132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FX120" i="1"/>
  <c r="FW120" i="1"/>
  <c r="FV120" i="1"/>
  <c r="FU120" i="1"/>
  <c r="FT120" i="1"/>
  <c r="FS120" i="1"/>
  <c r="FR120" i="1"/>
  <c r="FQ120" i="1"/>
  <c r="FP120" i="1"/>
  <c r="FO120" i="1"/>
  <c r="FN120" i="1"/>
  <c r="FM120" i="1"/>
  <c r="FL120" i="1"/>
  <c r="FK120" i="1"/>
  <c r="FJ120" i="1"/>
  <c r="FI120" i="1"/>
  <c r="FH120" i="1"/>
  <c r="FG120" i="1"/>
  <c r="FF120" i="1"/>
  <c r="FE120" i="1"/>
  <c r="FD120" i="1"/>
  <c r="FC120" i="1"/>
  <c r="FB120" i="1"/>
  <c r="FA120" i="1"/>
  <c r="EZ120" i="1"/>
  <c r="EY120" i="1"/>
  <c r="EX120" i="1"/>
  <c r="EW120" i="1"/>
  <c r="EV120" i="1"/>
  <c r="EU120" i="1"/>
  <c r="ET120" i="1"/>
  <c r="ES120" i="1"/>
  <c r="ER120" i="1"/>
  <c r="EQ120" i="1"/>
  <c r="EP120" i="1"/>
  <c r="EO120" i="1"/>
  <c r="EN120" i="1"/>
  <c r="EM120" i="1"/>
  <c r="EL120" i="1"/>
  <c r="EK120" i="1"/>
  <c r="EJ120" i="1"/>
  <c r="EI120" i="1"/>
  <c r="EH120" i="1"/>
  <c r="EG120" i="1"/>
  <c r="EF120" i="1"/>
  <c r="EE120" i="1"/>
  <c r="ED120" i="1"/>
  <c r="EC120" i="1"/>
  <c r="EB120" i="1"/>
  <c r="EA120" i="1"/>
  <c r="DZ120" i="1"/>
  <c r="DY120" i="1"/>
  <c r="DX120" i="1"/>
  <c r="DW120" i="1"/>
  <c r="DV120" i="1"/>
  <c r="DU120" i="1"/>
  <c r="DT120" i="1"/>
  <c r="DS120" i="1"/>
  <c r="DR120" i="1"/>
  <c r="DQ120" i="1"/>
  <c r="DP120" i="1"/>
  <c r="DO120" i="1"/>
  <c r="DN120" i="1"/>
  <c r="DM120" i="1"/>
  <c r="DL120" i="1"/>
  <c r="DK120" i="1"/>
  <c r="DJ120" i="1"/>
  <c r="DI120" i="1"/>
  <c r="DH120" i="1"/>
  <c r="DG120" i="1"/>
  <c r="DF120" i="1"/>
  <c r="DE120" i="1"/>
  <c r="DD120" i="1"/>
  <c r="DC120" i="1"/>
  <c r="DB120" i="1"/>
  <c r="DA120" i="1"/>
  <c r="CZ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FX102" i="1"/>
  <c r="FW102" i="1"/>
  <c r="FV102" i="1"/>
  <c r="FU102" i="1"/>
  <c r="FT102" i="1"/>
  <c r="FS102" i="1"/>
  <c r="FR102" i="1"/>
  <c r="FQ102" i="1"/>
  <c r="FP102" i="1"/>
  <c r="FO102" i="1"/>
  <c r="FN102" i="1"/>
  <c r="FM102" i="1"/>
  <c r="FL102" i="1"/>
  <c r="FK102" i="1"/>
  <c r="FJ102" i="1"/>
  <c r="FI102" i="1"/>
  <c r="FH102" i="1"/>
  <c r="FG102" i="1"/>
  <c r="FF102" i="1"/>
  <c r="FE102" i="1"/>
  <c r="FD102" i="1"/>
  <c r="FC102" i="1"/>
  <c r="FB102" i="1"/>
  <c r="FA102" i="1"/>
  <c r="EZ102" i="1"/>
  <c r="EY102" i="1"/>
  <c r="EX102" i="1"/>
  <c r="EW102" i="1"/>
  <c r="EV102" i="1"/>
  <c r="EU102" i="1"/>
  <c r="ET102" i="1"/>
  <c r="ES102" i="1"/>
  <c r="ER102" i="1"/>
  <c r="EQ102" i="1"/>
  <c r="EP102" i="1"/>
  <c r="EO102" i="1"/>
  <c r="EN102" i="1"/>
  <c r="EM102" i="1"/>
  <c r="EL102" i="1"/>
  <c r="EK102" i="1"/>
  <c r="EJ102" i="1"/>
  <c r="EI102" i="1"/>
  <c r="EH102" i="1"/>
  <c r="EG102" i="1"/>
  <c r="EF102" i="1"/>
  <c r="EE102" i="1"/>
  <c r="ED102" i="1"/>
  <c r="EC102" i="1"/>
  <c r="EB102" i="1"/>
  <c r="EA102" i="1"/>
  <c r="DZ102" i="1"/>
  <c r="DY102" i="1"/>
  <c r="DX102" i="1"/>
  <c r="DW102" i="1"/>
  <c r="DV102" i="1"/>
  <c r="DU102" i="1"/>
  <c r="DT102" i="1"/>
  <c r="DS102" i="1"/>
  <c r="DR102" i="1"/>
  <c r="DQ102" i="1"/>
  <c r="DP102" i="1"/>
  <c r="DO102" i="1"/>
  <c r="DN102" i="1"/>
  <c r="DM102" i="1"/>
  <c r="DL102" i="1"/>
  <c r="DK102" i="1"/>
  <c r="DJ102" i="1"/>
  <c r="DI102" i="1"/>
  <c r="DH102" i="1"/>
  <c r="DG102" i="1"/>
  <c r="DF102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CR102" i="1"/>
  <c r="CQ102" i="1"/>
  <c r="CP102" i="1"/>
  <c r="CO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FX101" i="1"/>
  <c r="FW101" i="1"/>
  <c r="FV101" i="1"/>
  <c r="FU101" i="1"/>
  <c r="FT101" i="1"/>
  <c r="FS101" i="1"/>
  <c r="FR101" i="1"/>
  <c r="FQ101" i="1"/>
  <c r="FP101" i="1"/>
  <c r="FO101" i="1"/>
  <c r="FN101" i="1"/>
  <c r="FM101" i="1"/>
  <c r="FL101" i="1"/>
  <c r="FK101" i="1"/>
  <c r="FJ101" i="1"/>
  <c r="FI101" i="1"/>
  <c r="FH101" i="1"/>
  <c r="FG101" i="1"/>
  <c r="FF101" i="1"/>
  <c r="FE101" i="1"/>
  <c r="FD101" i="1"/>
  <c r="FC101" i="1"/>
  <c r="FB101" i="1"/>
  <c r="FA101" i="1"/>
  <c r="EZ101" i="1"/>
  <c r="EY101" i="1"/>
  <c r="EX101" i="1"/>
  <c r="EW101" i="1"/>
  <c r="EV101" i="1"/>
  <c r="EU101" i="1"/>
  <c r="ET101" i="1"/>
  <c r="ES101" i="1"/>
  <c r="ER101" i="1"/>
  <c r="EQ101" i="1"/>
  <c r="EP101" i="1"/>
  <c r="EO101" i="1"/>
  <c r="EN101" i="1"/>
  <c r="EM101" i="1"/>
  <c r="EL101" i="1"/>
  <c r="EK101" i="1"/>
  <c r="EJ101" i="1"/>
  <c r="EI101" i="1"/>
  <c r="EH101" i="1"/>
  <c r="EG101" i="1"/>
  <c r="EF101" i="1"/>
  <c r="EE101" i="1"/>
  <c r="ED101" i="1"/>
  <c r="EC101" i="1"/>
  <c r="EB101" i="1"/>
  <c r="EA101" i="1"/>
  <c r="DZ101" i="1"/>
  <c r="DY101" i="1"/>
  <c r="DX101" i="1"/>
  <c r="DW101" i="1"/>
  <c r="DV101" i="1"/>
  <c r="DU101" i="1"/>
  <c r="DT101" i="1"/>
  <c r="DS101" i="1"/>
  <c r="DR101" i="1"/>
  <c r="DQ101" i="1"/>
  <c r="DP101" i="1"/>
  <c r="DO101" i="1"/>
  <c r="DN101" i="1"/>
  <c r="DM101" i="1"/>
  <c r="DL101" i="1"/>
  <c r="DK101" i="1"/>
  <c r="DJ101" i="1"/>
  <c r="DI101" i="1"/>
  <c r="DH101" i="1"/>
  <c r="DG101" i="1"/>
  <c r="DF101" i="1"/>
  <c r="DE101" i="1"/>
  <c r="DD101" i="1"/>
  <c r="DC101" i="1"/>
  <c r="DB101" i="1"/>
  <c r="DA101" i="1"/>
  <c r="CZ101" i="1"/>
  <c r="CY101" i="1"/>
  <c r="CX101" i="1"/>
  <c r="CW101" i="1"/>
  <c r="CV101" i="1"/>
  <c r="CU101" i="1"/>
  <c r="CT101" i="1"/>
  <c r="CS101" i="1"/>
  <c r="CR101" i="1"/>
  <c r="CQ101" i="1"/>
  <c r="CP101" i="1"/>
  <c r="CO101" i="1"/>
  <c r="CM101" i="1"/>
  <c r="CL101" i="1"/>
  <c r="CK101" i="1"/>
  <c r="CJ101" i="1"/>
  <c r="CI101" i="1"/>
  <c r="CH101" i="1"/>
  <c r="CG101" i="1"/>
  <c r="CF101" i="1"/>
  <c r="CE101" i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FX99" i="1"/>
  <c r="FW99" i="1"/>
  <c r="FV99" i="1"/>
  <c r="FU99" i="1"/>
  <c r="FT99" i="1"/>
  <c r="FS99" i="1"/>
  <c r="FR99" i="1"/>
  <c r="FQ99" i="1"/>
  <c r="FP99" i="1"/>
  <c r="FO99" i="1"/>
  <c r="FN99" i="1"/>
  <c r="FM99" i="1"/>
  <c r="FL99" i="1"/>
  <c r="FK99" i="1"/>
  <c r="FJ99" i="1"/>
  <c r="FI99" i="1"/>
  <c r="FH99" i="1"/>
  <c r="FG99" i="1"/>
  <c r="FF99" i="1"/>
  <c r="FE99" i="1"/>
  <c r="FD99" i="1"/>
  <c r="FC99" i="1"/>
  <c r="FB99" i="1"/>
  <c r="FA99" i="1"/>
  <c r="EZ99" i="1"/>
  <c r="EY99" i="1"/>
  <c r="EX99" i="1"/>
  <c r="EW99" i="1"/>
  <c r="EV99" i="1"/>
  <c r="EU99" i="1"/>
  <c r="ET99" i="1"/>
  <c r="ES99" i="1"/>
  <c r="ER99" i="1"/>
  <c r="EQ99" i="1"/>
  <c r="EP99" i="1"/>
  <c r="EO99" i="1"/>
  <c r="EN99" i="1"/>
  <c r="EM99" i="1"/>
  <c r="EL99" i="1"/>
  <c r="EK99" i="1"/>
  <c r="EJ99" i="1"/>
  <c r="EI99" i="1"/>
  <c r="EH99" i="1"/>
  <c r="EG99" i="1"/>
  <c r="EF99" i="1"/>
  <c r="EE99" i="1"/>
  <c r="ED99" i="1"/>
  <c r="EC99" i="1"/>
  <c r="EB99" i="1"/>
  <c r="EA99" i="1"/>
  <c r="DZ99" i="1"/>
  <c r="DY99" i="1"/>
  <c r="DX99" i="1"/>
  <c r="DW99" i="1"/>
  <c r="DV99" i="1"/>
  <c r="DU99" i="1"/>
  <c r="DT99" i="1"/>
  <c r="DS99" i="1"/>
  <c r="DR99" i="1"/>
  <c r="DQ99" i="1"/>
  <c r="DP99" i="1"/>
  <c r="DO99" i="1"/>
  <c r="DN99" i="1"/>
  <c r="DM99" i="1"/>
  <c r="DL99" i="1"/>
  <c r="DK99" i="1"/>
  <c r="DJ99" i="1"/>
  <c r="DI99" i="1"/>
  <c r="DH99" i="1"/>
  <c r="DG99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FX98" i="1"/>
  <c r="FW98" i="1"/>
  <c r="FV98" i="1"/>
  <c r="FU98" i="1"/>
  <c r="FT98" i="1"/>
  <c r="FS98" i="1"/>
  <c r="FR98" i="1"/>
  <c r="FQ98" i="1"/>
  <c r="FP98" i="1"/>
  <c r="FO98" i="1"/>
  <c r="FN98" i="1"/>
  <c r="FM98" i="1"/>
  <c r="FL98" i="1"/>
  <c r="FK98" i="1"/>
  <c r="FJ98" i="1"/>
  <c r="FI98" i="1"/>
  <c r="FH98" i="1"/>
  <c r="FG98" i="1"/>
  <c r="FF98" i="1"/>
  <c r="FE98" i="1"/>
  <c r="FD98" i="1"/>
  <c r="FC98" i="1"/>
  <c r="FB98" i="1"/>
  <c r="FA98" i="1"/>
  <c r="EZ98" i="1"/>
  <c r="EY98" i="1"/>
  <c r="EX98" i="1"/>
  <c r="EW98" i="1"/>
  <c r="EV98" i="1"/>
  <c r="EU98" i="1"/>
  <c r="ET98" i="1"/>
  <c r="ES98" i="1"/>
  <c r="ER98" i="1"/>
  <c r="EQ98" i="1"/>
  <c r="EP98" i="1"/>
  <c r="EO98" i="1"/>
  <c r="EN98" i="1"/>
  <c r="EM98" i="1"/>
  <c r="EL98" i="1"/>
  <c r="EK98" i="1"/>
  <c r="EJ98" i="1"/>
  <c r="EI98" i="1"/>
  <c r="EH98" i="1"/>
  <c r="EG98" i="1"/>
  <c r="EF98" i="1"/>
  <c r="EE98" i="1"/>
  <c r="ED98" i="1"/>
  <c r="EC98" i="1"/>
  <c r="EB98" i="1"/>
  <c r="EA98" i="1"/>
  <c r="DZ98" i="1"/>
  <c r="DY98" i="1"/>
  <c r="DX98" i="1"/>
  <c r="DW98" i="1"/>
  <c r="DV98" i="1"/>
  <c r="DU98" i="1"/>
  <c r="DT98" i="1"/>
  <c r="DS98" i="1"/>
  <c r="DR98" i="1"/>
  <c r="DQ98" i="1"/>
  <c r="DP98" i="1"/>
  <c r="DO98" i="1"/>
  <c r="DN98" i="1"/>
  <c r="DM98" i="1"/>
  <c r="DL98" i="1"/>
  <c r="DK98" i="1"/>
  <c r="DJ98" i="1"/>
  <c r="DI98" i="1"/>
  <c r="DH98" i="1"/>
  <c r="DG98" i="1"/>
  <c r="DF98" i="1"/>
  <c r="DE98" i="1"/>
  <c r="DD98" i="1"/>
  <c r="DC98" i="1"/>
  <c r="DB98" i="1"/>
  <c r="DA98" i="1"/>
  <c r="CZ98" i="1"/>
  <c r="CY98" i="1"/>
  <c r="CX98" i="1"/>
  <c r="CW98" i="1"/>
  <c r="CV98" i="1"/>
  <c r="CU98" i="1"/>
  <c r="CT98" i="1"/>
  <c r="CS98" i="1"/>
  <c r="CR98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FX97" i="1"/>
  <c r="FW97" i="1"/>
  <c r="FV97" i="1"/>
  <c r="FU97" i="1"/>
  <c r="FT97" i="1"/>
  <c r="FS97" i="1"/>
  <c r="FR97" i="1"/>
  <c r="FQ97" i="1"/>
  <c r="FP97" i="1"/>
  <c r="FO97" i="1"/>
  <c r="FN97" i="1"/>
  <c r="FM97" i="1"/>
  <c r="FL97" i="1"/>
  <c r="FK97" i="1"/>
  <c r="FJ97" i="1"/>
  <c r="FI97" i="1"/>
  <c r="FH97" i="1"/>
  <c r="FG97" i="1"/>
  <c r="FF97" i="1"/>
  <c r="FE97" i="1"/>
  <c r="FD97" i="1"/>
  <c r="FC97" i="1"/>
  <c r="FB97" i="1"/>
  <c r="FA97" i="1"/>
  <c r="EZ97" i="1"/>
  <c r="EY97" i="1"/>
  <c r="EX97" i="1"/>
  <c r="EW97" i="1"/>
  <c r="EV97" i="1"/>
  <c r="EU97" i="1"/>
  <c r="ET97" i="1"/>
  <c r="ES97" i="1"/>
  <c r="ER97" i="1"/>
  <c r="EQ97" i="1"/>
  <c r="EP97" i="1"/>
  <c r="EO97" i="1"/>
  <c r="EN97" i="1"/>
  <c r="EM97" i="1"/>
  <c r="EL97" i="1"/>
  <c r="EK97" i="1"/>
  <c r="EJ97" i="1"/>
  <c r="EI97" i="1"/>
  <c r="EH97" i="1"/>
  <c r="EG97" i="1"/>
  <c r="EF97" i="1"/>
  <c r="EE97" i="1"/>
  <c r="ED97" i="1"/>
  <c r="EC97" i="1"/>
  <c r="EB97" i="1"/>
  <c r="EA97" i="1"/>
  <c r="DZ97" i="1"/>
  <c r="DY97" i="1"/>
  <c r="DX97" i="1"/>
  <c r="DW97" i="1"/>
  <c r="DV97" i="1"/>
  <c r="DU97" i="1"/>
  <c r="DT97" i="1"/>
  <c r="DS97" i="1"/>
  <c r="DR97" i="1"/>
  <c r="DQ97" i="1"/>
  <c r="DP97" i="1"/>
  <c r="DO97" i="1"/>
  <c r="DN97" i="1"/>
  <c r="DM97" i="1"/>
  <c r="DL97" i="1"/>
  <c r="DK97" i="1"/>
  <c r="DJ97" i="1"/>
  <c r="DI97" i="1"/>
  <c r="DH97" i="1"/>
  <c r="DG97" i="1"/>
  <c r="DF97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FX95" i="1"/>
  <c r="FW95" i="1"/>
  <c r="FV95" i="1"/>
  <c r="FU95" i="1"/>
  <c r="FT95" i="1"/>
  <c r="FS95" i="1"/>
  <c r="FR95" i="1"/>
  <c r="FQ95" i="1"/>
  <c r="FP95" i="1"/>
  <c r="FO95" i="1"/>
  <c r="FN95" i="1"/>
  <c r="FM95" i="1"/>
  <c r="FL95" i="1"/>
  <c r="FK95" i="1"/>
  <c r="FJ95" i="1"/>
  <c r="FI95" i="1"/>
  <c r="FH95" i="1"/>
  <c r="FG95" i="1"/>
  <c r="FF95" i="1"/>
  <c r="FE95" i="1"/>
  <c r="FD95" i="1"/>
  <c r="FC95" i="1"/>
  <c r="FB95" i="1"/>
  <c r="FA95" i="1"/>
  <c r="EZ95" i="1"/>
  <c r="EY95" i="1"/>
  <c r="EX95" i="1"/>
  <c r="EW95" i="1"/>
  <c r="EV95" i="1"/>
  <c r="EU95" i="1"/>
  <c r="ET95" i="1"/>
  <c r="ES95" i="1"/>
  <c r="ER95" i="1"/>
  <c r="EQ95" i="1"/>
  <c r="EP95" i="1"/>
  <c r="EO95" i="1"/>
  <c r="EN95" i="1"/>
  <c r="EM95" i="1"/>
  <c r="EL95" i="1"/>
  <c r="EK95" i="1"/>
  <c r="EJ95" i="1"/>
  <c r="EI95" i="1"/>
  <c r="EH95" i="1"/>
  <c r="EG95" i="1"/>
  <c r="EF95" i="1"/>
  <c r="EE95" i="1"/>
  <c r="ED95" i="1"/>
  <c r="EC95" i="1"/>
  <c r="EB95" i="1"/>
  <c r="EA95" i="1"/>
  <c r="DZ95" i="1"/>
  <c r="DY95" i="1"/>
  <c r="DX95" i="1"/>
  <c r="DW95" i="1"/>
  <c r="DV95" i="1"/>
  <c r="DU95" i="1"/>
  <c r="DT95" i="1"/>
  <c r="DS95" i="1"/>
  <c r="DR95" i="1"/>
  <c r="DQ95" i="1"/>
  <c r="DP95" i="1"/>
  <c r="DO95" i="1"/>
  <c r="DN95" i="1"/>
  <c r="DM95" i="1"/>
  <c r="DL95" i="1"/>
  <c r="DK95" i="1"/>
  <c r="DJ95" i="1"/>
  <c r="DI95" i="1"/>
  <c r="DH95" i="1"/>
  <c r="DG95" i="1"/>
  <c r="DF95" i="1"/>
  <c r="DE95" i="1"/>
  <c r="DD95" i="1"/>
  <c r="DC95" i="1"/>
  <c r="DB95" i="1"/>
  <c r="DA95" i="1"/>
  <c r="CZ95" i="1"/>
  <c r="CY95" i="1"/>
  <c r="CX95" i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FX94" i="1"/>
  <c r="FW94" i="1"/>
  <c r="FV94" i="1"/>
  <c r="FU94" i="1"/>
  <c r="FT94" i="1"/>
  <c r="FS94" i="1"/>
  <c r="FR94" i="1"/>
  <c r="FQ94" i="1"/>
  <c r="FP94" i="1"/>
  <c r="FO94" i="1"/>
  <c r="FN94" i="1"/>
  <c r="FM94" i="1"/>
  <c r="FL94" i="1"/>
  <c r="FK94" i="1"/>
  <c r="FJ94" i="1"/>
  <c r="FI94" i="1"/>
  <c r="FH94" i="1"/>
  <c r="FG94" i="1"/>
  <c r="FF94" i="1"/>
  <c r="FE94" i="1"/>
  <c r="FD94" i="1"/>
  <c r="FC94" i="1"/>
  <c r="FB94" i="1"/>
  <c r="FA94" i="1"/>
  <c r="EZ94" i="1"/>
  <c r="EY94" i="1"/>
  <c r="EX94" i="1"/>
  <c r="EW94" i="1"/>
  <c r="EV94" i="1"/>
  <c r="EU94" i="1"/>
  <c r="ET94" i="1"/>
  <c r="ES94" i="1"/>
  <c r="ER94" i="1"/>
  <c r="EQ94" i="1"/>
  <c r="EP94" i="1"/>
  <c r="EO94" i="1"/>
  <c r="EN94" i="1"/>
  <c r="EM94" i="1"/>
  <c r="EL94" i="1"/>
  <c r="EK94" i="1"/>
  <c r="EJ94" i="1"/>
  <c r="EI94" i="1"/>
  <c r="EH94" i="1"/>
  <c r="EG94" i="1"/>
  <c r="EF94" i="1"/>
  <c r="EE94" i="1"/>
  <c r="ED94" i="1"/>
  <c r="EC94" i="1"/>
  <c r="EB94" i="1"/>
  <c r="EA94" i="1"/>
  <c r="DZ94" i="1"/>
  <c r="DY94" i="1"/>
  <c r="DX94" i="1"/>
  <c r="DW94" i="1"/>
  <c r="DV94" i="1"/>
  <c r="DU94" i="1"/>
  <c r="DT94" i="1"/>
  <c r="DS94" i="1"/>
  <c r="DR94" i="1"/>
  <c r="DQ94" i="1"/>
  <c r="DP94" i="1"/>
  <c r="DO94" i="1"/>
  <c r="DN94" i="1"/>
  <c r="DM94" i="1"/>
  <c r="DL94" i="1"/>
  <c r="DK94" i="1"/>
  <c r="DJ94" i="1"/>
  <c r="DI94" i="1"/>
  <c r="DH94" i="1"/>
  <c r="DG94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FX93" i="1"/>
  <c r="FW93" i="1"/>
  <c r="FV93" i="1"/>
  <c r="FU93" i="1"/>
  <c r="FT93" i="1"/>
  <c r="FS93" i="1"/>
  <c r="FR93" i="1"/>
  <c r="FQ93" i="1"/>
  <c r="FP93" i="1"/>
  <c r="FO93" i="1"/>
  <c r="FN93" i="1"/>
  <c r="FM93" i="1"/>
  <c r="FL93" i="1"/>
  <c r="FK93" i="1"/>
  <c r="FJ93" i="1"/>
  <c r="FI93" i="1"/>
  <c r="FH93" i="1"/>
  <c r="FG93" i="1"/>
  <c r="FF93" i="1"/>
  <c r="FE93" i="1"/>
  <c r="FD93" i="1"/>
  <c r="FC93" i="1"/>
  <c r="FB93" i="1"/>
  <c r="FA93" i="1"/>
  <c r="EZ93" i="1"/>
  <c r="EY93" i="1"/>
  <c r="EX93" i="1"/>
  <c r="EW93" i="1"/>
  <c r="EV93" i="1"/>
  <c r="EU93" i="1"/>
  <c r="ET93" i="1"/>
  <c r="ES93" i="1"/>
  <c r="ER93" i="1"/>
  <c r="EQ93" i="1"/>
  <c r="EP93" i="1"/>
  <c r="EO93" i="1"/>
  <c r="EN93" i="1"/>
  <c r="EM93" i="1"/>
  <c r="EL93" i="1"/>
  <c r="EK93" i="1"/>
  <c r="EJ93" i="1"/>
  <c r="EI93" i="1"/>
  <c r="EH93" i="1"/>
  <c r="EG93" i="1"/>
  <c r="EF93" i="1"/>
  <c r="EE93" i="1"/>
  <c r="ED93" i="1"/>
  <c r="EC93" i="1"/>
  <c r="EB93" i="1"/>
  <c r="EA93" i="1"/>
  <c r="DZ93" i="1"/>
  <c r="DY93" i="1"/>
  <c r="DX93" i="1"/>
  <c r="DW93" i="1"/>
  <c r="DV93" i="1"/>
  <c r="DU93" i="1"/>
  <c r="DT93" i="1"/>
  <c r="DS93" i="1"/>
  <c r="DR93" i="1"/>
  <c r="DQ93" i="1"/>
  <c r="DP93" i="1"/>
  <c r="DO93" i="1"/>
  <c r="DN93" i="1"/>
  <c r="DM93" i="1"/>
  <c r="DL93" i="1"/>
  <c r="DK93" i="1"/>
  <c r="DJ93" i="1"/>
  <c r="DI93" i="1"/>
  <c r="DH93" i="1"/>
  <c r="DG93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FX89" i="1"/>
  <c r="FW89" i="1"/>
  <c r="FV89" i="1"/>
  <c r="FU89" i="1"/>
  <c r="FT89" i="1"/>
  <c r="FS89" i="1"/>
  <c r="FR89" i="1"/>
  <c r="FQ89" i="1"/>
  <c r="FP89" i="1"/>
  <c r="FO89" i="1"/>
  <c r="FN89" i="1"/>
  <c r="FM89" i="1"/>
  <c r="FL89" i="1"/>
  <c r="FK89" i="1"/>
  <c r="FJ89" i="1"/>
  <c r="FI89" i="1"/>
  <c r="FH89" i="1"/>
  <c r="FG89" i="1"/>
  <c r="FF89" i="1"/>
  <c r="FE89" i="1"/>
  <c r="FD89" i="1"/>
  <c r="FC89" i="1"/>
  <c r="FB89" i="1"/>
  <c r="FA89" i="1"/>
  <c r="EZ89" i="1"/>
  <c r="EY89" i="1"/>
  <c r="EX89" i="1"/>
  <c r="EW89" i="1"/>
  <c r="EV89" i="1"/>
  <c r="EU89" i="1"/>
  <c r="ET89" i="1"/>
  <c r="ES89" i="1"/>
  <c r="ER89" i="1"/>
  <c r="EQ89" i="1"/>
  <c r="EP89" i="1"/>
  <c r="EO89" i="1"/>
  <c r="EN89" i="1"/>
  <c r="EM89" i="1"/>
  <c r="EL89" i="1"/>
  <c r="EK89" i="1"/>
  <c r="EJ89" i="1"/>
  <c r="EI89" i="1"/>
  <c r="EH89" i="1"/>
  <c r="EG89" i="1"/>
  <c r="EF89" i="1"/>
  <c r="EE89" i="1"/>
  <c r="ED89" i="1"/>
  <c r="EC89" i="1"/>
  <c r="EB89" i="1"/>
  <c r="EA89" i="1"/>
  <c r="DZ89" i="1"/>
  <c r="DY89" i="1"/>
  <c r="DX89" i="1"/>
  <c r="DW89" i="1"/>
  <c r="DV89" i="1"/>
  <c r="DU89" i="1"/>
  <c r="DT89" i="1"/>
  <c r="DS89" i="1"/>
  <c r="DR89" i="1"/>
  <c r="DQ89" i="1"/>
  <c r="DP89" i="1"/>
  <c r="DO89" i="1"/>
  <c r="DN89" i="1"/>
  <c r="DM89" i="1"/>
  <c r="DL89" i="1"/>
  <c r="DK89" i="1"/>
  <c r="DJ89" i="1"/>
  <c r="DI89" i="1"/>
  <c r="DH89" i="1"/>
  <c r="DG89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FX88" i="1"/>
  <c r="FW88" i="1"/>
  <c r="FV88" i="1"/>
  <c r="FU88" i="1"/>
  <c r="FT88" i="1"/>
  <c r="FS88" i="1"/>
  <c r="FR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E88" i="1"/>
  <c r="FD88" i="1"/>
  <c r="FC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K88" i="1"/>
  <c r="EJ88" i="1"/>
  <c r="EI88" i="1"/>
  <c r="EH88" i="1"/>
  <c r="EG88" i="1"/>
  <c r="EF88" i="1"/>
  <c r="EE88" i="1"/>
  <c r="ED88" i="1"/>
  <c r="EC88" i="1"/>
  <c r="EB88" i="1"/>
  <c r="EA88" i="1"/>
  <c r="DZ88" i="1"/>
  <c r="DY88" i="1"/>
  <c r="DX88" i="1"/>
  <c r="DW88" i="1"/>
  <c r="DV88" i="1"/>
  <c r="DU88" i="1"/>
  <c r="DT88" i="1"/>
  <c r="DS88" i="1"/>
  <c r="DR88" i="1"/>
  <c r="DQ88" i="1"/>
  <c r="DP88" i="1"/>
  <c r="DO88" i="1"/>
  <c r="DN88" i="1"/>
  <c r="DM88" i="1"/>
  <c r="DL88" i="1"/>
  <c r="DK88" i="1"/>
  <c r="DJ88" i="1"/>
  <c r="DI88" i="1"/>
  <c r="DH88" i="1"/>
  <c r="DG88" i="1"/>
  <c r="DF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FX87" i="1"/>
  <c r="FW87" i="1"/>
  <c r="FV87" i="1"/>
  <c r="FU87" i="1"/>
  <c r="FT87" i="1"/>
  <c r="FS87" i="1"/>
  <c r="FR87" i="1"/>
  <c r="FQ87" i="1"/>
  <c r="FP87" i="1"/>
  <c r="FO87" i="1"/>
  <c r="FN87" i="1"/>
  <c r="FM87" i="1"/>
  <c r="FL87" i="1"/>
  <c r="FK87" i="1"/>
  <c r="FJ87" i="1"/>
  <c r="FI87" i="1"/>
  <c r="FH87" i="1"/>
  <c r="FG87" i="1"/>
  <c r="FF87" i="1"/>
  <c r="FE87" i="1"/>
  <c r="FD87" i="1"/>
  <c r="FC87" i="1"/>
  <c r="FB87" i="1"/>
  <c r="FA87" i="1"/>
  <c r="EZ87" i="1"/>
  <c r="EY87" i="1"/>
  <c r="EX87" i="1"/>
  <c r="EW87" i="1"/>
  <c r="EV87" i="1"/>
  <c r="EU87" i="1"/>
  <c r="ET87" i="1"/>
  <c r="ES87" i="1"/>
  <c r="ER87" i="1"/>
  <c r="EQ87" i="1"/>
  <c r="EP87" i="1"/>
  <c r="EO87" i="1"/>
  <c r="EN87" i="1"/>
  <c r="EM87" i="1"/>
  <c r="EL87" i="1"/>
  <c r="EK87" i="1"/>
  <c r="EJ87" i="1"/>
  <c r="EI87" i="1"/>
  <c r="EH87" i="1"/>
  <c r="EG87" i="1"/>
  <c r="EF87" i="1"/>
  <c r="EE87" i="1"/>
  <c r="ED87" i="1"/>
  <c r="EC87" i="1"/>
  <c r="EB87" i="1"/>
  <c r="EA87" i="1"/>
  <c r="DZ87" i="1"/>
  <c r="DY87" i="1"/>
  <c r="DX87" i="1"/>
  <c r="DW87" i="1"/>
  <c r="DV87" i="1"/>
  <c r="DU87" i="1"/>
  <c r="DT87" i="1"/>
  <c r="DS87" i="1"/>
  <c r="DR87" i="1"/>
  <c r="DQ87" i="1"/>
  <c r="DP87" i="1"/>
  <c r="DO87" i="1"/>
  <c r="DN87" i="1"/>
  <c r="DM87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FX86" i="1"/>
  <c r="FW86" i="1"/>
  <c r="FV86" i="1"/>
  <c r="FU86" i="1"/>
  <c r="FT86" i="1"/>
  <c r="FS86" i="1"/>
  <c r="FR86" i="1"/>
  <c r="FQ86" i="1"/>
  <c r="FP86" i="1"/>
  <c r="FO86" i="1"/>
  <c r="FN86" i="1"/>
  <c r="FM86" i="1"/>
  <c r="FL86" i="1"/>
  <c r="FK86" i="1"/>
  <c r="FJ86" i="1"/>
  <c r="FI86" i="1"/>
  <c r="FH86" i="1"/>
  <c r="FG86" i="1"/>
  <c r="FF86" i="1"/>
  <c r="FE86" i="1"/>
  <c r="FD86" i="1"/>
  <c r="FC86" i="1"/>
  <c r="FB86" i="1"/>
  <c r="FA86" i="1"/>
  <c r="EZ86" i="1"/>
  <c r="EY86" i="1"/>
  <c r="EX86" i="1"/>
  <c r="EW86" i="1"/>
  <c r="EV86" i="1"/>
  <c r="EU86" i="1"/>
  <c r="ET86" i="1"/>
  <c r="ES86" i="1"/>
  <c r="ER86" i="1"/>
  <c r="EQ86" i="1"/>
  <c r="EP86" i="1"/>
  <c r="EO86" i="1"/>
  <c r="EN86" i="1"/>
  <c r="EM86" i="1"/>
  <c r="EL86" i="1"/>
  <c r="EK86" i="1"/>
  <c r="EJ86" i="1"/>
  <c r="EI86" i="1"/>
  <c r="EH86" i="1"/>
  <c r="EG86" i="1"/>
  <c r="EF86" i="1"/>
  <c r="EE86" i="1"/>
  <c r="ED86" i="1"/>
  <c r="EC86" i="1"/>
  <c r="EB86" i="1"/>
  <c r="EA86" i="1"/>
  <c r="DZ86" i="1"/>
  <c r="DY86" i="1"/>
  <c r="DX86" i="1"/>
  <c r="DW86" i="1"/>
  <c r="DV86" i="1"/>
  <c r="DU86" i="1"/>
  <c r="DT86" i="1"/>
  <c r="DS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G81" i="1"/>
  <c r="FZ81" i="1" s="1"/>
  <c r="FZ80" i="1"/>
  <c r="FZ79" i="1"/>
  <c r="FZ78" i="1"/>
  <c r="FZ73" i="1"/>
  <c r="FZ68" i="1"/>
  <c r="FX67" i="1"/>
  <c r="FX209" i="1" s="1"/>
  <c r="FW67" i="1"/>
  <c r="FW209" i="1" s="1"/>
  <c r="FV67" i="1"/>
  <c r="FV209" i="1" s="1"/>
  <c r="FU67" i="1"/>
  <c r="FU209" i="1" s="1"/>
  <c r="FT67" i="1"/>
  <c r="FT209" i="1" s="1"/>
  <c r="FS67" i="1"/>
  <c r="FS209" i="1" s="1"/>
  <c r="FR67" i="1"/>
  <c r="FR209" i="1" s="1"/>
  <c r="FQ67" i="1"/>
  <c r="FQ209" i="1" s="1"/>
  <c r="FP67" i="1"/>
  <c r="FP209" i="1" s="1"/>
  <c r="FO67" i="1"/>
  <c r="FO209" i="1" s="1"/>
  <c r="FN67" i="1"/>
  <c r="FN209" i="1" s="1"/>
  <c r="FM67" i="1"/>
  <c r="FM209" i="1" s="1"/>
  <c r="FL67" i="1"/>
  <c r="FL209" i="1" s="1"/>
  <c r="FK67" i="1"/>
  <c r="FK209" i="1" s="1"/>
  <c r="FJ67" i="1"/>
  <c r="FJ209" i="1" s="1"/>
  <c r="FI67" i="1"/>
  <c r="FI209" i="1" s="1"/>
  <c r="FH67" i="1"/>
  <c r="FH209" i="1" s="1"/>
  <c r="FG67" i="1"/>
  <c r="FG209" i="1" s="1"/>
  <c r="FF67" i="1"/>
  <c r="FF209" i="1" s="1"/>
  <c r="FE67" i="1"/>
  <c r="FE209" i="1" s="1"/>
  <c r="FD67" i="1"/>
  <c r="FD209" i="1" s="1"/>
  <c r="FC67" i="1"/>
  <c r="FC209" i="1" s="1"/>
  <c r="FB67" i="1"/>
  <c r="FB209" i="1" s="1"/>
  <c r="FA67" i="1"/>
  <c r="FA209" i="1" s="1"/>
  <c r="EZ67" i="1"/>
  <c r="EZ209" i="1" s="1"/>
  <c r="EY67" i="1"/>
  <c r="EY209" i="1" s="1"/>
  <c r="EX67" i="1"/>
  <c r="EX209" i="1" s="1"/>
  <c r="EW67" i="1"/>
  <c r="EW209" i="1" s="1"/>
  <c r="EV67" i="1"/>
  <c r="EV209" i="1" s="1"/>
  <c r="EU67" i="1"/>
  <c r="EU209" i="1" s="1"/>
  <c r="ET67" i="1"/>
  <c r="ET209" i="1" s="1"/>
  <c r="ES67" i="1"/>
  <c r="ES209" i="1" s="1"/>
  <c r="ER67" i="1"/>
  <c r="ER209" i="1" s="1"/>
  <c r="EQ67" i="1"/>
  <c r="EQ209" i="1" s="1"/>
  <c r="EP67" i="1"/>
  <c r="EP209" i="1" s="1"/>
  <c r="EO67" i="1"/>
  <c r="EO209" i="1" s="1"/>
  <c r="EN67" i="1"/>
  <c r="EN209" i="1" s="1"/>
  <c r="EM67" i="1"/>
  <c r="EM209" i="1" s="1"/>
  <c r="EL67" i="1"/>
  <c r="EL209" i="1" s="1"/>
  <c r="EK67" i="1"/>
  <c r="EK209" i="1" s="1"/>
  <c r="EJ67" i="1"/>
  <c r="EJ209" i="1" s="1"/>
  <c r="EI67" i="1"/>
  <c r="EI209" i="1" s="1"/>
  <c r="EH67" i="1"/>
  <c r="EH209" i="1" s="1"/>
  <c r="EG67" i="1"/>
  <c r="EG209" i="1" s="1"/>
  <c r="EF67" i="1"/>
  <c r="EF209" i="1" s="1"/>
  <c r="EE67" i="1"/>
  <c r="EE209" i="1" s="1"/>
  <c r="ED67" i="1"/>
  <c r="ED209" i="1" s="1"/>
  <c r="EC67" i="1"/>
  <c r="EC209" i="1" s="1"/>
  <c r="EB67" i="1"/>
  <c r="EB209" i="1" s="1"/>
  <c r="EA67" i="1"/>
  <c r="EA209" i="1" s="1"/>
  <c r="DZ67" i="1"/>
  <c r="DZ209" i="1" s="1"/>
  <c r="DY67" i="1"/>
  <c r="DY209" i="1" s="1"/>
  <c r="DX67" i="1"/>
  <c r="DX209" i="1" s="1"/>
  <c r="DW67" i="1"/>
  <c r="DW209" i="1" s="1"/>
  <c r="DV67" i="1"/>
  <c r="DV209" i="1" s="1"/>
  <c r="DU67" i="1"/>
  <c r="DU209" i="1" s="1"/>
  <c r="DT67" i="1"/>
  <c r="DT209" i="1" s="1"/>
  <c r="DS67" i="1"/>
  <c r="DS209" i="1" s="1"/>
  <c r="DR67" i="1"/>
  <c r="DR209" i="1" s="1"/>
  <c r="DQ67" i="1"/>
  <c r="DQ209" i="1" s="1"/>
  <c r="DP67" i="1"/>
  <c r="DP209" i="1" s="1"/>
  <c r="DO67" i="1"/>
  <c r="DO209" i="1" s="1"/>
  <c r="DN67" i="1"/>
  <c r="DN209" i="1" s="1"/>
  <c r="DM67" i="1"/>
  <c r="DM209" i="1" s="1"/>
  <c r="DL67" i="1"/>
  <c r="DL209" i="1" s="1"/>
  <c r="DK67" i="1"/>
  <c r="DK209" i="1" s="1"/>
  <c r="DJ67" i="1"/>
  <c r="DJ209" i="1" s="1"/>
  <c r="DI67" i="1"/>
  <c r="DI209" i="1" s="1"/>
  <c r="DH67" i="1"/>
  <c r="DH209" i="1" s="1"/>
  <c r="DG67" i="1"/>
  <c r="DG209" i="1" s="1"/>
  <c r="DF67" i="1"/>
  <c r="DF209" i="1" s="1"/>
  <c r="DE67" i="1"/>
  <c r="DE209" i="1" s="1"/>
  <c r="DD67" i="1"/>
  <c r="DD209" i="1" s="1"/>
  <c r="DC67" i="1"/>
  <c r="DC209" i="1" s="1"/>
  <c r="DB67" i="1"/>
  <c r="DB209" i="1" s="1"/>
  <c r="DA67" i="1"/>
  <c r="DA209" i="1" s="1"/>
  <c r="CZ67" i="1"/>
  <c r="CZ209" i="1" s="1"/>
  <c r="CY67" i="1"/>
  <c r="CY209" i="1" s="1"/>
  <c r="CX67" i="1"/>
  <c r="CX209" i="1" s="1"/>
  <c r="CW67" i="1"/>
  <c r="CW209" i="1" s="1"/>
  <c r="CV67" i="1"/>
  <c r="CV209" i="1" s="1"/>
  <c r="CU67" i="1"/>
  <c r="CU209" i="1" s="1"/>
  <c r="CT67" i="1"/>
  <c r="CT209" i="1" s="1"/>
  <c r="CS67" i="1"/>
  <c r="CS209" i="1" s="1"/>
  <c r="CR67" i="1"/>
  <c r="CR209" i="1" s="1"/>
  <c r="CQ67" i="1"/>
  <c r="CQ209" i="1" s="1"/>
  <c r="CP67" i="1"/>
  <c r="CP209" i="1" s="1"/>
  <c r="CO67" i="1"/>
  <c r="CO209" i="1" s="1"/>
  <c r="CN67" i="1"/>
  <c r="CN209" i="1" s="1"/>
  <c r="CM67" i="1"/>
  <c r="CM209" i="1" s="1"/>
  <c r="CL67" i="1"/>
  <c r="CL209" i="1" s="1"/>
  <c r="CK67" i="1"/>
  <c r="CK209" i="1" s="1"/>
  <c r="CJ67" i="1"/>
  <c r="CJ209" i="1" s="1"/>
  <c r="CI67" i="1"/>
  <c r="CI209" i="1" s="1"/>
  <c r="CH67" i="1"/>
  <c r="CH209" i="1" s="1"/>
  <c r="CG67" i="1"/>
  <c r="CG209" i="1" s="1"/>
  <c r="CF67" i="1"/>
  <c r="CF209" i="1" s="1"/>
  <c r="CE67" i="1"/>
  <c r="CE209" i="1" s="1"/>
  <c r="CD67" i="1"/>
  <c r="CD209" i="1" s="1"/>
  <c r="CC67" i="1"/>
  <c r="CC209" i="1" s="1"/>
  <c r="CB67" i="1"/>
  <c r="CB209" i="1" s="1"/>
  <c r="CA67" i="1"/>
  <c r="CA209" i="1" s="1"/>
  <c r="BZ67" i="1"/>
  <c r="BZ209" i="1" s="1"/>
  <c r="BY67" i="1"/>
  <c r="BY209" i="1" s="1"/>
  <c r="BX67" i="1"/>
  <c r="BX209" i="1" s="1"/>
  <c r="BW67" i="1"/>
  <c r="BW209" i="1" s="1"/>
  <c r="BV67" i="1"/>
  <c r="BV209" i="1" s="1"/>
  <c r="BU67" i="1"/>
  <c r="BU209" i="1" s="1"/>
  <c r="BT67" i="1"/>
  <c r="BT209" i="1" s="1"/>
  <c r="BS67" i="1"/>
  <c r="BS209" i="1" s="1"/>
  <c r="BR67" i="1"/>
  <c r="BR209" i="1" s="1"/>
  <c r="BQ67" i="1"/>
  <c r="BQ209" i="1" s="1"/>
  <c r="BP67" i="1"/>
  <c r="BP209" i="1" s="1"/>
  <c r="BO67" i="1"/>
  <c r="BO209" i="1" s="1"/>
  <c r="BN67" i="1"/>
  <c r="BN209" i="1" s="1"/>
  <c r="BM67" i="1"/>
  <c r="BM209" i="1" s="1"/>
  <c r="BL67" i="1"/>
  <c r="BL209" i="1" s="1"/>
  <c r="BK67" i="1"/>
  <c r="BK209" i="1" s="1"/>
  <c r="BJ67" i="1"/>
  <c r="BJ209" i="1" s="1"/>
  <c r="BI67" i="1"/>
  <c r="BI209" i="1" s="1"/>
  <c r="BH67" i="1"/>
  <c r="BH209" i="1" s="1"/>
  <c r="BG67" i="1"/>
  <c r="BG209" i="1" s="1"/>
  <c r="BF67" i="1"/>
  <c r="BF209" i="1" s="1"/>
  <c r="BE67" i="1"/>
  <c r="BE209" i="1" s="1"/>
  <c r="BD67" i="1"/>
  <c r="BD209" i="1" s="1"/>
  <c r="BC67" i="1"/>
  <c r="BC209" i="1" s="1"/>
  <c r="BB67" i="1"/>
  <c r="BB209" i="1" s="1"/>
  <c r="BA67" i="1"/>
  <c r="BA209" i="1" s="1"/>
  <c r="AZ67" i="1"/>
  <c r="AZ209" i="1" s="1"/>
  <c r="AY67" i="1"/>
  <c r="AY209" i="1" s="1"/>
  <c r="AX67" i="1"/>
  <c r="AX209" i="1" s="1"/>
  <c r="AW67" i="1"/>
  <c r="AW209" i="1" s="1"/>
  <c r="AV67" i="1"/>
  <c r="AV209" i="1" s="1"/>
  <c r="AU67" i="1"/>
  <c r="AU209" i="1" s="1"/>
  <c r="AT67" i="1"/>
  <c r="AT209" i="1" s="1"/>
  <c r="AS67" i="1"/>
  <c r="AS209" i="1" s="1"/>
  <c r="AR67" i="1"/>
  <c r="AR209" i="1" s="1"/>
  <c r="AQ67" i="1"/>
  <c r="AQ209" i="1" s="1"/>
  <c r="AP67" i="1"/>
  <c r="AP209" i="1" s="1"/>
  <c r="AO67" i="1"/>
  <c r="AO209" i="1" s="1"/>
  <c r="AN67" i="1"/>
  <c r="AN209" i="1" s="1"/>
  <c r="AM67" i="1"/>
  <c r="AM209" i="1" s="1"/>
  <c r="AL67" i="1"/>
  <c r="AL209" i="1" s="1"/>
  <c r="AK67" i="1"/>
  <c r="AK209" i="1" s="1"/>
  <c r="AJ67" i="1"/>
  <c r="AJ209" i="1" s="1"/>
  <c r="AI67" i="1"/>
  <c r="AI209" i="1" s="1"/>
  <c r="AH67" i="1"/>
  <c r="AH209" i="1" s="1"/>
  <c r="AG67" i="1"/>
  <c r="AG209" i="1" s="1"/>
  <c r="AF67" i="1"/>
  <c r="AF209" i="1" s="1"/>
  <c r="AE67" i="1"/>
  <c r="AE209" i="1" s="1"/>
  <c r="AD67" i="1"/>
  <c r="AD209" i="1" s="1"/>
  <c r="AC67" i="1"/>
  <c r="AC209" i="1" s="1"/>
  <c r="AB67" i="1"/>
  <c r="AB209" i="1" s="1"/>
  <c r="AA67" i="1"/>
  <c r="AA209" i="1" s="1"/>
  <c r="Z67" i="1"/>
  <c r="Z209" i="1" s="1"/>
  <c r="Y67" i="1"/>
  <c r="Y209" i="1" s="1"/>
  <c r="X67" i="1"/>
  <c r="X209" i="1" s="1"/>
  <c r="W67" i="1"/>
  <c r="W209" i="1" s="1"/>
  <c r="V67" i="1"/>
  <c r="V209" i="1" s="1"/>
  <c r="U67" i="1"/>
  <c r="U209" i="1" s="1"/>
  <c r="T67" i="1"/>
  <c r="T209" i="1" s="1"/>
  <c r="S67" i="1"/>
  <c r="S209" i="1" s="1"/>
  <c r="R67" i="1"/>
  <c r="R209" i="1" s="1"/>
  <c r="Q67" i="1"/>
  <c r="Q209" i="1" s="1"/>
  <c r="P67" i="1"/>
  <c r="P209" i="1" s="1"/>
  <c r="O67" i="1"/>
  <c r="O209" i="1" s="1"/>
  <c r="N67" i="1"/>
  <c r="N209" i="1" s="1"/>
  <c r="M67" i="1"/>
  <c r="M209" i="1" s="1"/>
  <c r="L67" i="1"/>
  <c r="L209" i="1" s="1"/>
  <c r="K67" i="1"/>
  <c r="K209" i="1" s="1"/>
  <c r="J67" i="1"/>
  <c r="J209" i="1" s="1"/>
  <c r="I67" i="1"/>
  <c r="I209" i="1" s="1"/>
  <c r="H67" i="1"/>
  <c r="H209" i="1" s="1"/>
  <c r="G67" i="1"/>
  <c r="G209" i="1" s="1"/>
  <c r="F67" i="1"/>
  <c r="F209" i="1" s="1"/>
  <c r="E67" i="1"/>
  <c r="E209" i="1" s="1"/>
  <c r="D67" i="1"/>
  <c r="D209" i="1" s="1"/>
  <c r="FY63" i="1"/>
  <c r="FX63" i="1"/>
  <c r="FX281" i="1" s="1"/>
  <c r="FX282" i="1" s="1"/>
  <c r="FW63" i="1"/>
  <c r="FW281" i="1" s="1"/>
  <c r="FW282" i="1" s="1"/>
  <c r="FV63" i="1"/>
  <c r="FV281" i="1" s="1"/>
  <c r="FV282" i="1" s="1"/>
  <c r="FU63" i="1"/>
  <c r="FU281" i="1" s="1"/>
  <c r="FU282" i="1" s="1"/>
  <c r="FT63" i="1"/>
  <c r="FT281" i="1" s="1"/>
  <c r="FT282" i="1" s="1"/>
  <c r="FS63" i="1"/>
  <c r="FS281" i="1" s="1"/>
  <c r="FS282" i="1" s="1"/>
  <c r="FR63" i="1"/>
  <c r="FR281" i="1" s="1"/>
  <c r="FR282" i="1" s="1"/>
  <c r="FQ63" i="1"/>
  <c r="FQ281" i="1" s="1"/>
  <c r="FQ282" i="1" s="1"/>
  <c r="FP63" i="1"/>
  <c r="FP281" i="1" s="1"/>
  <c r="FP282" i="1" s="1"/>
  <c r="FO63" i="1"/>
  <c r="FO281" i="1" s="1"/>
  <c r="FO282" i="1" s="1"/>
  <c r="FN63" i="1"/>
  <c r="FN281" i="1" s="1"/>
  <c r="FN282" i="1" s="1"/>
  <c r="FM63" i="1"/>
  <c r="FM281" i="1" s="1"/>
  <c r="FM282" i="1" s="1"/>
  <c r="FL63" i="1"/>
  <c r="FL281" i="1" s="1"/>
  <c r="FL282" i="1" s="1"/>
  <c r="FK63" i="1"/>
  <c r="FK281" i="1" s="1"/>
  <c r="FK282" i="1" s="1"/>
  <c r="FJ63" i="1"/>
  <c r="FJ281" i="1" s="1"/>
  <c r="FJ282" i="1" s="1"/>
  <c r="FI63" i="1"/>
  <c r="FI281" i="1" s="1"/>
  <c r="FI282" i="1" s="1"/>
  <c r="FH63" i="1"/>
  <c r="FH281" i="1" s="1"/>
  <c r="FH282" i="1" s="1"/>
  <c r="FG63" i="1"/>
  <c r="FG281" i="1" s="1"/>
  <c r="FG282" i="1" s="1"/>
  <c r="FF63" i="1"/>
  <c r="FF281" i="1" s="1"/>
  <c r="FF282" i="1" s="1"/>
  <c r="FE63" i="1"/>
  <c r="FE281" i="1" s="1"/>
  <c r="FE282" i="1" s="1"/>
  <c r="FD63" i="1"/>
  <c r="FD281" i="1" s="1"/>
  <c r="FD282" i="1" s="1"/>
  <c r="FC63" i="1"/>
  <c r="FC281" i="1" s="1"/>
  <c r="FC282" i="1" s="1"/>
  <c r="FB63" i="1"/>
  <c r="FB281" i="1" s="1"/>
  <c r="FB282" i="1" s="1"/>
  <c r="FA63" i="1"/>
  <c r="FA281" i="1" s="1"/>
  <c r="FA282" i="1" s="1"/>
  <c r="EZ63" i="1"/>
  <c r="EZ281" i="1" s="1"/>
  <c r="EZ282" i="1" s="1"/>
  <c r="EY63" i="1"/>
  <c r="EY281" i="1" s="1"/>
  <c r="EY282" i="1" s="1"/>
  <c r="EX63" i="1"/>
  <c r="EX281" i="1" s="1"/>
  <c r="EX282" i="1" s="1"/>
  <c r="EW63" i="1"/>
  <c r="EW281" i="1" s="1"/>
  <c r="EW282" i="1" s="1"/>
  <c r="EV63" i="1"/>
  <c r="EV281" i="1" s="1"/>
  <c r="EV282" i="1" s="1"/>
  <c r="EU63" i="1"/>
  <c r="EU281" i="1" s="1"/>
  <c r="EU282" i="1" s="1"/>
  <c r="ET63" i="1"/>
  <c r="ET281" i="1" s="1"/>
  <c r="ET282" i="1" s="1"/>
  <c r="ES63" i="1"/>
  <c r="ES281" i="1" s="1"/>
  <c r="ES282" i="1" s="1"/>
  <c r="ER63" i="1"/>
  <c r="ER281" i="1" s="1"/>
  <c r="ER282" i="1" s="1"/>
  <c r="EQ63" i="1"/>
  <c r="EQ281" i="1" s="1"/>
  <c r="EQ282" i="1" s="1"/>
  <c r="EP63" i="1"/>
  <c r="EP281" i="1" s="1"/>
  <c r="EP282" i="1" s="1"/>
  <c r="EO63" i="1"/>
  <c r="EO281" i="1" s="1"/>
  <c r="EO282" i="1" s="1"/>
  <c r="EN63" i="1"/>
  <c r="EN281" i="1" s="1"/>
  <c r="EN282" i="1" s="1"/>
  <c r="EM63" i="1"/>
  <c r="EM281" i="1" s="1"/>
  <c r="EM282" i="1" s="1"/>
  <c r="EL63" i="1"/>
  <c r="EL281" i="1" s="1"/>
  <c r="EL282" i="1" s="1"/>
  <c r="EK63" i="1"/>
  <c r="EK281" i="1" s="1"/>
  <c r="EK282" i="1" s="1"/>
  <c r="EJ63" i="1"/>
  <c r="EJ281" i="1" s="1"/>
  <c r="EJ282" i="1" s="1"/>
  <c r="EI63" i="1"/>
  <c r="EI281" i="1" s="1"/>
  <c r="EI282" i="1" s="1"/>
  <c r="EH63" i="1"/>
  <c r="EH281" i="1" s="1"/>
  <c r="EH282" i="1" s="1"/>
  <c r="EG63" i="1"/>
  <c r="EG281" i="1" s="1"/>
  <c r="EG282" i="1" s="1"/>
  <c r="EF63" i="1"/>
  <c r="EF281" i="1" s="1"/>
  <c r="EF282" i="1" s="1"/>
  <c r="EE63" i="1"/>
  <c r="EE281" i="1" s="1"/>
  <c r="EE282" i="1" s="1"/>
  <c r="ED63" i="1"/>
  <c r="ED281" i="1" s="1"/>
  <c r="ED282" i="1" s="1"/>
  <c r="EC63" i="1"/>
  <c r="EC281" i="1" s="1"/>
  <c r="EC282" i="1" s="1"/>
  <c r="EB63" i="1"/>
  <c r="EB281" i="1" s="1"/>
  <c r="EB282" i="1" s="1"/>
  <c r="EA63" i="1"/>
  <c r="EA281" i="1" s="1"/>
  <c r="EA282" i="1" s="1"/>
  <c r="DZ63" i="1"/>
  <c r="DZ281" i="1" s="1"/>
  <c r="DZ282" i="1" s="1"/>
  <c r="DY63" i="1"/>
  <c r="DY281" i="1" s="1"/>
  <c r="DY282" i="1" s="1"/>
  <c r="DX63" i="1"/>
  <c r="DX281" i="1" s="1"/>
  <c r="DX282" i="1" s="1"/>
  <c r="DW63" i="1"/>
  <c r="DW281" i="1" s="1"/>
  <c r="DW282" i="1" s="1"/>
  <c r="DV63" i="1"/>
  <c r="DV281" i="1" s="1"/>
  <c r="DV282" i="1" s="1"/>
  <c r="DU63" i="1"/>
  <c r="DU281" i="1" s="1"/>
  <c r="DU282" i="1" s="1"/>
  <c r="DT63" i="1"/>
  <c r="DT281" i="1" s="1"/>
  <c r="DT282" i="1" s="1"/>
  <c r="DS63" i="1"/>
  <c r="DS281" i="1" s="1"/>
  <c r="DS282" i="1" s="1"/>
  <c r="DR63" i="1"/>
  <c r="DR281" i="1" s="1"/>
  <c r="DR282" i="1" s="1"/>
  <c r="DQ63" i="1"/>
  <c r="DQ281" i="1" s="1"/>
  <c r="DQ282" i="1" s="1"/>
  <c r="DP63" i="1"/>
  <c r="DP281" i="1" s="1"/>
  <c r="DP282" i="1" s="1"/>
  <c r="DO63" i="1"/>
  <c r="DO281" i="1" s="1"/>
  <c r="DO282" i="1" s="1"/>
  <c r="DN63" i="1"/>
  <c r="DN281" i="1" s="1"/>
  <c r="DN282" i="1" s="1"/>
  <c r="DM63" i="1"/>
  <c r="DM281" i="1" s="1"/>
  <c r="DM282" i="1" s="1"/>
  <c r="DL63" i="1"/>
  <c r="DL281" i="1" s="1"/>
  <c r="DL282" i="1" s="1"/>
  <c r="DK63" i="1"/>
  <c r="DK281" i="1" s="1"/>
  <c r="DK282" i="1" s="1"/>
  <c r="DJ63" i="1"/>
  <c r="DJ281" i="1" s="1"/>
  <c r="DJ282" i="1" s="1"/>
  <c r="DI63" i="1"/>
  <c r="DI281" i="1" s="1"/>
  <c r="DI282" i="1" s="1"/>
  <c r="DH63" i="1"/>
  <c r="DH281" i="1" s="1"/>
  <c r="DH282" i="1" s="1"/>
  <c r="DG63" i="1"/>
  <c r="DG281" i="1" s="1"/>
  <c r="DG282" i="1" s="1"/>
  <c r="DF63" i="1"/>
  <c r="DF281" i="1" s="1"/>
  <c r="DF282" i="1" s="1"/>
  <c r="DE63" i="1"/>
  <c r="DE281" i="1" s="1"/>
  <c r="DE282" i="1" s="1"/>
  <c r="DD63" i="1"/>
  <c r="DD281" i="1" s="1"/>
  <c r="DD282" i="1" s="1"/>
  <c r="DC63" i="1"/>
  <c r="DC281" i="1" s="1"/>
  <c r="DC282" i="1" s="1"/>
  <c r="DB63" i="1"/>
  <c r="DB281" i="1" s="1"/>
  <c r="DB282" i="1" s="1"/>
  <c r="DA63" i="1"/>
  <c r="DA281" i="1" s="1"/>
  <c r="DA282" i="1" s="1"/>
  <c r="CZ63" i="1"/>
  <c r="CZ281" i="1" s="1"/>
  <c r="CZ282" i="1" s="1"/>
  <c r="CY63" i="1"/>
  <c r="CY281" i="1" s="1"/>
  <c r="CY282" i="1" s="1"/>
  <c r="CX63" i="1"/>
  <c r="CX281" i="1" s="1"/>
  <c r="CX282" i="1" s="1"/>
  <c r="CW63" i="1"/>
  <c r="CW281" i="1" s="1"/>
  <c r="CW282" i="1" s="1"/>
  <c r="CV63" i="1"/>
  <c r="CV281" i="1" s="1"/>
  <c r="CV282" i="1" s="1"/>
  <c r="CU63" i="1"/>
  <c r="CU281" i="1" s="1"/>
  <c r="CU282" i="1" s="1"/>
  <c r="CT63" i="1"/>
  <c r="CT281" i="1" s="1"/>
  <c r="CT282" i="1" s="1"/>
  <c r="CS63" i="1"/>
  <c r="CS281" i="1" s="1"/>
  <c r="CS282" i="1" s="1"/>
  <c r="CR63" i="1"/>
  <c r="CR281" i="1" s="1"/>
  <c r="CR282" i="1" s="1"/>
  <c r="CQ63" i="1"/>
  <c r="CQ281" i="1" s="1"/>
  <c r="CQ282" i="1" s="1"/>
  <c r="CP63" i="1"/>
  <c r="CP281" i="1" s="1"/>
  <c r="CP282" i="1" s="1"/>
  <c r="CO63" i="1"/>
  <c r="CO281" i="1" s="1"/>
  <c r="CO282" i="1" s="1"/>
  <c r="CN63" i="1"/>
  <c r="CN281" i="1" s="1"/>
  <c r="CN282" i="1" s="1"/>
  <c r="CM63" i="1"/>
  <c r="CM281" i="1" s="1"/>
  <c r="CM282" i="1" s="1"/>
  <c r="CL63" i="1"/>
  <c r="CL281" i="1" s="1"/>
  <c r="CL282" i="1" s="1"/>
  <c r="CK63" i="1"/>
  <c r="CK281" i="1" s="1"/>
  <c r="CK282" i="1" s="1"/>
  <c r="CJ63" i="1"/>
  <c r="CJ281" i="1" s="1"/>
  <c r="CJ282" i="1" s="1"/>
  <c r="CI63" i="1"/>
  <c r="CI281" i="1" s="1"/>
  <c r="CI282" i="1" s="1"/>
  <c r="CH63" i="1"/>
  <c r="CH281" i="1" s="1"/>
  <c r="CH282" i="1" s="1"/>
  <c r="CG63" i="1"/>
  <c r="CG281" i="1" s="1"/>
  <c r="CG282" i="1" s="1"/>
  <c r="CF63" i="1"/>
  <c r="CF281" i="1" s="1"/>
  <c r="CF282" i="1" s="1"/>
  <c r="CE63" i="1"/>
  <c r="CE281" i="1" s="1"/>
  <c r="CE282" i="1" s="1"/>
  <c r="CD63" i="1"/>
  <c r="CD281" i="1" s="1"/>
  <c r="CD282" i="1" s="1"/>
  <c r="CC63" i="1"/>
  <c r="CC281" i="1" s="1"/>
  <c r="CC282" i="1" s="1"/>
  <c r="CB63" i="1"/>
  <c r="CB281" i="1" s="1"/>
  <c r="CB282" i="1" s="1"/>
  <c r="CA63" i="1"/>
  <c r="CA281" i="1" s="1"/>
  <c r="CA282" i="1" s="1"/>
  <c r="BZ63" i="1"/>
  <c r="BZ281" i="1" s="1"/>
  <c r="BZ282" i="1" s="1"/>
  <c r="BY63" i="1"/>
  <c r="BY281" i="1" s="1"/>
  <c r="BY282" i="1" s="1"/>
  <c r="BX63" i="1"/>
  <c r="BX281" i="1" s="1"/>
  <c r="BX282" i="1" s="1"/>
  <c r="BW63" i="1"/>
  <c r="BW281" i="1" s="1"/>
  <c r="BW282" i="1" s="1"/>
  <c r="BV63" i="1"/>
  <c r="BV281" i="1" s="1"/>
  <c r="BV282" i="1" s="1"/>
  <c r="BU63" i="1"/>
  <c r="BU281" i="1" s="1"/>
  <c r="BU282" i="1" s="1"/>
  <c r="BT63" i="1"/>
  <c r="BT281" i="1" s="1"/>
  <c r="BT282" i="1" s="1"/>
  <c r="BS63" i="1"/>
  <c r="BS281" i="1" s="1"/>
  <c r="BS282" i="1" s="1"/>
  <c r="BR63" i="1"/>
  <c r="BR281" i="1" s="1"/>
  <c r="BR282" i="1" s="1"/>
  <c r="BQ63" i="1"/>
  <c r="BQ281" i="1" s="1"/>
  <c r="BQ282" i="1" s="1"/>
  <c r="BP63" i="1"/>
  <c r="BP281" i="1" s="1"/>
  <c r="BP282" i="1" s="1"/>
  <c r="BO63" i="1"/>
  <c r="BO281" i="1" s="1"/>
  <c r="BO282" i="1" s="1"/>
  <c r="BN63" i="1"/>
  <c r="BN281" i="1" s="1"/>
  <c r="BN282" i="1" s="1"/>
  <c r="BM63" i="1"/>
  <c r="BM281" i="1" s="1"/>
  <c r="BM282" i="1" s="1"/>
  <c r="BL63" i="1"/>
  <c r="BL281" i="1" s="1"/>
  <c r="BL282" i="1" s="1"/>
  <c r="BK63" i="1"/>
  <c r="BK281" i="1" s="1"/>
  <c r="BK282" i="1" s="1"/>
  <c r="BJ63" i="1"/>
  <c r="BJ281" i="1" s="1"/>
  <c r="BJ282" i="1" s="1"/>
  <c r="BI63" i="1"/>
  <c r="BI281" i="1" s="1"/>
  <c r="BI282" i="1" s="1"/>
  <c r="BH63" i="1"/>
  <c r="BH281" i="1" s="1"/>
  <c r="BH282" i="1" s="1"/>
  <c r="BG63" i="1"/>
  <c r="BG281" i="1" s="1"/>
  <c r="BG282" i="1" s="1"/>
  <c r="BF63" i="1"/>
  <c r="BF281" i="1" s="1"/>
  <c r="BF282" i="1" s="1"/>
  <c r="BE63" i="1"/>
  <c r="BE281" i="1" s="1"/>
  <c r="BE282" i="1" s="1"/>
  <c r="BD63" i="1"/>
  <c r="BD281" i="1" s="1"/>
  <c r="BD282" i="1" s="1"/>
  <c r="BC63" i="1"/>
  <c r="BC281" i="1" s="1"/>
  <c r="BC282" i="1" s="1"/>
  <c r="BB63" i="1"/>
  <c r="BB281" i="1" s="1"/>
  <c r="BB282" i="1" s="1"/>
  <c r="BA63" i="1"/>
  <c r="BA281" i="1" s="1"/>
  <c r="BA282" i="1" s="1"/>
  <c r="AZ63" i="1"/>
  <c r="AZ281" i="1" s="1"/>
  <c r="AZ282" i="1" s="1"/>
  <c r="AY63" i="1"/>
  <c r="AY281" i="1" s="1"/>
  <c r="AY282" i="1" s="1"/>
  <c r="AX63" i="1"/>
  <c r="AX281" i="1" s="1"/>
  <c r="AX282" i="1" s="1"/>
  <c r="AW63" i="1"/>
  <c r="AW281" i="1" s="1"/>
  <c r="AW282" i="1" s="1"/>
  <c r="AV63" i="1"/>
  <c r="AV281" i="1" s="1"/>
  <c r="AV282" i="1" s="1"/>
  <c r="AU63" i="1"/>
  <c r="AU281" i="1" s="1"/>
  <c r="AU282" i="1" s="1"/>
  <c r="AT63" i="1"/>
  <c r="AT281" i="1" s="1"/>
  <c r="AT282" i="1" s="1"/>
  <c r="AS63" i="1"/>
  <c r="AS281" i="1" s="1"/>
  <c r="AS282" i="1" s="1"/>
  <c r="AR63" i="1"/>
  <c r="AR281" i="1" s="1"/>
  <c r="AR282" i="1" s="1"/>
  <c r="AQ63" i="1"/>
  <c r="AQ281" i="1" s="1"/>
  <c r="AQ282" i="1" s="1"/>
  <c r="AP63" i="1"/>
  <c r="AP281" i="1" s="1"/>
  <c r="AP282" i="1" s="1"/>
  <c r="AO63" i="1"/>
  <c r="AO281" i="1" s="1"/>
  <c r="AO282" i="1" s="1"/>
  <c r="AN63" i="1"/>
  <c r="AN281" i="1" s="1"/>
  <c r="AN282" i="1" s="1"/>
  <c r="AM63" i="1"/>
  <c r="AM281" i="1" s="1"/>
  <c r="AM282" i="1" s="1"/>
  <c r="AL63" i="1"/>
  <c r="AL281" i="1" s="1"/>
  <c r="AL282" i="1" s="1"/>
  <c r="AK63" i="1"/>
  <c r="AK281" i="1" s="1"/>
  <c r="AK282" i="1" s="1"/>
  <c r="AJ63" i="1"/>
  <c r="AJ281" i="1" s="1"/>
  <c r="AJ282" i="1" s="1"/>
  <c r="AI63" i="1"/>
  <c r="AI281" i="1" s="1"/>
  <c r="AI282" i="1" s="1"/>
  <c r="AH63" i="1"/>
  <c r="AH281" i="1" s="1"/>
  <c r="AH282" i="1" s="1"/>
  <c r="AG63" i="1"/>
  <c r="AG281" i="1" s="1"/>
  <c r="AG282" i="1" s="1"/>
  <c r="AF63" i="1"/>
  <c r="AF281" i="1" s="1"/>
  <c r="AF282" i="1" s="1"/>
  <c r="AE63" i="1"/>
  <c r="AE281" i="1" s="1"/>
  <c r="AE282" i="1" s="1"/>
  <c r="AD63" i="1"/>
  <c r="AD281" i="1" s="1"/>
  <c r="AD282" i="1" s="1"/>
  <c r="AC63" i="1"/>
  <c r="AC281" i="1" s="1"/>
  <c r="AC282" i="1" s="1"/>
  <c r="AB63" i="1"/>
  <c r="AB281" i="1" s="1"/>
  <c r="AB282" i="1" s="1"/>
  <c r="AA63" i="1"/>
  <c r="AA281" i="1" s="1"/>
  <c r="AA282" i="1" s="1"/>
  <c r="Z63" i="1"/>
  <c r="Z281" i="1" s="1"/>
  <c r="Z282" i="1" s="1"/>
  <c r="Y63" i="1"/>
  <c r="Y281" i="1" s="1"/>
  <c r="Y282" i="1" s="1"/>
  <c r="X63" i="1"/>
  <c r="X281" i="1" s="1"/>
  <c r="X282" i="1" s="1"/>
  <c r="W63" i="1"/>
  <c r="W281" i="1" s="1"/>
  <c r="W282" i="1" s="1"/>
  <c r="V63" i="1"/>
  <c r="V281" i="1" s="1"/>
  <c r="V282" i="1" s="1"/>
  <c r="U63" i="1"/>
  <c r="U281" i="1" s="1"/>
  <c r="U282" i="1" s="1"/>
  <c r="T63" i="1"/>
  <c r="T281" i="1" s="1"/>
  <c r="T282" i="1" s="1"/>
  <c r="S63" i="1"/>
  <c r="S281" i="1" s="1"/>
  <c r="S282" i="1" s="1"/>
  <c r="R63" i="1"/>
  <c r="R281" i="1" s="1"/>
  <c r="R282" i="1" s="1"/>
  <c r="Q63" i="1"/>
  <c r="Q281" i="1" s="1"/>
  <c r="Q282" i="1" s="1"/>
  <c r="P63" i="1"/>
  <c r="P281" i="1" s="1"/>
  <c r="P282" i="1" s="1"/>
  <c r="O63" i="1"/>
  <c r="O281" i="1" s="1"/>
  <c r="O282" i="1" s="1"/>
  <c r="N63" i="1"/>
  <c r="N281" i="1" s="1"/>
  <c r="N282" i="1" s="1"/>
  <c r="M63" i="1"/>
  <c r="M281" i="1" s="1"/>
  <c r="M282" i="1" s="1"/>
  <c r="L63" i="1"/>
  <c r="L281" i="1" s="1"/>
  <c r="L282" i="1" s="1"/>
  <c r="K63" i="1"/>
  <c r="K281" i="1" s="1"/>
  <c r="K282" i="1" s="1"/>
  <c r="J63" i="1"/>
  <c r="J281" i="1" s="1"/>
  <c r="J282" i="1" s="1"/>
  <c r="I63" i="1"/>
  <c r="I281" i="1" s="1"/>
  <c r="I282" i="1" s="1"/>
  <c r="H63" i="1"/>
  <c r="H281" i="1" s="1"/>
  <c r="H282" i="1" s="1"/>
  <c r="G63" i="1"/>
  <c r="G281" i="1" s="1"/>
  <c r="G282" i="1" s="1"/>
  <c r="F63" i="1"/>
  <c r="F281" i="1" s="1"/>
  <c r="F282" i="1" s="1"/>
  <c r="E63" i="1"/>
  <c r="E281" i="1" s="1"/>
  <c r="E282" i="1" s="1"/>
  <c r="D63" i="1"/>
  <c r="D281" i="1" s="1"/>
  <c r="D282" i="1" s="1"/>
  <c r="FZ62" i="1"/>
  <c r="FZ61" i="1"/>
  <c r="FZ60" i="1"/>
  <c r="FZ59" i="1"/>
  <c r="FZ58" i="1"/>
  <c r="FZ57" i="1"/>
  <c r="FZ53" i="1"/>
  <c r="FZ50" i="1"/>
  <c r="FZ49" i="1"/>
  <c r="FZ48" i="1"/>
  <c r="FZ47" i="1"/>
  <c r="FX41" i="1"/>
  <c r="FW41" i="1"/>
  <c r="FV41" i="1"/>
  <c r="FU41" i="1"/>
  <c r="FT41" i="1"/>
  <c r="FS41" i="1"/>
  <c r="FR41" i="1"/>
  <c r="FQ41" i="1"/>
  <c r="FP41" i="1"/>
  <c r="FO41" i="1"/>
  <c r="FN41" i="1"/>
  <c r="FM41" i="1"/>
  <c r="FL41" i="1"/>
  <c r="FK41" i="1"/>
  <c r="FJ41" i="1"/>
  <c r="FI41" i="1"/>
  <c r="FH41" i="1"/>
  <c r="FG41" i="1"/>
  <c r="FF41" i="1"/>
  <c r="FE41" i="1"/>
  <c r="FD41" i="1"/>
  <c r="FC41" i="1"/>
  <c r="FB41" i="1"/>
  <c r="FA41" i="1"/>
  <c r="EZ41" i="1"/>
  <c r="EY41" i="1"/>
  <c r="EX41" i="1"/>
  <c r="EW41" i="1"/>
  <c r="EV41" i="1"/>
  <c r="EU41" i="1"/>
  <c r="ET41" i="1"/>
  <c r="ES41" i="1"/>
  <c r="ER41" i="1"/>
  <c r="EQ41" i="1"/>
  <c r="EP41" i="1"/>
  <c r="EO41" i="1"/>
  <c r="EN41" i="1"/>
  <c r="EM41" i="1"/>
  <c r="EL41" i="1"/>
  <c r="EK41" i="1"/>
  <c r="EJ41" i="1"/>
  <c r="EI41" i="1"/>
  <c r="EH41" i="1"/>
  <c r="EG41" i="1"/>
  <c r="EF41" i="1"/>
  <c r="EE41" i="1"/>
  <c r="ED41" i="1"/>
  <c r="EC41" i="1"/>
  <c r="EB41" i="1"/>
  <c r="EA41" i="1"/>
  <c r="DZ41" i="1"/>
  <c r="DY41" i="1"/>
  <c r="DX41" i="1"/>
  <c r="DW41" i="1"/>
  <c r="DV41" i="1"/>
  <c r="DU41" i="1"/>
  <c r="DT41" i="1"/>
  <c r="DS41" i="1"/>
  <c r="DR41" i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FX40" i="1"/>
  <c r="FX216" i="1" s="1"/>
  <c r="FW40" i="1"/>
  <c r="FW216" i="1" s="1"/>
  <c r="FV40" i="1"/>
  <c r="FV216" i="1" s="1"/>
  <c r="FU40" i="1"/>
  <c r="FU216" i="1" s="1"/>
  <c r="FT40" i="1"/>
  <c r="FT216" i="1" s="1"/>
  <c r="FS40" i="1"/>
  <c r="FS216" i="1" s="1"/>
  <c r="FR40" i="1"/>
  <c r="FR216" i="1" s="1"/>
  <c r="FQ40" i="1"/>
  <c r="FQ216" i="1" s="1"/>
  <c r="FP40" i="1"/>
  <c r="FP216" i="1" s="1"/>
  <c r="FO40" i="1"/>
  <c r="FO216" i="1" s="1"/>
  <c r="FN40" i="1"/>
  <c r="FN216" i="1" s="1"/>
  <c r="FM40" i="1"/>
  <c r="FM216" i="1" s="1"/>
  <c r="FL40" i="1"/>
  <c r="FL216" i="1" s="1"/>
  <c r="FK40" i="1"/>
  <c r="FK216" i="1" s="1"/>
  <c r="FJ40" i="1"/>
  <c r="FJ216" i="1" s="1"/>
  <c r="FI40" i="1"/>
  <c r="FI216" i="1" s="1"/>
  <c r="FH40" i="1"/>
  <c r="FH216" i="1" s="1"/>
  <c r="FG40" i="1"/>
  <c r="FG216" i="1" s="1"/>
  <c r="FF40" i="1"/>
  <c r="FF216" i="1" s="1"/>
  <c r="FE40" i="1"/>
  <c r="FE216" i="1" s="1"/>
  <c r="FD40" i="1"/>
  <c r="FD216" i="1" s="1"/>
  <c r="FC40" i="1"/>
  <c r="FC216" i="1" s="1"/>
  <c r="FB40" i="1"/>
  <c r="FB216" i="1" s="1"/>
  <c r="FA40" i="1"/>
  <c r="FA216" i="1" s="1"/>
  <c r="EZ40" i="1"/>
  <c r="EZ216" i="1" s="1"/>
  <c r="EY40" i="1"/>
  <c r="EY216" i="1" s="1"/>
  <c r="EX40" i="1"/>
  <c r="EX216" i="1" s="1"/>
  <c r="EW40" i="1"/>
  <c r="EW216" i="1" s="1"/>
  <c r="EV40" i="1"/>
  <c r="EV216" i="1" s="1"/>
  <c r="EU40" i="1"/>
  <c r="EU216" i="1" s="1"/>
  <c r="ET40" i="1"/>
  <c r="ET216" i="1" s="1"/>
  <c r="ES40" i="1"/>
  <c r="ES216" i="1" s="1"/>
  <c r="ER40" i="1"/>
  <c r="ER216" i="1" s="1"/>
  <c r="EQ40" i="1"/>
  <c r="EQ216" i="1" s="1"/>
  <c r="EP40" i="1"/>
  <c r="EP216" i="1" s="1"/>
  <c r="EO40" i="1"/>
  <c r="EO216" i="1" s="1"/>
  <c r="EN40" i="1"/>
  <c r="EN216" i="1" s="1"/>
  <c r="EM40" i="1"/>
  <c r="EM216" i="1" s="1"/>
  <c r="EL40" i="1"/>
  <c r="EL216" i="1" s="1"/>
  <c r="EK40" i="1"/>
  <c r="EK216" i="1" s="1"/>
  <c r="EJ40" i="1"/>
  <c r="EJ216" i="1" s="1"/>
  <c r="EI40" i="1"/>
  <c r="EI216" i="1" s="1"/>
  <c r="EH40" i="1"/>
  <c r="EH216" i="1" s="1"/>
  <c r="EG40" i="1"/>
  <c r="EG216" i="1" s="1"/>
  <c r="EF40" i="1"/>
  <c r="EF216" i="1" s="1"/>
  <c r="EE40" i="1"/>
  <c r="EE216" i="1" s="1"/>
  <c r="ED40" i="1"/>
  <c r="ED216" i="1" s="1"/>
  <c r="EC40" i="1"/>
  <c r="EC216" i="1" s="1"/>
  <c r="EB40" i="1"/>
  <c r="EB216" i="1" s="1"/>
  <c r="EA40" i="1"/>
  <c r="EA216" i="1" s="1"/>
  <c r="DZ40" i="1"/>
  <c r="DZ216" i="1" s="1"/>
  <c r="DY40" i="1"/>
  <c r="DY216" i="1" s="1"/>
  <c r="DX40" i="1"/>
  <c r="DX216" i="1" s="1"/>
  <c r="DW40" i="1"/>
  <c r="DW216" i="1" s="1"/>
  <c r="DV40" i="1"/>
  <c r="DV216" i="1" s="1"/>
  <c r="DU40" i="1"/>
  <c r="DU216" i="1" s="1"/>
  <c r="DT40" i="1"/>
  <c r="DT216" i="1" s="1"/>
  <c r="DS40" i="1"/>
  <c r="DS216" i="1" s="1"/>
  <c r="DR40" i="1"/>
  <c r="DR216" i="1" s="1"/>
  <c r="DQ40" i="1"/>
  <c r="DQ216" i="1" s="1"/>
  <c r="DP40" i="1"/>
  <c r="DP216" i="1" s="1"/>
  <c r="DO40" i="1"/>
  <c r="DO216" i="1" s="1"/>
  <c r="DN40" i="1"/>
  <c r="DN216" i="1" s="1"/>
  <c r="DM40" i="1"/>
  <c r="DM216" i="1" s="1"/>
  <c r="DL40" i="1"/>
  <c r="DL216" i="1" s="1"/>
  <c r="DK40" i="1"/>
  <c r="DK216" i="1" s="1"/>
  <c r="DJ40" i="1"/>
  <c r="DJ216" i="1" s="1"/>
  <c r="DI40" i="1"/>
  <c r="DI216" i="1" s="1"/>
  <c r="DH40" i="1"/>
  <c r="DH216" i="1" s="1"/>
  <c r="DG40" i="1"/>
  <c r="DG216" i="1" s="1"/>
  <c r="DF40" i="1"/>
  <c r="DF216" i="1" s="1"/>
  <c r="DE40" i="1"/>
  <c r="DE216" i="1" s="1"/>
  <c r="DD40" i="1"/>
  <c r="DD216" i="1" s="1"/>
  <c r="DC40" i="1"/>
  <c r="DC216" i="1" s="1"/>
  <c r="DB40" i="1"/>
  <c r="DB216" i="1" s="1"/>
  <c r="DA40" i="1"/>
  <c r="DA216" i="1" s="1"/>
  <c r="CZ40" i="1"/>
  <c r="CZ216" i="1" s="1"/>
  <c r="CY40" i="1"/>
  <c r="CY216" i="1" s="1"/>
  <c r="CX40" i="1"/>
  <c r="CX216" i="1" s="1"/>
  <c r="CW40" i="1"/>
  <c r="CW216" i="1" s="1"/>
  <c r="CV40" i="1"/>
  <c r="CV216" i="1" s="1"/>
  <c r="CU40" i="1"/>
  <c r="CU216" i="1" s="1"/>
  <c r="CT40" i="1"/>
  <c r="CT216" i="1" s="1"/>
  <c r="CS40" i="1"/>
  <c r="CS216" i="1" s="1"/>
  <c r="CR40" i="1"/>
  <c r="CR216" i="1" s="1"/>
  <c r="CQ40" i="1"/>
  <c r="CQ216" i="1" s="1"/>
  <c r="CP40" i="1"/>
  <c r="CP216" i="1" s="1"/>
  <c r="CO40" i="1"/>
  <c r="CO216" i="1" s="1"/>
  <c r="CN40" i="1"/>
  <c r="CN216" i="1" s="1"/>
  <c r="CM40" i="1"/>
  <c r="CM216" i="1" s="1"/>
  <c r="CL40" i="1"/>
  <c r="CL216" i="1" s="1"/>
  <c r="CK40" i="1"/>
  <c r="CK216" i="1" s="1"/>
  <c r="CJ40" i="1"/>
  <c r="CJ216" i="1" s="1"/>
  <c r="CI40" i="1"/>
  <c r="CI216" i="1" s="1"/>
  <c r="CH40" i="1"/>
  <c r="CH216" i="1" s="1"/>
  <c r="CG40" i="1"/>
  <c r="CG216" i="1" s="1"/>
  <c r="CF40" i="1"/>
  <c r="CF216" i="1" s="1"/>
  <c r="CE40" i="1"/>
  <c r="CE216" i="1" s="1"/>
  <c r="CD40" i="1"/>
  <c r="CD216" i="1" s="1"/>
  <c r="CC40" i="1"/>
  <c r="CC216" i="1" s="1"/>
  <c r="CB40" i="1"/>
  <c r="CB216" i="1" s="1"/>
  <c r="CA40" i="1"/>
  <c r="CA216" i="1" s="1"/>
  <c r="BZ40" i="1"/>
  <c r="BZ216" i="1" s="1"/>
  <c r="BY40" i="1"/>
  <c r="BY216" i="1" s="1"/>
  <c r="BX40" i="1"/>
  <c r="BX216" i="1" s="1"/>
  <c r="BW40" i="1"/>
  <c r="BW216" i="1" s="1"/>
  <c r="BV40" i="1"/>
  <c r="BV216" i="1" s="1"/>
  <c r="BU40" i="1"/>
  <c r="BU216" i="1" s="1"/>
  <c r="BT40" i="1"/>
  <c r="BT216" i="1" s="1"/>
  <c r="BS40" i="1"/>
  <c r="BS216" i="1" s="1"/>
  <c r="BR40" i="1"/>
  <c r="BR216" i="1" s="1"/>
  <c r="BQ40" i="1"/>
  <c r="BQ216" i="1" s="1"/>
  <c r="BP40" i="1"/>
  <c r="BP216" i="1" s="1"/>
  <c r="BO40" i="1"/>
  <c r="BO216" i="1" s="1"/>
  <c r="BN40" i="1"/>
  <c r="BN216" i="1" s="1"/>
  <c r="BM40" i="1"/>
  <c r="BM216" i="1" s="1"/>
  <c r="BL40" i="1"/>
  <c r="BL216" i="1" s="1"/>
  <c r="BK40" i="1"/>
  <c r="BK216" i="1" s="1"/>
  <c r="BJ40" i="1"/>
  <c r="BJ216" i="1" s="1"/>
  <c r="BI40" i="1"/>
  <c r="BI216" i="1" s="1"/>
  <c r="BH40" i="1"/>
  <c r="BH216" i="1" s="1"/>
  <c r="BG40" i="1"/>
  <c r="BG216" i="1" s="1"/>
  <c r="BF40" i="1"/>
  <c r="BF216" i="1" s="1"/>
  <c r="BE40" i="1"/>
  <c r="BE216" i="1" s="1"/>
  <c r="BD40" i="1"/>
  <c r="BD216" i="1" s="1"/>
  <c r="BC40" i="1"/>
  <c r="BC216" i="1" s="1"/>
  <c r="BB40" i="1"/>
  <c r="BB216" i="1" s="1"/>
  <c r="BA40" i="1"/>
  <c r="BA216" i="1" s="1"/>
  <c r="AZ40" i="1"/>
  <c r="AZ216" i="1" s="1"/>
  <c r="AY40" i="1"/>
  <c r="AY216" i="1" s="1"/>
  <c r="AX40" i="1"/>
  <c r="AX216" i="1" s="1"/>
  <c r="AW40" i="1"/>
  <c r="AW216" i="1" s="1"/>
  <c r="AV40" i="1"/>
  <c r="AV216" i="1" s="1"/>
  <c r="AU40" i="1"/>
  <c r="AU216" i="1" s="1"/>
  <c r="AT40" i="1"/>
  <c r="AT216" i="1" s="1"/>
  <c r="AS40" i="1"/>
  <c r="AS216" i="1" s="1"/>
  <c r="AR40" i="1"/>
  <c r="AR216" i="1" s="1"/>
  <c r="AQ40" i="1"/>
  <c r="AQ216" i="1" s="1"/>
  <c r="AP40" i="1"/>
  <c r="AP216" i="1" s="1"/>
  <c r="AO40" i="1"/>
  <c r="AO216" i="1" s="1"/>
  <c r="AN40" i="1"/>
  <c r="AN216" i="1" s="1"/>
  <c r="AM40" i="1"/>
  <c r="AM216" i="1" s="1"/>
  <c r="AL40" i="1"/>
  <c r="AL216" i="1" s="1"/>
  <c r="AK40" i="1"/>
  <c r="AK216" i="1" s="1"/>
  <c r="AJ40" i="1"/>
  <c r="AJ216" i="1" s="1"/>
  <c r="AI40" i="1"/>
  <c r="AI216" i="1" s="1"/>
  <c r="AH40" i="1"/>
  <c r="AH216" i="1" s="1"/>
  <c r="AG40" i="1"/>
  <c r="AG216" i="1" s="1"/>
  <c r="AF40" i="1"/>
  <c r="AF216" i="1" s="1"/>
  <c r="AE40" i="1"/>
  <c r="AE216" i="1" s="1"/>
  <c r="AD40" i="1"/>
  <c r="AD216" i="1" s="1"/>
  <c r="AC40" i="1"/>
  <c r="AC216" i="1" s="1"/>
  <c r="AB40" i="1"/>
  <c r="AB216" i="1" s="1"/>
  <c r="AA40" i="1"/>
  <c r="AA216" i="1" s="1"/>
  <c r="Z40" i="1"/>
  <c r="Z216" i="1" s="1"/>
  <c r="Y40" i="1"/>
  <c r="Y216" i="1" s="1"/>
  <c r="X40" i="1"/>
  <c r="X216" i="1" s="1"/>
  <c r="W40" i="1"/>
  <c r="W216" i="1" s="1"/>
  <c r="V40" i="1"/>
  <c r="V216" i="1" s="1"/>
  <c r="U40" i="1"/>
  <c r="U216" i="1" s="1"/>
  <c r="T40" i="1"/>
  <c r="T216" i="1" s="1"/>
  <c r="S40" i="1"/>
  <c r="S216" i="1" s="1"/>
  <c r="R40" i="1"/>
  <c r="R216" i="1" s="1"/>
  <c r="Q40" i="1"/>
  <c r="Q216" i="1" s="1"/>
  <c r="P40" i="1"/>
  <c r="P216" i="1" s="1"/>
  <c r="O40" i="1"/>
  <c r="O216" i="1" s="1"/>
  <c r="N40" i="1"/>
  <c r="N216" i="1" s="1"/>
  <c r="M40" i="1"/>
  <c r="M216" i="1" s="1"/>
  <c r="L40" i="1"/>
  <c r="L216" i="1" s="1"/>
  <c r="K40" i="1"/>
  <c r="K216" i="1" s="1"/>
  <c r="J40" i="1"/>
  <c r="J216" i="1" s="1"/>
  <c r="I40" i="1"/>
  <c r="I216" i="1" s="1"/>
  <c r="H40" i="1"/>
  <c r="H216" i="1" s="1"/>
  <c r="G40" i="1"/>
  <c r="G216" i="1" s="1"/>
  <c r="F40" i="1"/>
  <c r="F216" i="1" s="1"/>
  <c r="E40" i="1"/>
  <c r="E216" i="1" s="1"/>
  <c r="D40" i="1"/>
  <c r="D216" i="1" s="1"/>
  <c r="FZ36" i="1"/>
  <c r="FZ35" i="1"/>
  <c r="FZ33" i="1"/>
  <c r="FZ32" i="1"/>
  <c r="FZ31" i="1"/>
  <c r="FZ30" i="1"/>
  <c r="FZ29" i="1"/>
  <c r="FZ28" i="1"/>
  <c r="FZ27" i="1"/>
  <c r="FZ26" i="1"/>
  <c r="FZ25" i="1"/>
  <c r="FZ24" i="1"/>
  <c r="FZ23" i="1"/>
  <c r="FZ22" i="1"/>
  <c r="FZ21" i="1"/>
  <c r="FZ20" i="1"/>
  <c r="FZ19" i="1"/>
  <c r="FZ18" i="1"/>
  <c r="FZ17" i="1"/>
  <c r="FZ15" i="1"/>
  <c r="FZ14" i="1"/>
  <c r="FZ13" i="1"/>
  <c r="FZ12" i="1"/>
  <c r="FX11" i="1"/>
  <c r="FW11" i="1"/>
  <c r="FV11" i="1"/>
  <c r="FU11" i="1"/>
  <c r="FT11" i="1"/>
  <c r="FS11" i="1"/>
  <c r="FR11" i="1"/>
  <c r="FQ11" i="1"/>
  <c r="FP11" i="1"/>
  <c r="FO11" i="1"/>
  <c r="FN11" i="1"/>
  <c r="FM11" i="1"/>
  <c r="FL11" i="1"/>
  <c r="FK11" i="1"/>
  <c r="FJ11" i="1"/>
  <c r="FI11" i="1"/>
  <c r="FH11" i="1"/>
  <c r="FG11" i="1"/>
  <c r="FF11" i="1"/>
  <c r="FE11" i="1"/>
  <c r="FD11" i="1"/>
  <c r="FC11" i="1"/>
  <c r="FB11" i="1"/>
  <c r="FA11" i="1"/>
  <c r="EZ11" i="1"/>
  <c r="EY11" i="1"/>
  <c r="EX11" i="1"/>
  <c r="EW11" i="1"/>
  <c r="EV11" i="1"/>
  <c r="EU11" i="1"/>
  <c r="ET11" i="1"/>
  <c r="ES11" i="1"/>
  <c r="ER11" i="1"/>
  <c r="EQ11" i="1"/>
  <c r="EP11" i="1"/>
  <c r="EO11" i="1"/>
  <c r="EN11" i="1"/>
  <c r="EM11" i="1"/>
  <c r="EL11" i="1"/>
  <c r="EK11" i="1"/>
  <c r="EJ11" i="1"/>
  <c r="EI11" i="1"/>
  <c r="EH11" i="1"/>
  <c r="EG11" i="1"/>
  <c r="EF11" i="1"/>
  <c r="EE11" i="1"/>
  <c r="ED11" i="1"/>
  <c r="EC11" i="1"/>
  <c r="EB11" i="1"/>
  <c r="EA11" i="1"/>
  <c r="DZ11" i="1"/>
  <c r="DY11" i="1"/>
  <c r="DX11" i="1"/>
  <c r="DW11" i="1"/>
  <c r="DV11" i="1"/>
  <c r="DU11" i="1"/>
  <c r="DT11" i="1"/>
  <c r="DS11" i="1"/>
  <c r="DR11" i="1"/>
  <c r="DQ11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E16" i="1" s="1"/>
  <c r="D11" i="1"/>
  <c r="C11" i="1"/>
  <c r="C16" i="1" s="1"/>
  <c r="C85" i="1" s="1"/>
  <c r="C90" i="1" s="1"/>
  <c r="C96" i="1" s="1"/>
  <c r="FZ10" i="1"/>
  <c r="FZ9" i="1"/>
  <c r="FZ8" i="1"/>
  <c r="B5" i="1"/>
  <c r="B4" i="1"/>
  <c r="C39" i="1" s="1"/>
  <c r="J134" i="1" l="1"/>
  <c r="J135" i="1" s="1"/>
  <c r="V134" i="1"/>
  <c r="V135" i="1" s="1"/>
  <c r="AH134" i="1"/>
  <c r="AH135" i="1" s="1"/>
  <c r="AT134" i="1"/>
  <c r="AT135" i="1" s="1"/>
  <c r="AT137" i="1" s="1"/>
  <c r="AT139" i="1" s="1"/>
  <c r="BF134" i="1"/>
  <c r="BF135" i="1" s="1"/>
  <c r="BR134" i="1"/>
  <c r="BR135" i="1" s="1"/>
  <c r="BR137" i="1" s="1"/>
  <c r="BR139" i="1" s="1"/>
  <c r="BR194" i="1" s="1"/>
  <c r="CD134" i="1"/>
  <c r="CD135" i="1" s="1"/>
  <c r="CD137" i="1" s="1"/>
  <c r="CD139" i="1" s="1"/>
  <c r="CP134" i="1"/>
  <c r="CP135" i="1" s="1"/>
  <c r="CP137" i="1" s="1"/>
  <c r="CP139" i="1" s="1"/>
  <c r="CP194" i="1" s="1"/>
  <c r="DB134" i="1"/>
  <c r="DB135" i="1" s="1"/>
  <c r="DB137" i="1" s="1"/>
  <c r="DB139" i="1" s="1"/>
  <c r="DN134" i="1"/>
  <c r="DN135" i="1" s="1"/>
  <c r="DN137" i="1" s="1"/>
  <c r="DN139" i="1" s="1"/>
  <c r="DN194" i="1" s="1"/>
  <c r="DZ134" i="1"/>
  <c r="DZ135" i="1" s="1"/>
  <c r="DZ137" i="1" s="1"/>
  <c r="DZ139" i="1" s="1"/>
  <c r="EL134" i="1"/>
  <c r="EL135" i="1" s="1"/>
  <c r="EL137" i="1" s="1"/>
  <c r="EL139" i="1" s="1"/>
  <c r="EL194" i="1" s="1"/>
  <c r="EX134" i="1"/>
  <c r="EX135" i="1" s="1"/>
  <c r="FJ134" i="1"/>
  <c r="FJ135" i="1" s="1"/>
  <c r="FZ63" i="1"/>
  <c r="C225" i="2"/>
  <c r="H38" i="2"/>
  <c r="C168" i="2"/>
  <c r="H32" i="2"/>
  <c r="D202" i="2"/>
  <c r="D230" i="2" s="1"/>
  <c r="D158" i="2"/>
  <c r="D160" i="2" s="1"/>
  <c r="D162" i="2" s="1"/>
  <c r="D224" i="2" s="1"/>
  <c r="D225" i="2" s="1"/>
  <c r="D228" i="2" s="1"/>
  <c r="I42" i="2"/>
  <c r="I29" i="2"/>
  <c r="I23" i="2"/>
  <c r="I44" i="2"/>
  <c r="I19" i="2"/>
  <c r="I24" i="2"/>
  <c r="F10" i="2"/>
  <c r="J137" i="1"/>
  <c r="J139" i="1" s="1"/>
  <c r="J194" i="1" s="1"/>
  <c r="V137" i="1"/>
  <c r="V139" i="1" s="1"/>
  <c r="V194" i="1" s="1"/>
  <c r="AH137" i="1"/>
  <c r="AH139" i="1" s="1"/>
  <c r="AH194" i="1" s="1"/>
  <c r="BF137" i="1"/>
  <c r="BF139" i="1" s="1"/>
  <c r="EX137" i="1"/>
  <c r="EX139" i="1" s="1"/>
  <c r="EX194" i="1" s="1"/>
  <c r="FJ137" i="1"/>
  <c r="FJ139" i="1" s="1"/>
  <c r="BH16" i="1"/>
  <c r="BH85" i="1" s="1"/>
  <c r="BH90" i="1" s="1"/>
  <c r="BH96" i="1" s="1"/>
  <c r="BH217" i="1" s="1"/>
  <c r="M16" i="1"/>
  <c r="M85" i="1" s="1"/>
  <c r="M90" i="1" s="1"/>
  <c r="Y16" i="1"/>
  <c r="Y85" i="1" s="1"/>
  <c r="Y90" i="1" s="1"/>
  <c r="Y96" i="1" s="1"/>
  <c r="Y217" i="1" s="1"/>
  <c r="AK16" i="1"/>
  <c r="AK85" i="1" s="1"/>
  <c r="AK90" i="1" s="1"/>
  <c r="AK96" i="1" s="1"/>
  <c r="AK217" i="1" s="1"/>
  <c r="AW16" i="1"/>
  <c r="AW85" i="1" s="1"/>
  <c r="AW90" i="1" s="1"/>
  <c r="BI16" i="1"/>
  <c r="BI85" i="1" s="1"/>
  <c r="BI90" i="1" s="1"/>
  <c r="BU16" i="1"/>
  <c r="BU85" i="1" s="1"/>
  <c r="BU90" i="1" s="1"/>
  <c r="BU96" i="1" s="1"/>
  <c r="CG16" i="1"/>
  <c r="CG85" i="1" s="1"/>
  <c r="CG90" i="1" s="1"/>
  <c r="CG96" i="1" s="1"/>
  <c r="CG103" i="1" s="1"/>
  <c r="CS16" i="1"/>
  <c r="CS85" i="1" s="1"/>
  <c r="CS90" i="1" s="1"/>
  <c r="CS96" i="1" s="1"/>
  <c r="CS103" i="1" s="1"/>
  <c r="DE16" i="1"/>
  <c r="DE85" i="1" s="1"/>
  <c r="DE90" i="1" s="1"/>
  <c r="DQ16" i="1"/>
  <c r="DQ85" i="1" s="1"/>
  <c r="DQ90" i="1" s="1"/>
  <c r="DQ96" i="1" s="1"/>
  <c r="EC16" i="1"/>
  <c r="EC85" i="1" s="1"/>
  <c r="EC90" i="1" s="1"/>
  <c r="EC96" i="1" s="1"/>
  <c r="EC217" i="1" s="1"/>
  <c r="EO16" i="1"/>
  <c r="EO85" i="1" s="1"/>
  <c r="EO90" i="1" s="1"/>
  <c r="EO96" i="1" s="1"/>
  <c r="EO217" i="1" s="1"/>
  <c r="FA16" i="1"/>
  <c r="FA85" i="1" s="1"/>
  <c r="FA90" i="1" s="1"/>
  <c r="FM16" i="1"/>
  <c r="FM85" i="1" s="1"/>
  <c r="FM90" i="1" s="1"/>
  <c r="FM96" i="1" s="1"/>
  <c r="FM217" i="1" s="1"/>
  <c r="BG16" i="1"/>
  <c r="BG85" i="1" s="1"/>
  <c r="BG90" i="1" s="1"/>
  <c r="DO16" i="1"/>
  <c r="DO85" i="1" s="1"/>
  <c r="DO90" i="1" s="1"/>
  <c r="DO96" i="1" s="1"/>
  <c r="FK16" i="1"/>
  <c r="FK85" i="1" s="1"/>
  <c r="FK90" i="1" s="1"/>
  <c r="FK96" i="1" s="1"/>
  <c r="AV16" i="1"/>
  <c r="AV85" i="1" s="1"/>
  <c r="AV90" i="1" s="1"/>
  <c r="EN16" i="1"/>
  <c r="EN85" i="1" s="1"/>
  <c r="EN90" i="1" s="1"/>
  <c r="EN96" i="1" s="1"/>
  <c r="EN103" i="1" s="1"/>
  <c r="N16" i="1"/>
  <c r="N85" i="1" s="1"/>
  <c r="N90" i="1" s="1"/>
  <c r="N96" i="1" s="1"/>
  <c r="N127" i="1" s="1"/>
  <c r="Z16" i="1"/>
  <c r="Z85" i="1" s="1"/>
  <c r="Z90" i="1" s="1"/>
  <c r="Z96" i="1" s="1"/>
  <c r="Z217" i="1" s="1"/>
  <c r="AL16" i="1"/>
  <c r="AL85" i="1" s="1"/>
  <c r="AL90" i="1" s="1"/>
  <c r="AX16" i="1"/>
  <c r="AX85" i="1" s="1"/>
  <c r="AX90" i="1" s="1"/>
  <c r="BJ16" i="1"/>
  <c r="BJ85" i="1" s="1"/>
  <c r="BJ90" i="1" s="1"/>
  <c r="BV16" i="1"/>
  <c r="BV85" i="1" s="1"/>
  <c r="BV90" i="1" s="1"/>
  <c r="BV96" i="1" s="1"/>
  <c r="BV103" i="1" s="1"/>
  <c r="CH16" i="1"/>
  <c r="CH85" i="1" s="1"/>
  <c r="CH90" i="1" s="1"/>
  <c r="CH96" i="1" s="1"/>
  <c r="CH103" i="1" s="1"/>
  <c r="CT16" i="1"/>
  <c r="CT85" i="1" s="1"/>
  <c r="CT90" i="1" s="1"/>
  <c r="CT96" i="1" s="1"/>
  <c r="DF16" i="1"/>
  <c r="DF85" i="1" s="1"/>
  <c r="DF90" i="1" s="1"/>
  <c r="DF96" i="1" s="1"/>
  <c r="DF217" i="1" s="1"/>
  <c r="DR16" i="1"/>
  <c r="DR85" i="1" s="1"/>
  <c r="DR90" i="1" s="1"/>
  <c r="DR96" i="1" s="1"/>
  <c r="DR217" i="1" s="1"/>
  <c r="ED16" i="1"/>
  <c r="ED85" i="1" s="1"/>
  <c r="ED90" i="1" s="1"/>
  <c r="ED96" i="1" s="1"/>
  <c r="ED217" i="1" s="1"/>
  <c r="EP16" i="1"/>
  <c r="EP85" i="1" s="1"/>
  <c r="EP90" i="1" s="1"/>
  <c r="EP96" i="1" s="1"/>
  <c r="EP127" i="1" s="1"/>
  <c r="FB16" i="1"/>
  <c r="FB85" i="1" s="1"/>
  <c r="FB90" i="1" s="1"/>
  <c r="FB96" i="1" s="1"/>
  <c r="FB217" i="1" s="1"/>
  <c r="FN16" i="1"/>
  <c r="FN85" i="1" s="1"/>
  <c r="FN90" i="1" s="1"/>
  <c r="FN96" i="1" s="1"/>
  <c r="FN217" i="1" s="1"/>
  <c r="BS16" i="1"/>
  <c r="BS85" i="1" s="1"/>
  <c r="BS90" i="1" s="1"/>
  <c r="BS96" i="1" s="1"/>
  <c r="BS217" i="1" s="1"/>
  <c r="O16" i="1"/>
  <c r="O85" i="1" s="1"/>
  <c r="O90" i="1" s="1"/>
  <c r="AA16" i="1"/>
  <c r="AA85" i="1" s="1"/>
  <c r="AA90" i="1" s="1"/>
  <c r="AA96" i="1" s="1"/>
  <c r="AA127" i="1" s="1"/>
  <c r="AM16" i="1"/>
  <c r="AM85" i="1" s="1"/>
  <c r="AM90" i="1" s="1"/>
  <c r="AM96" i="1" s="1"/>
  <c r="AM103" i="1" s="1"/>
  <c r="AY16" i="1"/>
  <c r="AY85" i="1" s="1"/>
  <c r="AY90" i="1" s="1"/>
  <c r="BK16" i="1"/>
  <c r="BK85" i="1" s="1"/>
  <c r="BK90" i="1" s="1"/>
  <c r="BK96" i="1" s="1"/>
  <c r="BK217" i="1" s="1"/>
  <c r="BW16" i="1"/>
  <c r="BW85" i="1" s="1"/>
  <c r="BW90" i="1" s="1"/>
  <c r="BW96" i="1" s="1"/>
  <c r="BW103" i="1" s="1"/>
  <c r="CI16" i="1"/>
  <c r="CI85" i="1" s="1"/>
  <c r="CI90" i="1" s="1"/>
  <c r="CI96" i="1" s="1"/>
  <c r="CI217" i="1" s="1"/>
  <c r="CU16" i="1"/>
  <c r="CU85" i="1" s="1"/>
  <c r="CU90" i="1" s="1"/>
  <c r="DG16" i="1"/>
  <c r="DG85" i="1" s="1"/>
  <c r="DG90" i="1" s="1"/>
  <c r="DG96" i="1" s="1"/>
  <c r="DG217" i="1" s="1"/>
  <c r="DS16" i="1"/>
  <c r="DS85" i="1" s="1"/>
  <c r="DS90" i="1" s="1"/>
  <c r="EE16" i="1"/>
  <c r="EE85" i="1" s="1"/>
  <c r="EE90" i="1" s="1"/>
  <c r="EQ16" i="1"/>
  <c r="EQ85" i="1" s="1"/>
  <c r="EQ90" i="1" s="1"/>
  <c r="EQ96" i="1" s="1"/>
  <c r="EQ103" i="1" s="1"/>
  <c r="FC16" i="1"/>
  <c r="FC85" i="1" s="1"/>
  <c r="FC90" i="1" s="1"/>
  <c r="FO16" i="1"/>
  <c r="FO85" i="1" s="1"/>
  <c r="FO90" i="1" s="1"/>
  <c r="FO96" i="1" s="1"/>
  <c r="FO103" i="1" s="1"/>
  <c r="W16" i="1"/>
  <c r="W85" i="1" s="1"/>
  <c r="W90" i="1" s="1"/>
  <c r="CQ16" i="1"/>
  <c r="CQ85" i="1" s="1"/>
  <c r="CQ90" i="1" s="1"/>
  <c r="EY16" i="1"/>
  <c r="EY85" i="1" s="1"/>
  <c r="EY90" i="1" s="1"/>
  <c r="CF16" i="1"/>
  <c r="CF85" i="1" s="1"/>
  <c r="CF90" i="1" s="1"/>
  <c r="CF96" i="1" s="1"/>
  <c r="CF217" i="1" s="1"/>
  <c r="FL16" i="1"/>
  <c r="FL85" i="1" s="1"/>
  <c r="FL90" i="1" s="1"/>
  <c r="FL96" i="1" s="1"/>
  <c r="FL217" i="1" s="1"/>
  <c r="D16" i="1"/>
  <c r="D85" i="1" s="1"/>
  <c r="D90" i="1" s="1"/>
  <c r="D96" i="1" s="1"/>
  <c r="D103" i="1" s="1"/>
  <c r="AZ16" i="1"/>
  <c r="AZ85" i="1" s="1"/>
  <c r="AZ90" i="1" s="1"/>
  <c r="AZ96" i="1" s="1"/>
  <c r="AZ217" i="1" s="1"/>
  <c r="CJ16" i="1"/>
  <c r="CJ85" i="1" s="1"/>
  <c r="CJ90" i="1" s="1"/>
  <c r="CJ96" i="1" s="1"/>
  <c r="CJ217" i="1" s="1"/>
  <c r="CV16" i="1"/>
  <c r="CV85" i="1" s="1"/>
  <c r="CV90" i="1" s="1"/>
  <c r="CV96" i="1" s="1"/>
  <c r="DH16" i="1"/>
  <c r="DH85" i="1" s="1"/>
  <c r="DH90" i="1" s="1"/>
  <c r="DH96" i="1" s="1"/>
  <c r="DH103" i="1" s="1"/>
  <c r="DT16" i="1"/>
  <c r="DT85" i="1" s="1"/>
  <c r="DT90" i="1" s="1"/>
  <c r="DT96" i="1" s="1"/>
  <c r="DT103" i="1" s="1"/>
  <c r="EF16" i="1"/>
  <c r="EF85" i="1" s="1"/>
  <c r="EF90" i="1" s="1"/>
  <c r="EF96" i="1" s="1"/>
  <c r="EF217" i="1" s="1"/>
  <c r="ER16" i="1"/>
  <c r="ER85" i="1" s="1"/>
  <c r="ER90" i="1" s="1"/>
  <c r="ER96" i="1" s="1"/>
  <c r="ER127" i="1" s="1"/>
  <c r="FD16" i="1"/>
  <c r="FD85" i="1" s="1"/>
  <c r="FD90" i="1" s="1"/>
  <c r="FD96" i="1" s="1"/>
  <c r="FD127" i="1" s="1"/>
  <c r="FP16" i="1"/>
  <c r="FP85" i="1" s="1"/>
  <c r="FP90" i="1" s="1"/>
  <c r="FP96" i="1" s="1"/>
  <c r="FP103" i="1" s="1"/>
  <c r="DD16" i="1"/>
  <c r="DD85" i="1" s="1"/>
  <c r="DD90" i="1" s="1"/>
  <c r="Q16" i="1"/>
  <c r="Q85" i="1" s="1"/>
  <c r="Q90" i="1" s="1"/>
  <c r="Q96" i="1" s="1"/>
  <c r="AC16" i="1"/>
  <c r="AC85" i="1" s="1"/>
  <c r="AC90" i="1" s="1"/>
  <c r="AO16" i="1"/>
  <c r="AO85" i="1" s="1"/>
  <c r="AO90" i="1" s="1"/>
  <c r="BA16" i="1"/>
  <c r="BA85" i="1" s="1"/>
  <c r="BA90" i="1" s="1"/>
  <c r="BA96" i="1" s="1"/>
  <c r="BA103" i="1" s="1"/>
  <c r="BM16" i="1"/>
  <c r="BM85" i="1" s="1"/>
  <c r="BM90" i="1" s="1"/>
  <c r="BY16" i="1"/>
  <c r="BY85" i="1" s="1"/>
  <c r="BY90" i="1" s="1"/>
  <c r="BY96" i="1" s="1"/>
  <c r="BY217" i="1" s="1"/>
  <c r="CK16" i="1"/>
  <c r="CK85" i="1" s="1"/>
  <c r="CK90" i="1" s="1"/>
  <c r="CK96" i="1" s="1"/>
  <c r="CK127" i="1" s="1"/>
  <c r="CW16" i="1"/>
  <c r="CW85" i="1" s="1"/>
  <c r="CW90" i="1" s="1"/>
  <c r="CW96" i="1" s="1"/>
  <c r="CW103" i="1" s="1"/>
  <c r="DI16" i="1"/>
  <c r="DI85" i="1" s="1"/>
  <c r="DI90" i="1" s="1"/>
  <c r="DI96" i="1" s="1"/>
  <c r="DI127" i="1" s="1"/>
  <c r="DU16" i="1"/>
  <c r="DU85" i="1" s="1"/>
  <c r="DU90" i="1" s="1"/>
  <c r="DU96" i="1" s="1"/>
  <c r="DU217" i="1" s="1"/>
  <c r="EG16" i="1"/>
  <c r="EG85" i="1" s="1"/>
  <c r="EG90" i="1" s="1"/>
  <c r="EG96" i="1" s="1"/>
  <c r="EG217" i="1" s="1"/>
  <c r="ES16" i="1"/>
  <c r="ES85" i="1" s="1"/>
  <c r="ES90" i="1" s="1"/>
  <c r="FE16" i="1"/>
  <c r="FE85" i="1" s="1"/>
  <c r="FE90" i="1" s="1"/>
  <c r="FE96" i="1" s="1"/>
  <c r="FQ16" i="1"/>
  <c r="FQ85" i="1" s="1"/>
  <c r="FQ90" i="1" s="1"/>
  <c r="AB16" i="1"/>
  <c r="AB85" i="1" s="1"/>
  <c r="AB90" i="1" s="1"/>
  <c r="F16" i="1"/>
  <c r="F85" i="1" s="1"/>
  <c r="F90" i="1" s="1"/>
  <c r="F96" i="1" s="1"/>
  <c r="AD16" i="1"/>
  <c r="AD85" i="1" s="1"/>
  <c r="AD90" i="1" s="1"/>
  <c r="AD96" i="1" s="1"/>
  <c r="AD103" i="1" s="1"/>
  <c r="AP16" i="1"/>
  <c r="AP85" i="1" s="1"/>
  <c r="AP90" i="1" s="1"/>
  <c r="AP96" i="1" s="1"/>
  <c r="AP217" i="1" s="1"/>
  <c r="BB16" i="1"/>
  <c r="BB85" i="1" s="1"/>
  <c r="BB90" i="1" s="1"/>
  <c r="BB96" i="1" s="1"/>
  <c r="BB217" i="1" s="1"/>
  <c r="BN16" i="1"/>
  <c r="BN85" i="1" s="1"/>
  <c r="BN90" i="1" s="1"/>
  <c r="BN96" i="1" s="1"/>
  <c r="BZ16" i="1"/>
  <c r="BZ85" i="1" s="1"/>
  <c r="BZ90" i="1" s="1"/>
  <c r="BZ96" i="1" s="1"/>
  <c r="CL16" i="1"/>
  <c r="CL85" i="1" s="1"/>
  <c r="CL90" i="1" s="1"/>
  <c r="CL96" i="1" s="1"/>
  <c r="CL217" i="1" s="1"/>
  <c r="CX16" i="1"/>
  <c r="CX85" i="1" s="1"/>
  <c r="CX90" i="1" s="1"/>
  <c r="CX96" i="1" s="1"/>
  <c r="CX217" i="1" s="1"/>
  <c r="DJ16" i="1"/>
  <c r="DJ85" i="1" s="1"/>
  <c r="DJ90" i="1" s="1"/>
  <c r="DJ96" i="1" s="1"/>
  <c r="DJ217" i="1" s="1"/>
  <c r="DV16" i="1"/>
  <c r="DV85" i="1" s="1"/>
  <c r="DV90" i="1" s="1"/>
  <c r="DV96" i="1" s="1"/>
  <c r="DV103" i="1" s="1"/>
  <c r="EH16" i="1"/>
  <c r="EH85" i="1" s="1"/>
  <c r="EH90" i="1" s="1"/>
  <c r="EH96" i="1" s="1"/>
  <c r="EH217" i="1" s="1"/>
  <c r="ET16" i="1"/>
  <c r="ET85" i="1" s="1"/>
  <c r="ET90" i="1" s="1"/>
  <c r="ET96" i="1" s="1"/>
  <c r="FF16" i="1"/>
  <c r="FF85" i="1" s="1"/>
  <c r="FF90" i="1" s="1"/>
  <c r="FF96" i="1" s="1"/>
  <c r="FF103" i="1" s="1"/>
  <c r="FR16" i="1"/>
  <c r="FR85" i="1" s="1"/>
  <c r="FR90" i="1" s="1"/>
  <c r="FR96" i="1" s="1"/>
  <c r="FR217" i="1" s="1"/>
  <c r="DC16" i="1"/>
  <c r="DC85" i="1" s="1"/>
  <c r="DC90" i="1" s="1"/>
  <c r="X16" i="1"/>
  <c r="X85" i="1" s="1"/>
  <c r="X90" i="1" s="1"/>
  <c r="X96" i="1" s="1"/>
  <c r="X103" i="1" s="1"/>
  <c r="EB16" i="1"/>
  <c r="EB85" i="1" s="1"/>
  <c r="EB90" i="1" s="1"/>
  <c r="EB96" i="1" s="1"/>
  <c r="EB103" i="1" s="1"/>
  <c r="BL16" i="1"/>
  <c r="BL85" i="1" s="1"/>
  <c r="BL90" i="1" s="1"/>
  <c r="BL96" i="1" s="1"/>
  <c r="BL127" i="1" s="1"/>
  <c r="R16" i="1"/>
  <c r="R85" i="1" s="1"/>
  <c r="R90" i="1" s="1"/>
  <c r="R96" i="1" s="1"/>
  <c r="R217" i="1" s="1"/>
  <c r="G16" i="1"/>
  <c r="G85" i="1" s="1"/>
  <c r="G90" i="1" s="1"/>
  <c r="G96" i="1" s="1"/>
  <c r="G217" i="1" s="1"/>
  <c r="S16" i="1"/>
  <c r="S85" i="1" s="1"/>
  <c r="S90" i="1" s="1"/>
  <c r="S96" i="1" s="1"/>
  <c r="AE16" i="1"/>
  <c r="AE85" i="1" s="1"/>
  <c r="AE90" i="1" s="1"/>
  <c r="AE96" i="1" s="1"/>
  <c r="AE217" i="1" s="1"/>
  <c r="AQ16" i="1"/>
  <c r="AQ85" i="1" s="1"/>
  <c r="AQ90" i="1" s="1"/>
  <c r="AQ96" i="1" s="1"/>
  <c r="AQ217" i="1" s="1"/>
  <c r="BC16" i="1"/>
  <c r="BC85" i="1" s="1"/>
  <c r="BC90" i="1" s="1"/>
  <c r="BC96" i="1" s="1"/>
  <c r="BC127" i="1" s="1"/>
  <c r="BO16" i="1"/>
  <c r="BO85" i="1" s="1"/>
  <c r="BO90" i="1" s="1"/>
  <c r="BO96" i="1" s="1"/>
  <c r="CA16" i="1"/>
  <c r="CA85" i="1" s="1"/>
  <c r="CA90" i="1" s="1"/>
  <c r="CA96" i="1" s="1"/>
  <c r="CA217" i="1" s="1"/>
  <c r="CM16" i="1"/>
  <c r="CM85" i="1" s="1"/>
  <c r="CM90" i="1" s="1"/>
  <c r="CM96" i="1" s="1"/>
  <c r="CM217" i="1" s="1"/>
  <c r="CY16" i="1"/>
  <c r="CY85" i="1" s="1"/>
  <c r="CY90" i="1" s="1"/>
  <c r="CY96" i="1" s="1"/>
  <c r="CY217" i="1" s="1"/>
  <c r="DK16" i="1"/>
  <c r="DK85" i="1" s="1"/>
  <c r="DK90" i="1" s="1"/>
  <c r="DK96" i="1" s="1"/>
  <c r="DK127" i="1" s="1"/>
  <c r="DW16" i="1"/>
  <c r="DW85" i="1" s="1"/>
  <c r="DW90" i="1" s="1"/>
  <c r="DW96" i="1" s="1"/>
  <c r="DW217" i="1" s="1"/>
  <c r="EI16" i="1"/>
  <c r="EI85" i="1" s="1"/>
  <c r="EI90" i="1" s="1"/>
  <c r="EI96" i="1" s="1"/>
  <c r="EU16" i="1"/>
  <c r="EU85" i="1" s="1"/>
  <c r="EU90" i="1" s="1"/>
  <c r="EU96" i="1" s="1"/>
  <c r="EU217" i="1" s="1"/>
  <c r="FG16" i="1"/>
  <c r="FG85" i="1" s="1"/>
  <c r="FG90" i="1" s="1"/>
  <c r="FG96" i="1" s="1"/>
  <c r="FS16" i="1"/>
  <c r="FS85" i="1" s="1"/>
  <c r="FS90" i="1" s="1"/>
  <c r="FS96" i="1" s="1"/>
  <c r="AI16" i="1"/>
  <c r="AI85" i="1" s="1"/>
  <c r="AI90" i="1" s="1"/>
  <c r="AI96" i="1" s="1"/>
  <c r="AI127" i="1" s="1"/>
  <c r="AJ16" i="1"/>
  <c r="AJ85" i="1" s="1"/>
  <c r="AJ90" i="1" s="1"/>
  <c r="DP16" i="1"/>
  <c r="DP85" i="1" s="1"/>
  <c r="DP90" i="1" s="1"/>
  <c r="DP96" i="1" s="1"/>
  <c r="BX16" i="1"/>
  <c r="BX85" i="1" s="1"/>
  <c r="BX90" i="1" s="1"/>
  <c r="T16" i="1"/>
  <c r="T85" i="1" s="1"/>
  <c r="T90" i="1" s="1"/>
  <c r="T96" i="1" s="1"/>
  <c r="T217" i="1" s="1"/>
  <c r="AF16" i="1"/>
  <c r="AF85" i="1" s="1"/>
  <c r="AF90" i="1" s="1"/>
  <c r="AF96" i="1" s="1"/>
  <c r="AF103" i="1" s="1"/>
  <c r="AR16" i="1"/>
  <c r="AR85" i="1" s="1"/>
  <c r="AR90" i="1" s="1"/>
  <c r="AR96" i="1" s="1"/>
  <c r="BD16" i="1"/>
  <c r="BD85" i="1" s="1"/>
  <c r="BD90" i="1" s="1"/>
  <c r="BD96" i="1" s="1"/>
  <c r="BD217" i="1" s="1"/>
  <c r="BP16" i="1"/>
  <c r="BP85" i="1" s="1"/>
  <c r="BP90" i="1" s="1"/>
  <c r="BP96" i="1" s="1"/>
  <c r="BP127" i="1" s="1"/>
  <c r="CB16" i="1"/>
  <c r="CB85" i="1" s="1"/>
  <c r="CB90" i="1" s="1"/>
  <c r="CB96" i="1" s="1"/>
  <c r="CB217" i="1" s="1"/>
  <c r="CN16" i="1"/>
  <c r="CN85" i="1" s="1"/>
  <c r="CN90" i="1" s="1"/>
  <c r="CN96" i="1" s="1"/>
  <c r="CN217" i="1" s="1"/>
  <c r="CZ16" i="1"/>
  <c r="CZ85" i="1" s="1"/>
  <c r="CZ90" i="1" s="1"/>
  <c r="CZ96" i="1" s="1"/>
  <c r="DL16" i="1"/>
  <c r="DL85" i="1" s="1"/>
  <c r="DL90" i="1" s="1"/>
  <c r="DL96" i="1" s="1"/>
  <c r="DX16" i="1"/>
  <c r="DX85" i="1" s="1"/>
  <c r="DX90" i="1" s="1"/>
  <c r="DX96" i="1" s="1"/>
  <c r="DX217" i="1" s="1"/>
  <c r="EJ16" i="1"/>
  <c r="EJ85" i="1" s="1"/>
  <c r="EJ90" i="1" s="1"/>
  <c r="EJ96" i="1" s="1"/>
  <c r="EJ217" i="1" s="1"/>
  <c r="EV16" i="1"/>
  <c r="EV85" i="1" s="1"/>
  <c r="EV90" i="1" s="1"/>
  <c r="EV96" i="1" s="1"/>
  <c r="EV217" i="1" s="1"/>
  <c r="FH16" i="1"/>
  <c r="FH85" i="1" s="1"/>
  <c r="FH90" i="1" s="1"/>
  <c r="FH96" i="1" s="1"/>
  <c r="FH127" i="1" s="1"/>
  <c r="FT16" i="1"/>
  <c r="FT85" i="1" s="1"/>
  <c r="FT90" i="1" s="1"/>
  <c r="FT96" i="1" s="1"/>
  <c r="FT103" i="1" s="1"/>
  <c r="AU16" i="1"/>
  <c r="AU85" i="1" s="1"/>
  <c r="AU90" i="1" s="1"/>
  <c r="AU96" i="1" s="1"/>
  <c r="EA16" i="1"/>
  <c r="EA85" i="1" s="1"/>
  <c r="EA90" i="1" s="1"/>
  <c r="EA96" i="1" s="1"/>
  <c r="FW16" i="1"/>
  <c r="FW85" i="1" s="1"/>
  <c r="FW90" i="1" s="1"/>
  <c r="FW96" i="1" s="1"/>
  <c r="FW103" i="1" s="1"/>
  <c r="L16" i="1"/>
  <c r="L85" i="1" s="1"/>
  <c r="L90" i="1" s="1"/>
  <c r="L96" i="1" s="1"/>
  <c r="L217" i="1" s="1"/>
  <c r="CR16" i="1"/>
  <c r="CR85" i="1" s="1"/>
  <c r="CR90" i="1" s="1"/>
  <c r="CR96" i="1" s="1"/>
  <c r="CR127" i="1" s="1"/>
  <c r="FX16" i="1"/>
  <c r="FX85" i="1" s="1"/>
  <c r="FX90" i="1" s="1"/>
  <c r="AN16" i="1"/>
  <c r="AN85" i="1" s="1"/>
  <c r="AN90" i="1" s="1"/>
  <c r="H16" i="1"/>
  <c r="H85" i="1" s="1"/>
  <c r="H90" i="1" s="1"/>
  <c r="H96" i="1" s="1"/>
  <c r="I16" i="1"/>
  <c r="I85" i="1" s="1"/>
  <c r="I90" i="1" s="1"/>
  <c r="I96" i="1" s="1"/>
  <c r="I103" i="1" s="1"/>
  <c r="U16" i="1"/>
  <c r="U85" i="1" s="1"/>
  <c r="U90" i="1" s="1"/>
  <c r="U96" i="1" s="1"/>
  <c r="U217" i="1" s="1"/>
  <c r="AG16" i="1"/>
  <c r="AG85" i="1" s="1"/>
  <c r="AG90" i="1" s="1"/>
  <c r="AG96" i="1" s="1"/>
  <c r="AS16" i="1"/>
  <c r="AS85" i="1" s="1"/>
  <c r="AS90" i="1" s="1"/>
  <c r="AS96" i="1" s="1"/>
  <c r="BE16" i="1"/>
  <c r="BE85" i="1" s="1"/>
  <c r="BE90" i="1" s="1"/>
  <c r="BE96" i="1" s="1"/>
  <c r="BE217" i="1" s="1"/>
  <c r="BQ16" i="1"/>
  <c r="BQ85" i="1" s="1"/>
  <c r="BQ90" i="1" s="1"/>
  <c r="BQ96" i="1" s="1"/>
  <c r="BQ127" i="1" s="1"/>
  <c r="CC16" i="1"/>
  <c r="CC85" i="1" s="1"/>
  <c r="CC90" i="1" s="1"/>
  <c r="CC96" i="1" s="1"/>
  <c r="CO16" i="1"/>
  <c r="CO85" i="1" s="1"/>
  <c r="CO90" i="1" s="1"/>
  <c r="CO96" i="1" s="1"/>
  <c r="DA16" i="1"/>
  <c r="DA85" i="1" s="1"/>
  <c r="DA90" i="1" s="1"/>
  <c r="DA96" i="1" s="1"/>
  <c r="DA217" i="1" s="1"/>
  <c r="DM16" i="1"/>
  <c r="DM85" i="1" s="1"/>
  <c r="DM90" i="1" s="1"/>
  <c r="DM96" i="1" s="1"/>
  <c r="DY16" i="1"/>
  <c r="DY85" i="1" s="1"/>
  <c r="DY90" i="1" s="1"/>
  <c r="DY96" i="1" s="1"/>
  <c r="DY127" i="1" s="1"/>
  <c r="EK16" i="1"/>
  <c r="EK85" i="1" s="1"/>
  <c r="EK90" i="1" s="1"/>
  <c r="EK96" i="1" s="1"/>
  <c r="EW16" i="1"/>
  <c r="EW85" i="1" s="1"/>
  <c r="EW90" i="1" s="1"/>
  <c r="EW96" i="1" s="1"/>
  <c r="FI16" i="1"/>
  <c r="FI85" i="1" s="1"/>
  <c r="FI90" i="1" s="1"/>
  <c r="FI96" i="1" s="1"/>
  <c r="FI217" i="1" s="1"/>
  <c r="FU16" i="1"/>
  <c r="FU85" i="1" s="1"/>
  <c r="FU90" i="1" s="1"/>
  <c r="FU96" i="1" s="1"/>
  <c r="FU127" i="1" s="1"/>
  <c r="K16" i="1"/>
  <c r="K85" i="1" s="1"/>
  <c r="K90" i="1" s="1"/>
  <c r="CE16" i="1"/>
  <c r="CE85" i="1" s="1"/>
  <c r="CE90" i="1" s="1"/>
  <c r="EM16" i="1"/>
  <c r="EM85" i="1" s="1"/>
  <c r="EM90" i="1" s="1"/>
  <c r="EM96" i="1" s="1"/>
  <c r="EM127" i="1" s="1"/>
  <c r="BT16" i="1"/>
  <c r="BT85" i="1" s="1"/>
  <c r="BT90" i="1" s="1"/>
  <c r="BT96" i="1" s="1"/>
  <c r="BT217" i="1" s="1"/>
  <c r="EZ16" i="1"/>
  <c r="EZ85" i="1" s="1"/>
  <c r="EZ90" i="1" s="1"/>
  <c r="P16" i="1"/>
  <c r="P85" i="1" s="1"/>
  <c r="P90" i="1" s="1"/>
  <c r="P96" i="1" s="1"/>
  <c r="P217" i="1" s="1"/>
  <c r="J16" i="1"/>
  <c r="J85" i="1" s="1"/>
  <c r="J90" i="1" s="1"/>
  <c r="V16" i="1"/>
  <c r="V85" i="1" s="1"/>
  <c r="V90" i="1" s="1"/>
  <c r="V96" i="1" s="1"/>
  <c r="V103" i="1" s="1"/>
  <c r="AH16" i="1"/>
  <c r="AH85" i="1" s="1"/>
  <c r="AH90" i="1" s="1"/>
  <c r="AH96" i="1" s="1"/>
  <c r="AH217" i="1" s="1"/>
  <c r="AT16" i="1"/>
  <c r="AT85" i="1" s="1"/>
  <c r="AT90" i="1" s="1"/>
  <c r="AT96" i="1" s="1"/>
  <c r="AT217" i="1" s="1"/>
  <c r="BF16" i="1"/>
  <c r="BF85" i="1" s="1"/>
  <c r="BF90" i="1" s="1"/>
  <c r="BF96" i="1" s="1"/>
  <c r="BF217" i="1" s="1"/>
  <c r="BR16" i="1"/>
  <c r="BR85" i="1" s="1"/>
  <c r="BR90" i="1" s="1"/>
  <c r="CD16" i="1"/>
  <c r="CD85" i="1" s="1"/>
  <c r="CD90" i="1" s="1"/>
  <c r="CP16" i="1"/>
  <c r="CP85" i="1" s="1"/>
  <c r="CP90" i="1" s="1"/>
  <c r="DB16" i="1"/>
  <c r="DB85" i="1" s="1"/>
  <c r="DB90" i="1" s="1"/>
  <c r="DB96" i="1" s="1"/>
  <c r="DB217" i="1" s="1"/>
  <c r="DN16" i="1"/>
  <c r="DN85" i="1" s="1"/>
  <c r="DN90" i="1" s="1"/>
  <c r="DN96" i="1" s="1"/>
  <c r="DN103" i="1" s="1"/>
  <c r="DZ16" i="1"/>
  <c r="DZ85" i="1" s="1"/>
  <c r="DZ90" i="1" s="1"/>
  <c r="EL16" i="1"/>
  <c r="EL85" i="1" s="1"/>
  <c r="EL90" i="1" s="1"/>
  <c r="EX16" i="1"/>
  <c r="EX85" i="1" s="1"/>
  <c r="EX90" i="1" s="1"/>
  <c r="EX96" i="1" s="1"/>
  <c r="EX217" i="1" s="1"/>
  <c r="FJ16" i="1"/>
  <c r="FJ85" i="1" s="1"/>
  <c r="FJ90" i="1" s="1"/>
  <c r="FJ96" i="1" s="1"/>
  <c r="FJ217" i="1" s="1"/>
  <c r="FV16" i="1"/>
  <c r="FV85" i="1" s="1"/>
  <c r="FV90" i="1" s="1"/>
  <c r="FV96" i="1" s="1"/>
  <c r="CR220" i="1"/>
  <c r="DD220" i="1"/>
  <c r="DP220" i="1"/>
  <c r="EB220" i="1"/>
  <c r="EN220" i="1"/>
  <c r="EZ220" i="1"/>
  <c r="FL220" i="1"/>
  <c r="FX220" i="1"/>
  <c r="N134" i="1"/>
  <c r="N135" i="1" s="1"/>
  <c r="N137" i="1" s="1"/>
  <c r="N139" i="1" s="1"/>
  <c r="N194" i="1" s="1"/>
  <c r="Z134" i="1"/>
  <c r="Z135" i="1" s="1"/>
  <c r="Z137" i="1" s="1"/>
  <c r="Z139" i="1" s="1"/>
  <c r="Z194" i="1" s="1"/>
  <c r="AL134" i="1"/>
  <c r="AL135" i="1" s="1"/>
  <c r="AL137" i="1" s="1"/>
  <c r="AL139" i="1" s="1"/>
  <c r="AL194" i="1" s="1"/>
  <c r="AX134" i="1"/>
  <c r="AX135" i="1" s="1"/>
  <c r="AX137" i="1" s="1"/>
  <c r="AX139" i="1" s="1"/>
  <c r="AX194" i="1" s="1"/>
  <c r="BJ134" i="1"/>
  <c r="BJ135" i="1" s="1"/>
  <c r="BJ137" i="1" s="1"/>
  <c r="BV134" i="1"/>
  <c r="BV135" i="1" s="1"/>
  <c r="BV137" i="1" s="1"/>
  <c r="CH134" i="1"/>
  <c r="CH135" i="1" s="1"/>
  <c r="CH137" i="1" s="1"/>
  <c r="CH139" i="1" s="1"/>
  <c r="CH194" i="1" s="1"/>
  <c r="CT134" i="1"/>
  <c r="CT135" i="1" s="1"/>
  <c r="CT137" i="1" s="1"/>
  <c r="DF134" i="1"/>
  <c r="DF135" i="1" s="1"/>
  <c r="DF137" i="1" s="1"/>
  <c r="DF139" i="1" s="1"/>
  <c r="DF194" i="1" s="1"/>
  <c r="DR134" i="1"/>
  <c r="DR135" i="1" s="1"/>
  <c r="DR137" i="1" s="1"/>
  <c r="ED134" i="1"/>
  <c r="ED135" i="1" s="1"/>
  <c r="ED137" i="1" s="1"/>
  <c r="ED139" i="1" s="1"/>
  <c r="ED194" i="1" s="1"/>
  <c r="EP134" i="1"/>
  <c r="EP135" i="1" s="1"/>
  <c r="EP137" i="1" s="1"/>
  <c r="FB134" i="1"/>
  <c r="FB135" i="1" s="1"/>
  <c r="FB137" i="1" s="1"/>
  <c r="FB139" i="1" s="1"/>
  <c r="FB194" i="1" s="1"/>
  <c r="FN134" i="1"/>
  <c r="FN135" i="1" s="1"/>
  <c r="FN137" i="1" s="1"/>
  <c r="FN139" i="1" s="1"/>
  <c r="FN194" i="1" s="1"/>
  <c r="G134" i="1"/>
  <c r="G135" i="1" s="1"/>
  <c r="S134" i="1"/>
  <c r="S135" i="1" s="1"/>
  <c r="AE134" i="1"/>
  <c r="AE135" i="1" s="1"/>
  <c r="AQ134" i="1"/>
  <c r="AQ135" i="1" s="1"/>
  <c r="BC134" i="1"/>
  <c r="BC135" i="1" s="1"/>
  <c r="BC137" i="1" s="1"/>
  <c r="BC139" i="1" s="1"/>
  <c r="BC194" i="1" s="1"/>
  <c r="BO134" i="1"/>
  <c r="BO135" i="1" s="1"/>
  <c r="BO137" i="1" s="1"/>
  <c r="BO139" i="1" s="1"/>
  <c r="BO194" i="1" s="1"/>
  <c r="CA134" i="1"/>
  <c r="CA135" i="1" s="1"/>
  <c r="CA137" i="1" s="1"/>
  <c r="CA139" i="1" s="1"/>
  <c r="CA194" i="1" s="1"/>
  <c r="CM134" i="1"/>
  <c r="CM135" i="1" s="1"/>
  <c r="CM137" i="1" s="1"/>
  <c r="CM139" i="1" s="1"/>
  <c r="CM194" i="1" s="1"/>
  <c r="CY134" i="1"/>
  <c r="CY135" i="1" s="1"/>
  <c r="CY137" i="1" s="1"/>
  <c r="CY139" i="1" s="1"/>
  <c r="DK134" i="1"/>
  <c r="DK135" i="1" s="1"/>
  <c r="DK137" i="1" s="1"/>
  <c r="DW134" i="1"/>
  <c r="DW135" i="1" s="1"/>
  <c r="DW137" i="1" s="1"/>
  <c r="DW139" i="1" s="1"/>
  <c r="DW194" i="1" s="1"/>
  <c r="EI134" i="1"/>
  <c r="EI135" i="1" s="1"/>
  <c r="EI137" i="1" s="1"/>
  <c r="EI139" i="1" s="1"/>
  <c r="EI194" i="1" s="1"/>
  <c r="EU134" i="1"/>
  <c r="EU135" i="1" s="1"/>
  <c r="EU137" i="1" s="1"/>
  <c r="EU139" i="1" s="1"/>
  <c r="EU194" i="1" s="1"/>
  <c r="FG134" i="1"/>
  <c r="FG135" i="1" s="1"/>
  <c r="FG137" i="1" s="1"/>
  <c r="FG139" i="1" s="1"/>
  <c r="FG194" i="1" s="1"/>
  <c r="FS134" i="1"/>
  <c r="FS135" i="1" s="1"/>
  <c r="FS137" i="1" s="1"/>
  <c r="FS139" i="1" s="1"/>
  <c r="FS194" i="1" s="1"/>
  <c r="I134" i="1"/>
  <c r="I135" i="1" s="1"/>
  <c r="U134" i="1"/>
  <c r="U135" i="1" s="1"/>
  <c r="AG134" i="1"/>
  <c r="AG135" i="1" s="1"/>
  <c r="AS134" i="1"/>
  <c r="AS135" i="1" s="1"/>
  <c r="BE134" i="1"/>
  <c r="BE135" i="1" s="1"/>
  <c r="BQ134" i="1"/>
  <c r="BQ135" i="1" s="1"/>
  <c r="CC134" i="1"/>
  <c r="CC135" i="1" s="1"/>
  <c r="CO134" i="1"/>
  <c r="CO135" i="1" s="1"/>
  <c r="DA134" i="1"/>
  <c r="DA135" i="1" s="1"/>
  <c r="DM134" i="1"/>
  <c r="DM135" i="1" s="1"/>
  <c r="DY134" i="1"/>
  <c r="DY135" i="1" s="1"/>
  <c r="EK134" i="1"/>
  <c r="EK135" i="1" s="1"/>
  <c r="EW134" i="1"/>
  <c r="EW135" i="1" s="1"/>
  <c r="FI134" i="1"/>
  <c r="FI135" i="1" s="1"/>
  <c r="FU134" i="1"/>
  <c r="FU135" i="1" s="1"/>
  <c r="FV134" i="1"/>
  <c r="FV135" i="1" s="1"/>
  <c r="CZ105" i="1"/>
  <c r="DL105" i="1"/>
  <c r="DX105" i="1"/>
  <c r="EJ105" i="1"/>
  <c r="EV105" i="1"/>
  <c r="FH105" i="1"/>
  <c r="FT105" i="1"/>
  <c r="H220" i="1"/>
  <c r="T220" i="1"/>
  <c r="AF220" i="1"/>
  <c r="AR220" i="1"/>
  <c r="BD220" i="1"/>
  <c r="BP220" i="1"/>
  <c r="CB220" i="1"/>
  <c r="K134" i="1"/>
  <c r="K135" i="1" s="1"/>
  <c r="K137" i="1" s="1"/>
  <c r="W134" i="1"/>
  <c r="W135" i="1" s="1"/>
  <c r="W137" i="1" s="1"/>
  <c r="W139" i="1" s="1"/>
  <c r="AI134" i="1"/>
  <c r="AI135" i="1" s="1"/>
  <c r="AU134" i="1"/>
  <c r="AU135" i="1" s="1"/>
  <c r="AU137" i="1" s="1"/>
  <c r="AU139" i="1" s="1"/>
  <c r="BG134" i="1"/>
  <c r="BG135" i="1" s="1"/>
  <c r="BG137" i="1" s="1"/>
  <c r="BG139" i="1" s="1"/>
  <c r="BS134" i="1"/>
  <c r="BS135" i="1" s="1"/>
  <c r="CE134" i="1"/>
  <c r="CE135" i="1" s="1"/>
  <c r="CE137" i="1" s="1"/>
  <c r="CQ134" i="1"/>
  <c r="CQ135" i="1" s="1"/>
  <c r="CQ137" i="1" s="1"/>
  <c r="CQ139" i="1" s="1"/>
  <c r="DC134" i="1"/>
  <c r="DC135" i="1" s="1"/>
  <c r="DO134" i="1"/>
  <c r="DO135" i="1" s="1"/>
  <c r="DO137" i="1" s="1"/>
  <c r="DO139" i="1" s="1"/>
  <c r="EA134" i="1"/>
  <c r="EA135" i="1" s="1"/>
  <c r="EA137" i="1" s="1"/>
  <c r="EA139" i="1" s="1"/>
  <c r="EM134" i="1"/>
  <c r="EM135" i="1" s="1"/>
  <c r="EY134" i="1"/>
  <c r="EY135" i="1" s="1"/>
  <c r="EY137" i="1" s="1"/>
  <c r="FK134" i="1"/>
  <c r="FK135" i="1" s="1"/>
  <c r="FK137" i="1" s="1"/>
  <c r="FK139" i="1" s="1"/>
  <c r="FW134" i="1"/>
  <c r="FW135" i="1" s="1"/>
  <c r="M220" i="1"/>
  <c r="Y220" i="1"/>
  <c r="AK220" i="1"/>
  <c r="AW220" i="1"/>
  <c r="BI220" i="1"/>
  <c r="BU220" i="1"/>
  <c r="CG220" i="1"/>
  <c r="CT220" i="1"/>
  <c r="DF220" i="1"/>
  <c r="DR220" i="1"/>
  <c r="ED220" i="1"/>
  <c r="EP220" i="1"/>
  <c r="FB220" i="1"/>
  <c r="FN220" i="1"/>
  <c r="L134" i="1"/>
  <c r="L135" i="1" s="1"/>
  <c r="L137" i="1" s="1"/>
  <c r="X134" i="1"/>
  <c r="X135" i="1" s="1"/>
  <c r="X137" i="1" s="1"/>
  <c r="AJ134" i="1"/>
  <c r="AJ135" i="1" s="1"/>
  <c r="AJ137" i="1" s="1"/>
  <c r="AJ139" i="1" s="1"/>
  <c r="AJ194" i="1" s="1"/>
  <c r="AV134" i="1"/>
  <c r="AV135" i="1" s="1"/>
  <c r="AV137" i="1" s="1"/>
  <c r="AV139" i="1" s="1"/>
  <c r="AV194" i="1" s="1"/>
  <c r="BH134" i="1"/>
  <c r="BH135" i="1" s="1"/>
  <c r="BH137" i="1" s="1"/>
  <c r="BH139" i="1" s="1"/>
  <c r="BH142" i="1" s="1"/>
  <c r="BT134" i="1"/>
  <c r="BT135" i="1" s="1"/>
  <c r="BT137" i="1" s="1"/>
  <c r="BT139" i="1" s="1"/>
  <c r="BT194" i="1" s="1"/>
  <c r="CF134" i="1"/>
  <c r="CF135" i="1" s="1"/>
  <c r="CF137" i="1" s="1"/>
  <c r="CF139" i="1" s="1"/>
  <c r="CF194" i="1" s="1"/>
  <c r="CR134" i="1"/>
  <c r="CR135" i="1" s="1"/>
  <c r="CR137" i="1" s="1"/>
  <c r="DD134" i="1"/>
  <c r="DD135" i="1" s="1"/>
  <c r="DD137" i="1" s="1"/>
  <c r="DD139" i="1" s="1"/>
  <c r="DD194" i="1" s="1"/>
  <c r="DP134" i="1"/>
  <c r="DP135" i="1" s="1"/>
  <c r="DP137" i="1" s="1"/>
  <c r="DP139" i="1" s="1"/>
  <c r="DP194" i="1" s="1"/>
  <c r="EB134" i="1"/>
  <c r="EB135" i="1" s="1"/>
  <c r="EB137" i="1" s="1"/>
  <c r="EB139" i="1" s="1"/>
  <c r="EB194" i="1" s="1"/>
  <c r="EN134" i="1"/>
  <c r="EN135" i="1" s="1"/>
  <c r="EN137" i="1" s="1"/>
  <c r="EN139" i="1" s="1"/>
  <c r="EN194" i="1" s="1"/>
  <c r="EZ134" i="1"/>
  <c r="EZ135" i="1" s="1"/>
  <c r="EZ137" i="1" s="1"/>
  <c r="EZ139" i="1" s="1"/>
  <c r="EZ194" i="1" s="1"/>
  <c r="FL134" i="1"/>
  <c r="FL135" i="1" s="1"/>
  <c r="FL137" i="1" s="1"/>
  <c r="FX134" i="1"/>
  <c r="FX135" i="1" s="1"/>
  <c r="FX137" i="1" s="1"/>
  <c r="FX139" i="1" s="1"/>
  <c r="FX194" i="1" s="1"/>
  <c r="O134" i="1"/>
  <c r="O135" i="1" s="1"/>
  <c r="AA134" i="1"/>
  <c r="AA135" i="1" s="1"/>
  <c r="AM134" i="1"/>
  <c r="AM135" i="1" s="1"/>
  <c r="AM137" i="1" s="1"/>
  <c r="AM139" i="1" s="1"/>
  <c r="AM194" i="1" s="1"/>
  <c r="AY134" i="1"/>
  <c r="AY135" i="1" s="1"/>
  <c r="BK134" i="1"/>
  <c r="BK135" i="1" s="1"/>
  <c r="BW134" i="1"/>
  <c r="BW135" i="1" s="1"/>
  <c r="CI134" i="1"/>
  <c r="CI135" i="1" s="1"/>
  <c r="CU134" i="1"/>
  <c r="CU135" i="1" s="1"/>
  <c r="DG134" i="1"/>
  <c r="DG135" i="1" s="1"/>
  <c r="M134" i="1"/>
  <c r="M135" i="1" s="1"/>
  <c r="Y134" i="1"/>
  <c r="Y135" i="1" s="1"/>
  <c r="AK134" i="1"/>
  <c r="AK135" i="1" s="1"/>
  <c r="AW134" i="1"/>
  <c r="AW135" i="1" s="1"/>
  <c r="BI134" i="1"/>
  <c r="BI135" i="1" s="1"/>
  <c r="BU134" i="1"/>
  <c r="BU135" i="1" s="1"/>
  <c r="CG134" i="1"/>
  <c r="CG135" i="1" s="1"/>
  <c r="CS134" i="1"/>
  <c r="CS135" i="1" s="1"/>
  <c r="DE134" i="1"/>
  <c r="DE135" i="1" s="1"/>
  <c r="DQ134" i="1"/>
  <c r="DQ135" i="1" s="1"/>
  <c r="EC134" i="1"/>
  <c r="EC135" i="1" s="1"/>
  <c r="EO134" i="1"/>
  <c r="EO135" i="1" s="1"/>
  <c r="FA134" i="1"/>
  <c r="FA135" i="1" s="1"/>
  <c r="FM134" i="1"/>
  <c r="FM135" i="1" s="1"/>
  <c r="F134" i="1"/>
  <c r="F135" i="1" s="1"/>
  <c r="R134" i="1"/>
  <c r="R135" i="1" s="1"/>
  <c r="AD134" i="1"/>
  <c r="AD135" i="1" s="1"/>
  <c r="AP134" i="1"/>
  <c r="AP135" i="1" s="1"/>
  <c r="BB134" i="1"/>
  <c r="BB135" i="1" s="1"/>
  <c r="BN134" i="1"/>
  <c r="BN135" i="1" s="1"/>
  <c r="BZ134" i="1"/>
  <c r="BZ135" i="1" s="1"/>
  <c r="CL134" i="1"/>
  <c r="CL135" i="1" s="1"/>
  <c r="CX134" i="1"/>
  <c r="CX135" i="1" s="1"/>
  <c r="DJ134" i="1"/>
  <c r="DJ135" i="1" s="1"/>
  <c r="DV134" i="1"/>
  <c r="DV135" i="1" s="1"/>
  <c r="EH134" i="1"/>
  <c r="EH135" i="1" s="1"/>
  <c r="ET134" i="1"/>
  <c r="ET135" i="1" s="1"/>
  <c r="FF134" i="1"/>
  <c r="FF135" i="1" s="1"/>
  <c r="FR134" i="1"/>
  <c r="FR135" i="1" s="1"/>
  <c r="CO220" i="1"/>
  <c r="DA220" i="1"/>
  <c r="DM220" i="1"/>
  <c r="DY220" i="1"/>
  <c r="EK220" i="1"/>
  <c r="EW220" i="1"/>
  <c r="FI220" i="1"/>
  <c r="FU220" i="1"/>
  <c r="I220" i="1"/>
  <c r="U220" i="1"/>
  <c r="AG220" i="1"/>
  <c r="AS220" i="1"/>
  <c r="BE220" i="1"/>
  <c r="BQ220" i="1"/>
  <c r="CC220" i="1"/>
  <c r="H134" i="1"/>
  <c r="H135" i="1" s="1"/>
  <c r="T134" i="1"/>
  <c r="T135" i="1" s="1"/>
  <c r="AF134" i="1"/>
  <c r="AF135" i="1" s="1"/>
  <c r="AR134" i="1"/>
  <c r="AR135" i="1" s="1"/>
  <c r="BD134" i="1"/>
  <c r="BD135" i="1" s="1"/>
  <c r="BP134" i="1"/>
  <c r="BP135" i="1" s="1"/>
  <c r="CB134" i="1"/>
  <c r="CB135" i="1" s="1"/>
  <c r="CN134" i="1"/>
  <c r="CN135" i="1" s="1"/>
  <c r="CZ134" i="1"/>
  <c r="CZ135" i="1" s="1"/>
  <c r="DL134" i="1"/>
  <c r="DL135" i="1" s="1"/>
  <c r="DX134" i="1"/>
  <c r="DX135" i="1" s="1"/>
  <c r="EJ134" i="1"/>
  <c r="EJ135" i="1" s="1"/>
  <c r="EV134" i="1"/>
  <c r="EV135" i="1" s="1"/>
  <c r="FH134" i="1"/>
  <c r="FH135" i="1" s="1"/>
  <c r="FT134" i="1"/>
  <c r="FT135" i="1" s="1"/>
  <c r="K220" i="1"/>
  <c r="W220" i="1"/>
  <c r="AI220" i="1"/>
  <c r="AU220" i="1"/>
  <c r="BG220" i="1"/>
  <c r="BS220" i="1"/>
  <c r="CE220" i="1"/>
  <c r="DS134" i="1"/>
  <c r="DS135" i="1" s="1"/>
  <c r="EE134" i="1"/>
  <c r="EE135" i="1" s="1"/>
  <c r="EQ134" i="1"/>
  <c r="EQ135" i="1" s="1"/>
  <c r="FC134" i="1"/>
  <c r="FC135" i="1" s="1"/>
  <c r="FO134" i="1"/>
  <c r="FO135" i="1" s="1"/>
  <c r="CU220" i="1"/>
  <c r="DG220" i="1"/>
  <c r="DS220" i="1"/>
  <c r="EE220" i="1"/>
  <c r="EQ220" i="1"/>
  <c r="FC220" i="1"/>
  <c r="FO220" i="1"/>
  <c r="Q134" i="1"/>
  <c r="Q135" i="1" s="1"/>
  <c r="BA134" i="1"/>
  <c r="BA135" i="1" s="1"/>
  <c r="CK134" i="1"/>
  <c r="CK135" i="1" s="1"/>
  <c r="DU134" i="1"/>
  <c r="DU135" i="1" s="1"/>
  <c r="FE134" i="1"/>
  <c r="FE135" i="1" s="1"/>
  <c r="CN220" i="1"/>
  <c r="L220" i="1"/>
  <c r="X220" i="1"/>
  <c r="AJ220" i="1"/>
  <c r="AV220" i="1"/>
  <c r="BH220" i="1"/>
  <c r="BT220" i="1"/>
  <c r="CF220" i="1"/>
  <c r="CS220" i="1"/>
  <c r="DE220" i="1"/>
  <c r="DQ220" i="1"/>
  <c r="EC220" i="1"/>
  <c r="EO220" i="1"/>
  <c r="FA220" i="1"/>
  <c r="FM220" i="1"/>
  <c r="AL220" i="1"/>
  <c r="AY220" i="1"/>
  <c r="ER220" i="1"/>
  <c r="BV220" i="1"/>
  <c r="BK220" i="1"/>
  <c r="FD220" i="1"/>
  <c r="D220" i="1"/>
  <c r="P220" i="1"/>
  <c r="AB220" i="1"/>
  <c r="AN220" i="1"/>
  <c r="AZ220" i="1"/>
  <c r="BL220" i="1"/>
  <c r="BX220" i="1"/>
  <c r="CJ220" i="1"/>
  <c r="CW220" i="1"/>
  <c r="DI220" i="1"/>
  <c r="DU220" i="1"/>
  <c r="EG220" i="1"/>
  <c r="ES220" i="1"/>
  <c r="FE220" i="1"/>
  <c r="FQ220" i="1"/>
  <c r="C118" i="1"/>
  <c r="C121" i="1"/>
  <c r="O220" i="1"/>
  <c r="DT220" i="1"/>
  <c r="CT105" i="1"/>
  <c r="DF105" i="1"/>
  <c r="DR105" i="1"/>
  <c r="ED105" i="1"/>
  <c r="EP105" i="1"/>
  <c r="FB105" i="1"/>
  <c r="FN105" i="1"/>
  <c r="E220" i="1"/>
  <c r="Q220" i="1"/>
  <c r="AC220" i="1"/>
  <c r="AO220" i="1"/>
  <c r="BA220" i="1"/>
  <c r="BM220" i="1"/>
  <c r="BY220" i="1"/>
  <c r="CK220" i="1"/>
  <c r="CX220" i="1"/>
  <c r="DJ220" i="1"/>
  <c r="DV220" i="1"/>
  <c r="EH220" i="1"/>
  <c r="ET220" i="1"/>
  <c r="FF220" i="1"/>
  <c r="FR220" i="1"/>
  <c r="Z220" i="1"/>
  <c r="AM220" i="1"/>
  <c r="DH220" i="1"/>
  <c r="FT64" i="1"/>
  <c r="FT65" i="1" s="1"/>
  <c r="F220" i="1"/>
  <c r="R220" i="1"/>
  <c r="AD220" i="1"/>
  <c r="AP220" i="1"/>
  <c r="BB220" i="1"/>
  <c r="BN220" i="1"/>
  <c r="BZ220" i="1"/>
  <c r="CL220" i="1"/>
  <c r="CY220" i="1"/>
  <c r="DK220" i="1"/>
  <c r="DW220" i="1"/>
  <c r="EI220" i="1"/>
  <c r="EU220" i="1"/>
  <c r="FG220" i="1"/>
  <c r="FS220" i="1"/>
  <c r="CH220" i="1"/>
  <c r="CV220" i="1"/>
  <c r="C217" i="1"/>
  <c r="C222" i="1" s="1"/>
  <c r="C231" i="1" s="1"/>
  <c r="C127" i="1"/>
  <c r="C103" i="1"/>
  <c r="G220" i="1"/>
  <c r="S220" i="1"/>
  <c r="AE220" i="1"/>
  <c r="AQ220" i="1"/>
  <c r="BC220" i="1"/>
  <c r="BO220" i="1"/>
  <c r="CA220" i="1"/>
  <c r="CM220" i="1"/>
  <c r="CZ220" i="1"/>
  <c r="DL220" i="1"/>
  <c r="DX220" i="1"/>
  <c r="EJ220" i="1"/>
  <c r="EV220" i="1"/>
  <c r="FH220" i="1"/>
  <c r="FT220" i="1"/>
  <c r="AX220" i="1"/>
  <c r="AA220" i="1"/>
  <c r="CI220" i="1"/>
  <c r="FP220" i="1"/>
  <c r="Q105" i="1"/>
  <c r="FZ54" i="1"/>
  <c r="N220" i="1"/>
  <c r="BW220" i="1"/>
  <c r="EF220" i="1"/>
  <c r="CP220" i="1"/>
  <c r="DB220" i="1"/>
  <c r="DN220" i="1"/>
  <c r="DZ220" i="1"/>
  <c r="EL220" i="1"/>
  <c r="EX220" i="1"/>
  <c r="FJ220" i="1"/>
  <c r="FV220" i="1"/>
  <c r="BJ220" i="1"/>
  <c r="G105" i="1"/>
  <c r="S105" i="1"/>
  <c r="AE105" i="1"/>
  <c r="AQ105" i="1"/>
  <c r="BC105" i="1"/>
  <c r="BO105" i="1"/>
  <c r="CA105" i="1"/>
  <c r="CM105" i="1"/>
  <c r="CY105" i="1"/>
  <c r="DK105" i="1"/>
  <c r="DW105" i="1"/>
  <c r="EI105" i="1"/>
  <c r="EU105" i="1"/>
  <c r="FG105" i="1"/>
  <c r="FS105" i="1"/>
  <c r="J220" i="1"/>
  <c r="V220" i="1"/>
  <c r="AH220" i="1"/>
  <c r="AT220" i="1"/>
  <c r="BF220" i="1"/>
  <c r="BR220" i="1"/>
  <c r="CD220" i="1"/>
  <c r="CQ220" i="1"/>
  <c r="DC220" i="1"/>
  <c r="DO220" i="1"/>
  <c r="EA220" i="1"/>
  <c r="EM220" i="1"/>
  <c r="EY220" i="1"/>
  <c r="FK220" i="1"/>
  <c r="FW220" i="1"/>
  <c r="L139" i="1"/>
  <c r="L194" i="1" s="1"/>
  <c r="X139" i="1"/>
  <c r="X194" i="1" s="1"/>
  <c r="CR139" i="1"/>
  <c r="CR194" i="1" s="1"/>
  <c r="FL139" i="1"/>
  <c r="FL194" i="1" s="1"/>
  <c r="BP105" i="1"/>
  <c r="EW105" i="1"/>
  <c r="AR105" i="1"/>
  <c r="DM105" i="1"/>
  <c r="E134" i="1"/>
  <c r="E135" i="1" s="1"/>
  <c r="AC134" i="1"/>
  <c r="AC135" i="1" s="1"/>
  <c r="AO134" i="1"/>
  <c r="AO135" i="1" s="1"/>
  <c r="BM134" i="1"/>
  <c r="BM135" i="1" s="1"/>
  <c r="BY134" i="1"/>
  <c r="BY135" i="1" s="1"/>
  <c r="CW134" i="1"/>
  <c r="CW135" i="1" s="1"/>
  <c r="DI134" i="1"/>
  <c r="DI135" i="1" s="1"/>
  <c r="EG134" i="1"/>
  <c r="EG135" i="1" s="1"/>
  <c r="ES134" i="1"/>
  <c r="ES135" i="1" s="1"/>
  <c r="FQ134" i="1"/>
  <c r="FQ135" i="1" s="1"/>
  <c r="FU105" i="1"/>
  <c r="AF105" i="1"/>
  <c r="DA105" i="1"/>
  <c r="M105" i="1"/>
  <c r="Y105" i="1"/>
  <c r="AK105" i="1"/>
  <c r="AW105" i="1"/>
  <c r="BI105" i="1"/>
  <c r="BU105" i="1"/>
  <c r="CG105" i="1"/>
  <c r="CS105" i="1"/>
  <c r="DE105" i="1"/>
  <c r="DQ105" i="1"/>
  <c r="EC105" i="1"/>
  <c r="EO105" i="1"/>
  <c r="FA105" i="1"/>
  <c r="FM105" i="1"/>
  <c r="BD105" i="1"/>
  <c r="DY105" i="1"/>
  <c r="T105" i="1"/>
  <c r="EK105" i="1"/>
  <c r="H105" i="1"/>
  <c r="CB105" i="1"/>
  <c r="CO105" i="1"/>
  <c r="FZ93" i="1"/>
  <c r="FZ11" i="1"/>
  <c r="U105" i="1"/>
  <c r="AS105" i="1"/>
  <c r="BQ105" i="1"/>
  <c r="CC105" i="1"/>
  <c r="FI105" i="1"/>
  <c r="FZ99" i="1"/>
  <c r="J105" i="1"/>
  <c r="BR105" i="1"/>
  <c r="DB105" i="1"/>
  <c r="EL105" i="1"/>
  <c r="FV105" i="1"/>
  <c r="I105" i="1"/>
  <c r="BJ139" i="1"/>
  <c r="BJ194" i="1" s="1"/>
  <c r="AT105" i="1"/>
  <c r="DZ105" i="1"/>
  <c r="FZ87" i="1"/>
  <c r="K105" i="1"/>
  <c r="W105" i="1"/>
  <c r="AI105" i="1"/>
  <c r="AU105" i="1"/>
  <c r="BG105" i="1"/>
  <c r="BS105" i="1"/>
  <c r="CE105" i="1"/>
  <c r="CQ105" i="1"/>
  <c r="DC105" i="1"/>
  <c r="DO105" i="1"/>
  <c r="EA105" i="1"/>
  <c r="EM105" i="1"/>
  <c r="EY105" i="1"/>
  <c r="FK105" i="1"/>
  <c r="FW105" i="1"/>
  <c r="D134" i="1"/>
  <c r="D135" i="1" s="1"/>
  <c r="P134" i="1"/>
  <c r="P135" i="1" s="1"/>
  <c r="AB134" i="1"/>
  <c r="AB135" i="1" s="1"/>
  <c r="AN134" i="1"/>
  <c r="AN135" i="1" s="1"/>
  <c r="AZ134" i="1"/>
  <c r="AZ135" i="1" s="1"/>
  <c r="BL134" i="1"/>
  <c r="BL135" i="1" s="1"/>
  <c r="BX134" i="1"/>
  <c r="BX135" i="1" s="1"/>
  <c r="CJ134" i="1"/>
  <c r="CJ135" i="1" s="1"/>
  <c r="CV134" i="1"/>
  <c r="CV135" i="1" s="1"/>
  <c r="DH134" i="1"/>
  <c r="DH135" i="1" s="1"/>
  <c r="DT134" i="1"/>
  <c r="DT135" i="1" s="1"/>
  <c r="EF134" i="1"/>
  <c r="EF135" i="1" s="1"/>
  <c r="ER134" i="1"/>
  <c r="ER135" i="1" s="1"/>
  <c r="FD134" i="1"/>
  <c r="FD135" i="1" s="1"/>
  <c r="FP134" i="1"/>
  <c r="FP135" i="1" s="1"/>
  <c r="AH105" i="1"/>
  <c r="FJ105" i="1"/>
  <c r="DR139" i="1"/>
  <c r="DR194" i="1" s="1"/>
  <c r="FZ41" i="1"/>
  <c r="FZ86" i="1"/>
  <c r="FZ89" i="1"/>
  <c r="FZ95" i="1"/>
  <c r="CP105" i="1"/>
  <c r="N105" i="1"/>
  <c r="Z105" i="1"/>
  <c r="AL105" i="1"/>
  <c r="AX105" i="1"/>
  <c r="BJ105" i="1"/>
  <c r="BV105" i="1"/>
  <c r="CH105" i="1"/>
  <c r="DK139" i="1"/>
  <c r="DK194" i="1" s="1"/>
  <c r="BE105" i="1"/>
  <c r="BV139" i="1"/>
  <c r="BV142" i="1" s="1"/>
  <c r="BF105" i="1"/>
  <c r="O105" i="1"/>
  <c r="AA105" i="1"/>
  <c r="AM105" i="1"/>
  <c r="AY105" i="1"/>
  <c r="BK105" i="1"/>
  <c r="BW105" i="1"/>
  <c r="CI105" i="1"/>
  <c r="CU105" i="1"/>
  <c r="DG105" i="1"/>
  <c r="DS105" i="1"/>
  <c r="EE105" i="1"/>
  <c r="EQ105" i="1"/>
  <c r="FC105" i="1"/>
  <c r="FO105" i="1"/>
  <c r="FZ88" i="1"/>
  <c r="AG105" i="1"/>
  <c r="CT139" i="1"/>
  <c r="CT194" i="1" s="1"/>
  <c r="EP139" i="1"/>
  <c r="EP144" i="1" s="1"/>
  <c r="V105" i="1"/>
  <c r="CD105" i="1"/>
  <c r="DN105" i="1"/>
  <c r="EX105" i="1"/>
  <c r="E105" i="1"/>
  <c r="AC105" i="1"/>
  <c r="AO105" i="1"/>
  <c r="BA105" i="1"/>
  <c r="BM105" i="1"/>
  <c r="BY105" i="1"/>
  <c r="CK105" i="1"/>
  <c r="CW105" i="1"/>
  <c r="DI105" i="1"/>
  <c r="DU105" i="1"/>
  <c r="EG105" i="1"/>
  <c r="ES105" i="1"/>
  <c r="FE105" i="1"/>
  <c r="FQ105" i="1"/>
  <c r="FZ174" i="1"/>
  <c r="FZ97" i="1"/>
  <c r="CN105" i="1"/>
  <c r="FZ102" i="1"/>
  <c r="FP39" i="1"/>
  <c r="FD39" i="1"/>
  <c r="ER39" i="1"/>
  <c r="EF39" i="1"/>
  <c r="DT39" i="1"/>
  <c r="DH39" i="1"/>
  <c r="CV39" i="1"/>
  <c r="CJ39" i="1"/>
  <c r="BX39" i="1"/>
  <c r="BL39" i="1"/>
  <c r="AZ39" i="1"/>
  <c r="AN39" i="1"/>
  <c r="AB39" i="1"/>
  <c r="P39" i="1"/>
  <c r="D39" i="1"/>
  <c r="DU39" i="1"/>
  <c r="FO39" i="1"/>
  <c r="FC39" i="1"/>
  <c r="EQ39" i="1"/>
  <c r="EE39" i="1"/>
  <c r="DS39" i="1"/>
  <c r="DG39" i="1"/>
  <c r="CU39" i="1"/>
  <c r="CI39" i="1"/>
  <c r="BW39" i="1"/>
  <c r="BK39" i="1"/>
  <c r="AY39" i="1"/>
  <c r="AM39" i="1"/>
  <c r="AA39" i="1"/>
  <c r="O39" i="1"/>
  <c r="ES39" i="1"/>
  <c r="Q39" i="1"/>
  <c r="FN39" i="1"/>
  <c r="FB39" i="1"/>
  <c r="EP39" i="1"/>
  <c r="ED39" i="1"/>
  <c r="DR39" i="1"/>
  <c r="DF39" i="1"/>
  <c r="CT39" i="1"/>
  <c r="CH39" i="1"/>
  <c r="BV39" i="1"/>
  <c r="BJ39" i="1"/>
  <c r="AX39" i="1"/>
  <c r="AL39" i="1"/>
  <c r="Z39" i="1"/>
  <c r="N39" i="1"/>
  <c r="CK39" i="1"/>
  <c r="FM39" i="1"/>
  <c r="FA39" i="1"/>
  <c r="EO39" i="1"/>
  <c r="EC39" i="1"/>
  <c r="DQ39" i="1"/>
  <c r="DE39" i="1"/>
  <c r="CS39" i="1"/>
  <c r="CG39" i="1"/>
  <c r="BU39" i="1"/>
  <c r="BI39" i="1"/>
  <c r="AW39" i="1"/>
  <c r="AK39" i="1"/>
  <c r="Y39" i="1"/>
  <c r="M39" i="1"/>
  <c r="BM39" i="1"/>
  <c r="FX39" i="1"/>
  <c r="FL39" i="1"/>
  <c r="EZ39" i="1"/>
  <c r="EN39" i="1"/>
  <c r="EB39" i="1"/>
  <c r="DP39" i="1"/>
  <c r="DD39" i="1"/>
  <c r="CR39" i="1"/>
  <c r="CF39" i="1"/>
  <c r="BT39" i="1"/>
  <c r="BH39" i="1"/>
  <c r="AV39" i="1"/>
  <c r="AJ39" i="1"/>
  <c r="X39" i="1"/>
  <c r="L39" i="1"/>
  <c r="BY39" i="1"/>
  <c r="FW39" i="1"/>
  <c r="FK39" i="1"/>
  <c r="EY39" i="1"/>
  <c r="EM39" i="1"/>
  <c r="EA39" i="1"/>
  <c r="DO39" i="1"/>
  <c r="DC39" i="1"/>
  <c r="CQ39" i="1"/>
  <c r="CE39" i="1"/>
  <c r="BS39" i="1"/>
  <c r="BG39" i="1"/>
  <c r="AU39" i="1"/>
  <c r="AI39" i="1"/>
  <c r="W39" i="1"/>
  <c r="K39" i="1"/>
  <c r="EG39" i="1"/>
  <c r="FV39" i="1"/>
  <c r="FJ39" i="1"/>
  <c r="EX39" i="1"/>
  <c r="EL39" i="1"/>
  <c r="DZ39" i="1"/>
  <c r="DN39" i="1"/>
  <c r="DB39" i="1"/>
  <c r="CP39" i="1"/>
  <c r="CD39" i="1"/>
  <c r="BR39" i="1"/>
  <c r="BF39" i="1"/>
  <c r="AT39" i="1"/>
  <c r="AH39" i="1"/>
  <c r="V39" i="1"/>
  <c r="J39" i="1"/>
  <c r="FE39" i="1"/>
  <c r="AC39" i="1"/>
  <c r="FU39" i="1"/>
  <c r="FI39" i="1"/>
  <c r="EW39" i="1"/>
  <c r="EK39" i="1"/>
  <c r="DY39" i="1"/>
  <c r="DM39" i="1"/>
  <c r="DA39" i="1"/>
  <c r="CO39" i="1"/>
  <c r="CC39" i="1"/>
  <c r="BQ39" i="1"/>
  <c r="BE39" i="1"/>
  <c r="AS39" i="1"/>
  <c r="AG39" i="1"/>
  <c r="U39" i="1"/>
  <c r="I39" i="1"/>
  <c r="CW39" i="1"/>
  <c r="E39" i="1"/>
  <c r="FT39" i="1"/>
  <c r="FH39" i="1"/>
  <c r="EV39" i="1"/>
  <c r="EJ39" i="1"/>
  <c r="DX39" i="1"/>
  <c r="DL39" i="1"/>
  <c r="CZ39" i="1"/>
  <c r="CN39" i="1"/>
  <c r="CB39" i="1"/>
  <c r="BP39" i="1"/>
  <c r="BD39" i="1"/>
  <c r="AR39" i="1"/>
  <c r="AF39" i="1"/>
  <c r="T39" i="1"/>
  <c r="H39" i="1"/>
  <c r="BA39" i="1"/>
  <c r="FS39" i="1"/>
  <c r="FG39" i="1"/>
  <c r="EU39" i="1"/>
  <c r="EI39" i="1"/>
  <c r="DW39" i="1"/>
  <c r="DK39" i="1"/>
  <c r="CY39" i="1"/>
  <c r="CM39" i="1"/>
  <c r="CA39" i="1"/>
  <c r="BO39" i="1"/>
  <c r="BC39" i="1"/>
  <c r="AQ39" i="1"/>
  <c r="AE39" i="1"/>
  <c r="S39" i="1"/>
  <c r="G39" i="1"/>
  <c r="FR39" i="1"/>
  <c r="FF39" i="1"/>
  <c r="ET39" i="1"/>
  <c r="EH39" i="1"/>
  <c r="DV39" i="1"/>
  <c r="DJ39" i="1"/>
  <c r="CX39" i="1"/>
  <c r="CL39" i="1"/>
  <c r="BZ39" i="1"/>
  <c r="BN39" i="1"/>
  <c r="BB39" i="1"/>
  <c r="AP39" i="1"/>
  <c r="AD39" i="1"/>
  <c r="R39" i="1"/>
  <c r="F39" i="1"/>
  <c r="FQ39" i="1"/>
  <c r="DI39" i="1"/>
  <c r="AO39" i="1"/>
  <c r="AT218" i="1"/>
  <c r="AT175" i="1"/>
  <c r="EX218" i="1"/>
  <c r="EX175" i="1"/>
  <c r="K218" i="1"/>
  <c r="K175" i="1"/>
  <c r="W218" i="1"/>
  <c r="W175" i="1"/>
  <c r="AI218" i="1"/>
  <c r="AI175" i="1"/>
  <c r="AI304" i="1" s="1"/>
  <c r="AU218" i="1"/>
  <c r="AU175" i="1"/>
  <c r="BG218" i="1"/>
  <c r="BG175" i="1"/>
  <c r="BG304" i="1" s="1"/>
  <c r="BS218" i="1"/>
  <c r="BS175" i="1"/>
  <c r="CE218" i="1"/>
  <c r="CE175" i="1"/>
  <c r="CQ218" i="1"/>
  <c r="CQ175" i="1"/>
  <c r="DC218" i="1"/>
  <c r="DC175" i="1"/>
  <c r="DC304" i="1" s="1"/>
  <c r="DO218" i="1"/>
  <c r="DO175" i="1"/>
  <c r="EA218" i="1"/>
  <c r="EA175" i="1"/>
  <c r="EM218" i="1"/>
  <c r="EM175" i="1"/>
  <c r="EY218" i="1"/>
  <c r="EY175" i="1"/>
  <c r="FK218" i="1"/>
  <c r="FK175" i="1"/>
  <c r="FW218" i="1"/>
  <c r="FW175" i="1"/>
  <c r="FW304" i="1" s="1"/>
  <c r="L105" i="1"/>
  <c r="X105" i="1"/>
  <c r="AJ105" i="1"/>
  <c r="AV105" i="1"/>
  <c r="BH105" i="1"/>
  <c r="BT105" i="1"/>
  <c r="CF105" i="1"/>
  <c r="CR105" i="1"/>
  <c r="DD105" i="1"/>
  <c r="DP105" i="1"/>
  <c r="EB105" i="1"/>
  <c r="EN105" i="1"/>
  <c r="EZ105" i="1"/>
  <c r="FL105" i="1"/>
  <c r="FX105" i="1"/>
  <c r="DZ218" i="1"/>
  <c r="DZ175" i="1"/>
  <c r="L218" i="1"/>
  <c r="L175" i="1"/>
  <c r="X218" i="1"/>
  <c r="X175" i="1"/>
  <c r="AJ218" i="1"/>
  <c r="AJ175" i="1"/>
  <c r="AV218" i="1"/>
  <c r="AV175" i="1"/>
  <c r="BH218" i="1"/>
  <c r="BH175" i="1"/>
  <c r="BT218" i="1"/>
  <c r="BT175" i="1"/>
  <c r="CF218" i="1"/>
  <c r="CF175" i="1"/>
  <c r="CR218" i="1"/>
  <c r="CR175" i="1"/>
  <c r="DD218" i="1"/>
  <c r="DD175" i="1"/>
  <c r="DP218" i="1"/>
  <c r="DP175" i="1"/>
  <c r="DP304" i="1" s="1"/>
  <c r="EB218" i="1"/>
  <c r="EB175" i="1"/>
  <c r="EN218" i="1"/>
  <c r="EN175" i="1"/>
  <c r="EZ218" i="1"/>
  <c r="EZ175" i="1"/>
  <c r="EZ304" i="1" s="1"/>
  <c r="FL218" i="1"/>
  <c r="FL175" i="1"/>
  <c r="FL304" i="1" s="1"/>
  <c r="FX218" i="1"/>
  <c r="FX175" i="1"/>
  <c r="FZ94" i="1"/>
  <c r="FZ101" i="1"/>
  <c r="FZ120" i="1"/>
  <c r="AH218" i="1"/>
  <c r="AH175" i="1"/>
  <c r="EL218" i="1"/>
  <c r="EL175" i="1"/>
  <c r="E85" i="1"/>
  <c r="E90" i="1" s="1"/>
  <c r="E96" i="1" s="1"/>
  <c r="M218" i="1"/>
  <c r="M175" i="1"/>
  <c r="M304" i="1" s="1"/>
  <c r="Y218" i="1"/>
  <c r="Y175" i="1"/>
  <c r="Y304" i="1" s="1"/>
  <c r="AK218" i="1"/>
  <c r="AK175" i="1"/>
  <c r="AK304" i="1" s="1"/>
  <c r="AW218" i="1"/>
  <c r="AW175" i="1"/>
  <c r="AW304" i="1" s="1"/>
  <c r="BI218" i="1"/>
  <c r="BI175" i="1"/>
  <c r="BI304" i="1" s="1"/>
  <c r="BU218" i="1"/>
  <c r="BU175" i="1"/>
  <c r="BU304" i="1" s="1"/>
  <c r="CG218" i="1"/>
  <c r="CG175" i="1"/>
  <c r="CG304" i="1" s="1"/>
  <c r="CS218" i="1"/>
  <c r="CS175" i="1"/>
  <c r="CS304" i="1" s="1"/>
  <c r="DE218" i="1"/>
  <c r="DE175" i="1"/>
  <c r="DE304" i="1" s="1"/>
  <c r="DQ218" i="1"/>
  <c r="DQ175" i="1"/>
  <c r="DQ304" i="1" s="1"/>
  <c r="EC218" i="1"/>
  <c r="EC175" i="1"/>
  <c r="EC304" i="1" s="1"/>
  <c r="EO218" i="1"/>
  <c r="EO175" i="1"/>
  <c r="EO304" i="1" s="1"/>
  <c r="FA218" i="1"/>
  <c r="FA175" i="1"/>
  <c r="FA304" i="1" s="1"/>
  <c r="FM218" i="1"/>
  <c r="FM175" i="1"/>
  <c r="FM304" i="1" s="1"/>
  <c r="V218" i="1"/>
  <c r="V175" i="1"/>
  <c r="DN218" i="1"/>
  <c r="DN175" i="1"/>
  <c r="DN304" i="1" s="1"/>
  <c r="N218" i="1"/>
  <c r="N175" i="1"/>
  <c r="Z218" i="1"/>
  <c r="Z175" i="1"/>
  <c r="AL218" i="1"/>
  <c r="AL175" i="1"/>
  <c r="AX218" i="1"/>
  <c r="AX175" i="1"/>
  <c r="BJ218" i="1"/>
  <c r="BJ175" i="1"/>
  <c r="BV218" i="1"/>
  <c r="BV175" i="1"/>
  <c r="CH218" i="1"/>
  <c r="CH175" i="1"/>
  <c r="CT218" i="1"/>
  <c r="CT175" i="1"/>
  <c r="DF218" i="1"/>
  <c r="DF175" i="1"/>
  <c r="DR218" i="1"/>
  <c r="DR175" i="1"/>
  <c r="ED218" i="1"/>
  <c r="ED175" i="1"/>
  <c r="EP218" i="1"/>
  <c r="EP175" i="1"/>
  <c r="FB218" i="1"/>
  <c r="FB175" i="1"/>
  <c r="FN218" i="1"/>
  <c r="FN175" i="1"/>
  <c r="K139" i="1"/>
  <c r="CE139" i="1"/>
  <c r="EY139" i="1"/>
  <c r="FZ40" i="1"/>
  <c r="O218" i="1"/>
  <c r="O175" i="1"/>
  <c r="O304" i="1" s="1"/>
  <c r="AA218" i="1"/>
  <c r="AA175" i="1"/>
  <c r="AA304" i="1" s="1"/>
  <c r="AM218" i="1"/>
  <c r="AM175" i="1"/>
  <c r="AM304" i="1" s="1"/>
  <c r="AY218" i="1"/>
  <c r="AY175" i="1"/>
  <c r="AY304" i="1" s="1"/>
  <c r="BK218" i="1"/>
  <c r="BK175" i="1"/>
  <c r="BK304" i="1" s="1"/>
  <c r="BW218" i="1"/>
  <c r="BW175" i="1"/>
  <c r="BW304" i="1" s="1"/>
  <c r="CI218" i="1"/>
  <c r="CI175" i="1"/>
  <c r="CI304" i="1" s="1"/>
  <c r="CU218" i="1"/>
  <c r="CU175" i="1"/>
  <c r="CU304" i="1" s="1"/>
  <c r="DG218" i="1"/>
  <c r="DG175" i="1"/>
  <c r="DG304" i="1" s="1"/>
  <c r="DS218" i="1"/>
  <c r="DS175" i="1"/>
  <c r="DS304" i="1" s="1"/>
  <c r="EE218" i="1"/>
  <c r="EE175" i="1"/>
  <c r="EE304" i="1" s="1"/>
  <c r="EQ218" i="1"/>
  <c r="EQ175" i="1"/>
  <c r="EQ304" i="1" s="1"/>
  <c r="FC218" i="1"/>
  <c r="FC175" i="1"/>
  <c r="FC304" i="1" s="1"/>
  <c r="FO218" i="1"/>
  <c r="FO175" i="1"/>
  <c r="FO304" i="1" s="1"/>
  <c r="D105" i="1"/>
  <c r="P105" i="1"/>
  <c r="AB105" i="1"/>
  <c r="AN105" i="1"/>
  <c r="AZ105" i="1"/>
  <c r="BL105" i="1"/>
  <c r="BX105" i="1"/>
  <c r="CJ105" i="1"/>
  <c r="CV105" i="1"/>
  <c r="DH105" i="1"/>
  <c r="DT105" i="1"/>
  <c r="EF105" i="1"/>
  <c r="ER105" i="1"/>
  <c r="FD105" i="1"/>
  <c r="FP105" i="1"/>
  <c r="CD218" i="1"/>
  <c r="CD175" i="1"/>
  <c r="CD304" i="1" s="1"/>
  <c r="D218" i="1"/>
  <c r="D175" i="1"/>
  <c r="P218" i="1"/>
  <c r="P175" i="1"/>
  <c r="AB218" i="1"/>
  <c r="AB175" i="1"/>
  <c r="AN218" i="1"/>
  <c r="AN175" i="1"/>
  <c r="AN304" i="1" s="1"/>
  <c r="AZ218" i="1"/>
  <c r="AZ175" i="1"/>
  <c r="BL218" i="1"/>
  <c r="BL175" i="1"/>
  <c r="BX218" i="1"/>
  <c r="BX175" i="1"/>
  <c r="CJ218" i="1"/>
  <c r="CJ175" i="1"/>
  <c r="CV218" i="1"/>
  <c r="CV175" i="1"/>
  <c r="DH218" i="1"/>
  <c r="DH175" i="1"/>
  <c r="DT218" i="1"/>
  <c r="DT175" i="1"/>
  <c r="EF218" i="1"/>
  <c r="EF175" i="1"/>
  <c r="ER218" i="1"/>
  <c r="ER175" i="1"/>
  <c r="FD218" i="1"/>
  <c r="FD175" i="1"/>
  <c r="FP218" i="1"/>
  <c r="FP175" i="1"/>
  <c r="CP218" i="1"/>
  <c r="CP175" i="1"/>
  <c r="FV218" i="1"/>
  <c r="FV175" i="1"/>
  <c r="E218" i="1"/>
  <c r="E175" i="1"/>
  <c r="E304" i="1" s="1"/>
  <c r="Q218" i="1"/>
  <c r="Q175" i="1"/>
  <c r="Q304" i="1" s="1"/>
  <c r="AC218" i="1"/>
  <c r="AC175" i="1"/>
  <c r="AC304" i="1" s="1"/>
  <c r="AO218" i="1"/>
  <c r="AO175" i="1"/>
  <c r="AO304" i="1" s="1"/>
  <c r="BA218" i="1"/>
  <c r="BA175" i="1"/>
  <c r="BA304" i="1" s="1"/>
  <c r="BM218" i="1"/>
  <c r="BM175" i="1"/>
  <c r="BM304" i="1" s="1"/>
  <c r="BY218" i="1"/>
  <c r="BY175" i="1"/>
  <c r="BY304" i="1" s="1"/>
  <c r="CK218" i="1"/>
  <c r="CK175" i="1"/>
  <c r="CK304" i="1" s="1"/>
  <c r="CW218" i="1"/>
  <c r="CW175" i="1"/>
  <c r="CW304" i="1" s="1"/>
  <c r="DI218" i="1"/>
  <c r="DI175" i="1"/>
  <c r="DI304" i="1" s="1"/>
  <c r="DU218" i="1"/>
  <c r="DU175" i="1"/>
  <c r="DU304" i="1" s="1"/>
  <c r="EG218" i="1"/>
  <c r="EG175" i="1"/>
  <c r="EG304" i="1" s="1"/>
  <c r="ES218" i="1"/>
  <c r="ES175" i="1"/>
  <c r="ES304" i="1" s="1"/>
  <c r="FE218" i="1"/>
  <c r="FE175" i="1"/>
  <c r="FE304" i="1" s="1"/>
  <c r="FQ218" i="1"/>
  <c r="FQ175" i="1"/>
  <c r="FQ304" i="1" s="1"/>
  <c r="F105" i="1"/>
  <c r="R105" i="1"/>
  <c r="AD105" i="1"/>
  <c r="AP105" i="1"/>
  <c r="BB105" i="1"/>
  <c r="BN105" i="1"/>
  <c r="BZ105" i="1"/>
  <c r="CL105" i="1"/>
  <c r="CX105" i="1"/>
  <c r="DJ105" i="1"/>
  <c r="DV105" i="1"/>
  <c r="EH105" i="1"/>
  <c r="ET105" i="1"/>
  <c r="FF105" i="1"/>
  <c r="FR105" i="1"/>
  <c r="BF218" i="1"/>
  <c r="BF175" i="1"/>
  <c r="FJ218" i="1"/>
  <c r="FJ175" i="1"/>
  <c r="F218" i="1"/>
  <c r="F175" i="1"/>
  <c r="F304" i="1" s="1"/>
  <c r="R218" i="1"/>
  <c r="R175" i="1"/>
  <c r="AD218" i="1"/>
  <c r="AD175" i="1"/>
  <c r="AP218" i="1"/>
  <c r="AP175" i="1"/>
  <c r="AP304" i="1" s="1"/>
  <c r="BB218" i="1"/>
  <c r="BB175" i="1"/>
  <c r="BN218" i="1"/>
  <c r="BN175" i="1"/>
  <c r="BZ218" i="1"/>
  <c r="BZ175" i="1"/>
  <c r="CL218" i="1"/>
  <c r="CL175" i="1"/>
  <c r="CX218" i="1"/>
  <c r="CX175" i="1"/>
  <c r="DJ218" i="1"/>
  <c r="DJ175" i="1"/>
  <c r="DJ304" i="1" s="1"/>
  <c r="DV218" i="1"/>
  <c r="DV175" i="1"/>
  <c r="EH218" i="1"/>
  <c r="EH175" i="1"/>
  <c r="ET218" i="1"/>
  <c r="ET175" i="1"/>
  <c r="ET304" i="1" s="1"/>
  <c r="FF218" i="1"/>
  <c r="FF175" i="1"/>
  <c r="FR218" i="1"/>
  <c r="FR175" i="1"/>
  <c r="J218" i="1"/>
  <c r="J175" i="1"/>
  <c r="DB218" i="1"/>
  <c r="DB175" i="1"/>
  <c r="G218" i="1"/>
  <c r="G175" i="1"/>
  <c r="G304" i="1" s="1"/>
  <c r="S218" i="1"/>
  <c r="S175" i="1"/>
  <c r="S304" i="1" s="1"/>
  <c r="AE218" i="1"/>
  <c r="AE175" i="1"/>
  <c r="AE304" i="1" s="1"/>
  <c r="AQ218" i="1"/>
  <c r="AQ175" i="1"/>
  <c r="AQ304" i="1" s="1"/>
  <c r="BC218" i="1"/>
  <c r="BC175" i="1"/>
  <c r="BC304" i="1" s="1"/>
  <c r="BO218" i="1"/>
  <c r="BO175" i="1"/>
  <c r="BO304" i="1" s="1"/>
  <c r="CA218" i="1"/>
  <c r="CA175" i="1"/>
  <c r="CA304" i="1" s="1"/>
  <c r="CM218" i="1"/>
  <c r="CM175" i="1"/>
  <c r="CM304" i="1" s="1"/>
  <c r="CY218" i="1"/>
  <c r="CY175" i="1"/>
  <c r="CY304" i="1" s="1"/>
  <c r="DK218" i="1"/>
  <c r="DK175" i="1"/>
  <c r="DK304" i="1" s="1"/>
  <c r="DW218" i="1"/>
  <c r="DW175" i="1"/>
  <c r="DW304" i="1" s="1"/>
  <c r="EI218" i="1"/>
  <c r="EI175" i="1"/>
  <c r="EI304" i="1" s="1"/>
  <c r="EU218" i="1"/>
  <c r="EU175" i="1"/>
  <c r="EU304" i="1" s="1"/>
  <c r="FG218" i="1"/>
  <c r="FG175" i="1"/>
  <c r="FG304" i="1" s="1"/>
  <c r="FS218" i="1"/>
  <c r="FS175" i="1"/>
  <c r="FS304" i="1" s="1"/>
  <c r="H218" i="1"/>
  <c r="H175" i="1"/>
  <c r="H304" i="1" s="1"/>
  <c r="T218" i="1"/>
  <c r="T175" i="1"/>
  <c r="T304" i="1" s="1"/>
  <c r="AF218" i="1"/>
  <c r="AF175" i="1"/>
  <c r="AF304" i="1" s="1"/>
  <c r="AR218" i="1"/>
  <c r="AR175" i="1"/>
  <c r="AR304" i="1" s="1"/>
  <c r="BD218" i="1"/>
  <c r="BD175" i="1"/>
  <c r="BD304" i="1" s="1"/>
  <c r="BP218" i="1"/>
  <c r="BP175" i="1"/>
  <c r="BP304" i="1" s="1"/>
  <c r="CB218" i="1"/>
  <c r="CB175" i="1"/>
  <c r="CB304" i="1" s="1"/>
  <c r="CN218" i="1"/>
  <c r="CN175" i="1"/>
  <c r="CN304" i="1" s="1"/>
  <c r="CZ218" i="1"/>
  <c r="CZ175" i="1"/>
  <c r="CZ304" i="1" s="1"/>
  <c r="DL218" i="1"/>
  <c r="DL175" i="1"/>
  <c r="DL304" i="1" s="1"/>
  <c r="DX218" i="1"/>
  <c r="DX175" i="1"/>
  <c r="DX304" i="1" s="1"/>
  <c r="EJ218" i="1"/>
  <c r="EJ175" i="1"/>
  <c r="EJ304" i="1" s="1"/>
  <c r="EV218" i="1"/>
  <c r="EV175" i="1"/>
  <c r="EV304" i="1" s="1"/>
  <c r="FH218" i="1"/>
  <c r="FH175" i="1"/>
  <c r="FH304" i="1" s="1"/>
  <c r="FT218" i="1"/>
  <c r="FT175" i="1"/>
  <c r="FT304" i="1" s="1"/>
  <c r="BR218" i="1"/>
  <c r="BR175" i="1"/>
  <c r="I218" i="1"/>
  <c r="I175" i="1"/>
  <c r="I304" i="1" s="1"/>
  <c r="U218" i="1"/>
  <c r="U175" i="1"/>
  <c r="AG218" i="1"/>
  <c r="AG175" i="1"/>
  <c r="AS218" i="1"/>
  <c r="AS175" i="1"/>
  <c r="BE218" i="1"/>
  <c r="BE175" i="1"/>
  <c r="BQ218" i="1"/>
  <c r="BQ175" i="1"/>
  <c r="BQ304" i="1" s="1"/>
  <c r="CC218" i="1"/>
  <c r="CC175" i="1"/>
  <c r="CO218" i="1"/>
  <c r="CO175" i="1"/>
  <c r="DA218" i="1"/>
  <c r="DA175" i="1"/>
  <c r="DM218" i="1"/>
  <c r="DM175" i="1"/>
  <c r="DY218" i="1"/>
  <c r="DY175" i="1"/>
  <c r="EK218" i="1"/>
  <c r="EK175" i="1"/>
  <c r="EW218" i="1"/>
  <c r="EW175" i="1"/>
  <c r="EW304" i="1" s="1"/>
  <c r="FI218" i="1"/>
  <c r="FI175" i="1"/>
  <c r="FU218" i="1"/>
  <c r="FU175" i="1"/>
  <c r="FZ168" i="1"/>
  <c r="FZ182" i="1"/>
  <c r="FZ178" i="1"/>
  <c r="FZ181" i="1"/>
  <c r="AI179" i="1"/>
  <c r="FW179" i="1"/>
  <c r="FZ294" i="1"/>
  <c r="GB294" i="1" s="1"/>
  <c r="EZ179" i="1" l="1"/>
  <c r="DN179" i="1"/>
  <c r="BH144" i="1"/>
  <c r="D233" i="2"/>
  <c r="D238" i="2" s="1"/>
  <c r="D240" i="2" s="1"/>
  <c r="D258" i="2"/>
  <c r="D246" i="2"/>
  <c r="D249" i="2"/>
  <c r="D248" i="2"/>
  <c r="C169" i="2"/>
  <c r="H33" i="2"/>
  <c r="H40" i="2"/>
  <c r="I36" i="2"/>
  <c r="I45" i="2"/>
  <c r="E1" i="2"/>
  <c r="E4" i="2" s="1"/>
  <c r="BJ142" i="1"/>
  <c r="DZ194" i="1"/>
  <c r="DZ142" i="1"/>
  <c r="DZ144" i="1"/>
  <c r="DB194" i="1"/>
  <c r="DB142" i="1"/>
  <c r="DB144" i="1"/>
  <c r="CD194" i="1"/>
  <c r="CD142" i="1"/>
  <c r="CD144" i="1"/>
  <c r="BF194" i="1"/>
  <c r="BF142" i="1"/>
  <c r="BF144" i="1"/>
  <c r="AT194" i="1"/>
  <c r="AT142" i="1"/>
  <c r="AT144" i="1"/>
  <c r="FJ194" i="1"/>
  <c r="FJ142" i="1"/>
  <c r="FJ144" i="1"/>
  <c r="AN137" i="1"/>
  <c r="AN139" i="1" s="1"/>
  <c r="FP137" i="1"/>
  <c r="FP139" i="1" s="1"/>
  <c r="AB137" i="1"/>
  <c r="AB139" i="1" s="1"/>
  <c r="CW137" i="1"/>
  <c r="CW139" i="1" s="1"/>
  <c r="DL137" i="1"/>
  <c r="DL139" i="1" s="1"/>
  <c r="AP137" i="1"/>
  <c r="AP139" i="1" s="1"/>
  <c r="AP194" i="1" s="1"/>
  <c r="BU137" i="1"/>
  <c r="BU139" i="1" s="1"/>
  <c r="BE137" i="1"/>
  <c r="BE139" i="1" s="1"/>
  <c r="CG137" i="1"/>
  <c r="CG139" i="1" s="1"/>
  <c r="FD137" i="1"/>
  <c r="FD139" i="1" s="1"/>
  <c r="P137" i="1"/>
  <c r="P139" i="1" s="1"/>
  <c r="BY137" i="1"/>
  <c r="BY139" i="1" s="1"/>
  <c r="BY194" i="1" s="1"/>
  <c r="CZ137" i="1"/>
  <c r="CZ139" i="1" s="1"/>
  <c r="FR137" i="1"/>
  <c r="FR139" i="1" s="1"/>
  <c r="AD137" i="1"/>
  <c r="AD139" i="1" s="1"/>
  <c r="BI137" i="1"/>
  <c r="BI139" i="1" s="1"/>
  <c r="BI194" i="1" s="1"/>
  <c r="AA137" i="1"/>
  <c r="AA139" i="1" s="1"/>
  <c r="FV137" i="1"/>
  <c r="FV139" i="1" s="1"/>
  <c r="FV194" i="1" s="1"/>
  <c r="AS137" i="1"/>
  <c r="AS139" i="1" s="1"/>
  <c r="DS137" i="1"/>
  <c r="DS139" i="1" s="1"/>
  <c r="DS194" i="1" s="1"/>
  <c r="ER137" i="1"/>
  <c r="ER139" i="1" s="1"/>
  <c r="D137" i="1"/>
  <c r="D139" i="1" s="1"/>
  <c r="BM137" i="1"/>
  <c r="BM139" i="1" s="1"/>
  <c r="BM194" i="1" s="1"/>
  <c r="CN137" i="1"/>
  <c r="CN139" i="1" s="1"/>
  <c r="FF137" i="1"/>
  <c r="FF139" i="1" s="1"/>
  <c r="R137" i="1"/>
  <c r="R139" i="1" s="1"/>
  <c r="R194" i="1" s="1"/>
  <c r="AW137" i="1"/>
  <c r="AW139" i="1" s="1"/>
  <c r="O137" i="1"/>
  <c r="O139" i="1" s="1"/>
  <c r="DC137" i="1"/>
  <c r="DC139" i="1" s="1"/>
  <c r="FU137" i="1"/>
  <c r="FU139" i="1" s="1"/>
  <c r="FU194" i="1" s="1"/>
  <c r="AG137" i="1"/>
  <c r="AG139" i="1" s="1"/>
  <c r="EF137" i="1"/>
  <c r="EF139" i="1" s="1"/>
  <c r="AO137" i="1"/>
  <c r="AO139" i="1" s="1"/>
  <c r="AO194" i="1" s="1"/>
  <c r="CB137" i="1"/>
  <c r="CB139" i="1" s="1"/>
  <c r="ET137" i="1"/>
  <c r="ET139" i="1" s="1"/>
  <c r="ET194" i="1" s="1"/>
  <c r="F137" i="1"/>
  <c r="F139" i="1" s="1"/>
  <c r="AK137" i="1"/>
  <c r="AK139" i="1" s="1"/>
  <c r="AK194" i="1" s="1"/>
  <c r="FI137" i="1"/>
  <c r="FI139" i="1" s="1"/>
  <c r="FI194" i="1" s="1"/>
  <c r="U137" i="1"/>
  <c r="DT137" i="1"/>
  <c r="DT139" i="1" s="1"/>
  <c r="AC137" i="1"/>
  <c r="AC139" i="1" s="1"/>
  <c r="BP137" i="1"/>
  <c r="BP139" i="1" s="1"/>
  <c r="BP194" i="1" s="1"/>
  <c r="EH137" i="1"/>
  <c r="EH139" i="1" s="1"/>
  <c r="EH194" i="1" s="1"/>
  <c r="FM137" i="1"/>
  <c r="FM139" i="1" s="1"/>
  <c r="Y137" i="1"/>
  <c r="Y139" i="1" s="1"/>
  <c r="Y194" i="1" s="1"/>
  <c r="EW137" i="1"/>
  <c r="EW139" i="1" s="1"/>
  <c r="I137" i="1"/>
  <c r="I139" i="1" s="1"/>
  <c r="AQ137" i="1"/>
  <c r="AQ139" i="1" s="1"/>
  <c r="AQ194" i="1" s="1"/>
  <c r="Q137" i="1"/>
  <c r="Q139" i="1" s="1"/>
  <c r="Q194" i="1" s="1"/>
  <c r="BQ137" i="1"/>
  <c r="BQ139" i="1" s="1"/>
  <c r="DH137" i="1"/>
  <c r="DH139" i="1" s="1"/>
  <c r="E137" i="1"/>
  <c r="E139" i="1" s="1"/>
  <c r="E194" i="1" s="1"/>
  <c r="BD137" i="1"/>
  <c r="BD139" i="1" s="1"/>
  <c r="DV137" i="1"/>
  <c r="DV139" i="1" s="1"/>
  <c r="FA137" i="1"/>
  <c r="FA139" i="1" s="1"/>
  <c r="M137" i="1"/>
  <c r="M139" i="1" s="1"/>
  <c r="M194" i="1" s="1"/>
  <c r="BS137" i="1"/>
  <c r="BS139" i="1" s="1"/>
  <c r="BS194" i="1" s="1"/>
  <c r="EK137" i="1"/>
  <c r="EK139" i="1" s="1"/>
  <c r="AE137" i="1"/>
  <c r="AE139" i="1" s="1"/>
  <c r="AE194" i="1" s="1"/>
  <c r="BB137" i="1"/>
  <c r="BB139" i="1" s="1"/>
  <c r="BB194" i="1" s="1"/>
  <c r="CV137" i="1"/>
  <c r="CV139" i="1" s="1"/>
  <c r="AR137" i="1"/>
  <c r="AR139" i="1" s="1"/>
  <c r="DJ137" i="1"/>
  <c r="DJ139" i="1" s="1"/>
  <c r="DJ194" i="1" s="1"/>
  <c r="EO137" i="1"/>
  <c r="EO139" i="1" s="1"/>
  <c r="EO194" i="1" s="1"/>
  <c r="DG137" i="1"/>
  <c r="DG139" i="1" s="1"/>
  <c r="DY137" i="1"/>
  <c r="DY139" i="1" s="1"/>
  <c r="S137" i="1"/>
  <c r="S139" i="1" s="1"/>
  <c r="DX137" i="1"/>
  <c r="DX139" i="1" s="1"/>
  <c r="CJ137" i="1"/>
  <c r="CJ139" i="1" s="1"/>
  <c r="CJ194" i="1" s="1"/>
  <c r="FE137" i="1"/>
  <c r="FE139" i="1" s="1"/>
  <c r="FO137" i="1"/>
  <c r="FO139" i="1" s="1"/>
  <c r="FT137" i="1"/>
  <c r="FT139" i="1" s="1"/>
  <c r="AF137" i="1"/>
  <c r="AF139" i="1" s="1"/>
  <c r="CX137" i="1"/>
  <c r="CX139" i="1" s="1"/>
  <c r="CX194" i="1" s="1"/>
  <c r="EC137" i="1"/>
  <c r="EC139" i="1" s="1"/>
  <c r="CU137" i="1"/>
  <c r="CU139" i="1" s="1"/>
  <c r="CU194" i="1" s="1"/>
  <c r="DM137" i="1"/>
  <c r="DM139" i="1" s="1"/>
  <c r="G137" i="1"/>
  <c r="G139" i="1" s="1"/>
  <c r="G194" i="1" s="1"/>
  <c r="DI137" i="1"/>
  <c r="DI139" i="1" s="1"/>
  <c r="AY137" i="1"/>
  <c r="AY139" i="1" s="1"/>
  <c r="AY194" i="1" s="1"/>
  <c r="BX137" i="1"/>
  <c r="BX139" i="1" s="1"/>
  <c r="BX194" i="1" s="1"/>
  <c r="FQ137" i="1"/>
  <c r="FQ139" i="1" s="1"/>
  <c r="FQ142" i="1" s="1"/>
  <c r="DU137" i="1"/>
  <c r="DU139" i="1" s="1"/>
  <c r="DU194" i="1" s="1"/>
  <c r="FC137" i="1"/>
  <c r="FC139" i="1" s="1"/>
  <c r="FH137" i="1"/>
  <c r="FH139" i="1" s="1"/>
  <c r="FH194" i="1" s="1"/>
  <c r="T137" i="1"/>
  <c r="T139" i="1" s="1"/>
  <c r="T194" i="1" s="1"/>
  <c r="CL137" i="1"/>
  <c r="CL139" i="1" s="1"/>
  <c r="DQ137" i="1"/>
  <c r="DQ139" i="1" s="1"/>
  <c r="CI137" i="1"/>
  <c r="CI139" i="1" s="1"/>
  <c r="CI194" i="1" s="1"/>
  <c r="FW137" i="1"/>
  <c r="FW139" i="1" s="1"/>
  <c r="AI137" i="1"/>
  <c r="AI139" i="1" s="1"/>
  <c r="AI194" i="1" s="1"/>
  <c r="DA137" i="1"/>
  <c r="DA139" i="1" s="1"/>
  <c r="BL137" i="1"/>
  <c r="BL139" i="1" s="1"/>
  <c r="ES137" i="1"/>
  <c r="ES139" i="1" s="1"/>
  <c r="ES194" i="1" s="1"/>
  <c r="CK137" i="1"/>
  <c r="CK139" i="1" s="1"/>
  <c r="EQ137" i="1"/>
  <c r="EQ139" i="1" s="1"/>
  <c r="EV137" i="1"/>
  <c r="EV139" i="1" s="1"/>
  <c r="EV194" i="1" s="1"/>
  <c r="H137" i="1"/>
  <c r="H139" i="1" s="1"/>
  <c r="BZ137" i="1"/>
  <c r="BZ139" i="1" s="1"/>
  <c r="BZ194" i="1" s="1"/>
  <c r="DE137" i="1"/>
  <c r="DE139" i="1" s="1"/>
  <c r="DE194" i="1" s="1"/>
  <c r="BW137" i="1"/>
  <c r="BW139" i="1" s="1"/>
  <c r="CO137" i="1"/>
  <c r="CO139" i="1" s="1"/>
  <c r="EM137" i="1"/>
  <c r="EM139" i="1" s="1"/>
  <c r="EM194" i="1" s="1"/>
  <c r="AZ137" i="1"/>
  <c r="AZ139" i="1" s="1"/>
  <c r="AZ194" i="1" s="1"/>
  <c r="EG137" i="1"/>
  <c r="EG139" i="1" s="1"/>
  <c r="EG194" i="1" s="1"/>
  <c r="BA137" i="1"/>
  <c r="BA139" i="1" s="1"/>
  <c r="EE137" i="1"/>
  <c r="EE139" i="1" s="1"/>
  <c r="EE194" i="1" s="1"/>
  <c r="EJ137" i="1"/>
  <c r="EJ139" i="1" s="1"/>
  <c r="EJ194" i="1" s="1"/>
  <c r="BN137" i="1"/>
  <c r="BN139" i="1" s="1"/>
  <c r="CS137" i="1"/>
  <c r="CS139" i="1" s="1"/>
  <c r="BK137" i="1"/>
  <c r="BK139" i="1" s="1"/>
  <c r="BK194" i="1" s="1"/>
  <c r="CC137" i="1"/>
  <c r="CC139" i="1" s="1"/>
  <c r="CC194" i="1" s="1"/>
  <c r="DQ127" i="1"/>
  <c r="DQ103" i="1"/>
  <c r="DQ210" i="1" s="1"/>
  <c r="DO217" i="1"/>
  <c r="DO222" i="1" s="1"/>
  <c r="DO231" i="1" s="1"/>
  <c r="DO127" i="1"/>
  <c r="S217" i="1"/>
  <c r="S222" i="1" s="1"/>
  <c r="S231" i="1" s="1"/>
  <c r="S127" i="1"/>
  <c r="CT217" i="1"/>
  <c r="CT222" i="1" s="1"/>
  <c r="CT231" i="1" s="1"/>
  <c r="CT103" i="1"/>
  <c r="CT210" i="1" s="1"/>
  <c r="BU217" i="1"/>
  <c r="BU222" i="1" s="1"/>
  <c r="BU231" i="1" s="1"/>
  <c r="BU127" i="1"/>
  <c r="FG103" i="1"/>
  <c r="FG142" i="1" s="1"/>
  <c r="FG217" i="1"/>
  <c r="FG222" i="1" s="1"/>
  <c r="FG231" i="1" s="1"/>
  <c r="CO217" i="1"/>
  <c r="CO222" i="1" s="1"/>
  <c r="CO231" i="1" s="1"/>
  <c r="CO127" i="1"/>
  <c r="CC127" i="1"/>
  <c r="CC217" i="1"/>
  <c r="CC222" i="1" s="1"/>
  <c r="CC231" i="1" s="1"/>
  <c r="BZ127" i="1"/>
  <c r="BZ217" i="1"/>
  <c r="BZ222" i="1" s="1"/>
  <c r="BZ231" i="1" s="1"/>
  <c r="BZ103" i="1"/>
  <c r="BZ152" i="1" s="1"/>
  <c r="FE217" i="1"/>
  <c r="FE222" i="1" s="1"/>
  <c r="FE231" i="1" s="1"/>
  <c r="FE103" i="1"/>
  <c r="FE210" i="1" s="1"/>
  <c r="DL103" i="1"/>
  <c r="DL127" i="1"/>
  <c r="DL217" i="1"/>
  <c r="DL222" i="1" s="1"/>
  <c r="DL231" i="1" s="1"/>
  <c r="EI127" i="1"/>
  <c r="EI217" i="1"/>
  <c r="EI222" i="1" s="1"/>
  <c r="EI231" i="1" s="1"/>
  <c r="EI103" i="1"/>
  <c r="EI144" i="1" s="1"/>
  <c r="AS127" i="1"/>
  <c r="AS217" i="1"/>
  <c r="AS222" i="1" s="1"/>
  <c r="AS231" i="1" s="1"/>
  <c r="AS103" i="1"/>
  <c r="AS115" i="1" s="1"/>
  <c r="CZ217" i="1"/>
  <c r="CZ222" i="1" s="1"/>
  <c r="CZ231" i="1" s="1"/>
  <c r="CZ127" i="1"/>
  <c r="CZ103" i="1"/>
  <c r="CZ193" i="1" s="1"/>
  <c r="BN103" i="1"/>
  <c r="BN217" i="1"/>
  <c r="BN222" i="1" s="1"/>
  <c r="BN231" i="1" s="1"/>
  <c r="BN127" i="1"/>
  <c r="EW217" i="1"/>
  <c r="EW222" i="1" s="1"/>
  <c r="EW231" i="1" s="1"/>
  <c r="EW127" i="1"/>
  <c r="DP103" i="1"/>
  <c r="DP193" i="1" s="1"/>
  <c r="DP127" i="1"/>
  <c r="ET127" i="1"/>
  <c r="ET103" i="1"/>
  <c r="ET109" i="1" s="1"/>
  <c r="ET111" i="1" s="1"/>
  <c r="ET217" i="1"/>
  <c r="ET222" i="1" s="1"/>
  <c r="ET231" i="1" s="1"/>
  <c r="EA217" i="1"/>
  <c r="EA222" i="1" s="1"/>
  <c r="EA231" i="1" s="1"/>
  <c r="EA127" i="1"/>
  <c r="FV127" i="1"/>
  <c r="FV103" i="1"/>
  <c r="FV186" i="1" s="1"/>
  <c r="FV217" i="1"/>
  <c r="FV222" i="1" s="1"/>
  <c r="FV231" i="1" s="1"/>
  <c r="AR103" i="1"/>
  <c r="AR186" i="1" s="1"/>
  <c r="AR217" i="1"/>
  <c r="AR127" i="1"/>
  <c r="AU103" i="1"/>
  <c r="AU112" i="1" s="1"/>
  <c r="AU217" i="1"/>
  <c r="FK127" i="1"/>
  <c r="FK217" i="1"/>
  <c r="FK222" i="1" s="1"/>
  <c r="FK231" i="1" s="1"/>
  <c r="DM217" i="1"/>
  <c r="DM222" i="1" s="1"/>
  <c r="DM231" i="1" s="1"/>
  <c r="DM127" i="1"/>
  <c r="DM103" i="1"/>
  <c r="Q103" i="1"/>
  <c r="Q217" i="1"/>
  <c r="Q222" i="1" s="1"/>
  <c r="Q231" i="1" s="1"/>
  <c r="FS217" i="1"/>
  <c r="FS222" i="1" s="1"/>
  <c r="FS231" i="1" s="1"/>
  <c r="FS103" i="1"/>
  <c r="FS186" i="1" s="1"/>
  <c r="FS127" i="1"/>
  <c r="CV103" i="1"/>
  <c r="CV210" i="1" s="1"/>
  <c r="CV217" i="1"/>
  <c r="CV222" i="1" s="1"/>
  <c r="CV231" i="1" s="1"/>
  <c r="CV127" i="1"/>
  <c r="H217" i="1"/>
  <c r="H222" i="1" s="1"/>
  <c r="H231" i="1" s="1"/>
  <c r="H127" i="1"/>
  <c r="H103" i="1"/>
  <c r="H210" i="1" s="1"/>
  <c r="BO217" i="1"/>
  <c r="BO222" i="1" s="1"/>
  <c r="BO231" i="1" s="1"/>
  <c r="BO103" i="1"/>
  <c r="BO193" i="1" s="1"/>
  <c r="BO127" i="1"/>
  <c r="F217" i="1"/>
  <c r="F222" i="1" s="1"/>
  <c r="F231" i="1" s="1"/>
  <c r="F103" i="1"/>
  <c r="F104" i="1" s="1"/>
  <c r="F127" i="1"/>
  <c r="CR217" i="1"/>
  <c r="CR222" i="1" s="1"/>
  <c r="CR231" i="1" s="1"/>
  <c r="AQ127" i="1"/>
  <c r="AQ103" i="1"/>
  <c r="AQ115" i="1" s="1"/>
  <c r="FG127" i="1"/>
  <c r="S103" i="1"/>
  <c r="S186" i="1" s="1"/>
  <c r="DH127" i="1"/>
  <c r="U127" i="1"/>
  <c r="CR103" i="1"/>
  <c r="CR210" i="1" s="1"/>
  <c r="EW103" i="1"/>
  <c r="FP217" i="1"/>
  <c r="FP222" i="1" s="1"/>
  <c r="FP231" i="1" s="1"/>
  <c r="DH217" i="1"/>
  <c r="DH222" i="1" s="1"/>
  <c r="DH231" i="1" s="1"/>
  <c r="DQ217" i="1"/>
  <c r="DQ222" i="1" s="1"/>
  <c r="DQ231" i="1" s="1"/>
  <c r="EA103" i="1"/>
  <c r="EA104" i="1" s="1"/>
  <c r="DB103" i="1"/>
  <c r="DB210" i="1" s="1"/>
  <c r="CT127" i="1"/>
  <c r="DB127" i="1"/>
  <c r="DW127" i="1"/>
  <c r="DW103" i="1"/>
  <c r="DW193" i="1" s="1"/>
  <c r="Q127" i="1"/>
  <c r="DO103" i="1"/>
  <c r="DO150" i="1" s="1"/>
  <c r="CO103" i="1"/>
  <c r="BD127" i="1"/>
  <c r="FE127" i="1"/>
  <c r="BQ217" i="1"/>
  <c r="BQ222" i="1" s="1"/>
  <c r="BQ231" i="1" s="1"/>
  <c r="AU127" i="1"/>
  <c r="FB103" i="1"/>
  <c r="FB112" i="1" s="1"/>
  <c r="DI103" i="1"/>
  <c r="DI150" i="1" s="1"/>
  <c r="FB127" i="1"/>
  <c r="FF217" i="1"/>
  <c r="FF222" i="1" s="1"/>
  <c r="FF231" i="1" s="1"/>
  <c r="BQ103" i="1"/>
  <c r="BQ104" i="1" s="1"/>
  <c r="CA127" i="1"/>
  <c r="CA103" i="1"/>
  <c r="CA109" i="1" s="1"/>
  <c r="CA111" i="1" s="1"/>
  <c r="FF127" i="1"/>
  <c r="DI217" i="1"/>
  <c r="DI222" i="1" s="1"/>
  <c r="DI231" i="1" s="1"/>
  <c r="BD103" i="1"/>
  <c r="BD210" i="1" s="1"/>
  <c r="DV127" i="1"/>
  <c r="FN103" i="1"/>
  <c r="FN109" i="1" s="1"/>
  <c r="FN111" i="1" s="1"/>
  <c r="FT127" i="1"/>
  <c r="FN127" i="1"/>
  <c r="P127" i="1"/>
  <c r="AH103" i="1"/>
  <c r="AH142" i="1" s="1"/>
  <c r="FT217" i="1"/>
  <c r="FT222" i="1" s="1"/>
  <c r="FT231" i="1" s="1"/>
  <c r="EB127" i="1"/>
  <c r="R127" i="1"/>
  <c r="P103" i="1"/>
  <c r="P186" i="1" s="1"/>
  <c r="AH127" i="1"/>
  <c r="R103" i="1"/>
  <c r="BC103" i="1"/>
  <c r="DV217" i="1"/>
  <c r="DV222" i="1" s="1"/>
  <c r="DV231" i="1" s="1"/>
  <c r="BC217" i="1"/>
  <c r="BC222" i="1" s="1"/>
  <c r="BC231" i="1" s="1"/>
  <c r="AF127" i="1"/>
  <c r="AI103" i="1"/>
  <c r="T103" i="1"/>
  <c r="AE127" i="1"/>
  <c r="AF217" i="1"/>
  <c r="AF222" i="1" s="1"/>
  <c r="AF231" i="1" s="1"/>
  <c r="BW127" i="1"/>
  <c r="AI217" i="1"/>
  <c r="AI222" i="1" s="1"/>
  <c r="AI231" i="1" s="1"/>
  <c r="T127" i="1"/>
  <c r="FD103" i="1"/>
  <c r="FD210" i="1" s="1"/>
  <c r="AE103" i="1"/>
  <c r="X127" i="1"/>
  <c r="FD217" i="1"/>
  <c r="FD222" i="1" s="1"/>
  <c r="FD231" i="1" s="1"/>
  <c r="FH217" i="1"/>
  <c r="FH222" i="1" s="1"/>
  <c r="FH231" i="1" s="1"/>
  <c r="AT103" i="1"/>
  <c r="AT210" i="1" s="1"/>
  <c r="EF127" i="1"/>
  <c r="BW217" i="1"/>
  <c r="BW222" i="1" s="1"/>
  <c r="BW231" i="1" s="1"/>
  <c r="Z103" i="1"/>
  <c r="Z210" i="1" s="1"/>
  <c r="EF103" i="1"/>
  <c r="EF210" i="1" s="1"/>
  <c r="X217" i="1"/>
  <c r="X222" i="1" s="1"/>
  <c r="X231" i="1" s="1"/>
  <c r="Z127" i="1"/>
  <c r="CC103" i="1"/>
  <c r="DY103" i="1"/>
  <c r="FK103" i="1"/>
  <c r="FK109" i="1" s="1"/>
  <c r="FK111" i="1" s="1"/>
  <c r="DY217" i="1"/>
  <c r="DY222" i="1" s="1"/>
  <c r="DY231" i="1" s="1"/>
  <c r="U103" i="1"/>
  <c r="U210" i="1" s="1"/>
  <c r="DC179" i="1"/>
  <c r="AM217" i="1"/>
  <c r="AM222" i="1" s="1"/>
  <c r="AM231" i="1" s="1"/>
  <c r="EX103" i="1"/>
  <c r="EX144" i="1" s="1"/>
  <c r="DP217" i="1"/>
  <c r="DP222" i="1" s="1"/>
  <c r="DP231" i="1" s="1"/>
  <c r="ED127" i="1"/>
  <c r="AT127" i="1"/>
  <c r="AM127" i="1"/>
  <c r="BU103" i="1"/>
  <c r="BU109" i="1" s="1"/>
  <c r="BU111" i="1" s="1"/>
  <c r="EM217" i="1"/>
  <c r="EM222" i="1" s="1"/>
  <c r="EM231" i="1" s="1"/>
  <c r="AA103" i="1"/>
  <c r="AA186" i="1" s="1"/>
  <c r="DJ179" i="1"/>
  <c r="AP179" i="1"/>
  <c r="FB222" i="1"/>
  <c r="FB231" i="1" s="1"/>
  <c r="EO103" i="1"/>
  <c r="FL179" i="1"/>
  <c r="EO127" i="1"/>
  <c r="AM142" i="1"/>
  <c r="AD217" i="1"/>
  <c r="AD222" i="1" s="1"/>
  <c r="AD231" i="1" s="1"/>
  <c r="BP217" i="1"/>
  <c r="BP222" i="1" s="1"/>
  <c r="BP231" i="1" s="1"/>
  <c r="DT217" i="1"/>
  <c r="DT222" i="1" s="1"/>
  <c r="DT231" i="1" s="1"/>
  <c r="L103" i="1"/>
  <c r="L210" i="1" s="1"/>
  <c r="EN127" i="1"/>
  <c r="L127" i="1"/>
  <c r="EN217" i="1"/>
  <c r="EN222" i="1" s="1"/>
  <c r="EN231" i="1" s="1"/>
  <c r="CV179" i="1"/>
  <c r="CV304" i="1"/>
  <c r="EH179" i="1"/>
  <c r="EH304" i="1"/>
  <c r="DZ179" i="1"/>
  <c r="DZ304" i="1"/>
  <c r="FJ179" i="1"/>
  <c r="FJ304" i="1"/>
  <c r="FD179" i="1"/>
  <c r="FD304" i="1"/>
  <c r="CJ179" i="1"/>
  <c r="CJ304" i="1"/>
  <c r="P179" i="1"/>
  <c r="P304" i="1"/>
  <c r="EP179" i="1"/>
  <c r="EP304" i="1"/>
  <c r="BV179" i="1"/>
  <c r="BV304" i="1"/>
  <c r="EY179" i="1"/>
  <c r="EY304" i="1"/>
  <c r="CE179" i="1"/>
  <c r="CE304" i="1"/>
  <c r="K179" i="1"/>
  <c r="K304" i="1"/>
  <c r="CP179" i="1"/>
  <c r="CP304" i="1"/>
  <c r="CQ179" i="1"/>
  <c r="CQ304" i="1"/>
  <c r="AS179" i="1"/>
  <c r="AS304" i="1"/>
  <c r="FU179" i="1"/>
  <c r="FU304" i="1"/>
  <c r="DA179" i="1"/>
  <c r="DA304" i="1"/>
  <c r="AG179" i="1"/>
  <c r="AG304" i="1"/>
  <c r="DV179" i="1"/>
  <c r="DV304" i="1"/>
  <c r="BB179" i="1"/>
  <c r="BB304" i="1"/>
  <c r="EB179" i="1"/>
  <c r="EB304" i="1"/>
  <c r="BH179" i="1"/>
  <c r="BH304" i="1"/>
  <c r="FP179" i="1"/>
  <c r="FP304" i="1"/>
  <c r="N179" i="1"/>
  <c r="N304" i="1"/>
  <c r="BF179" i="1"/>
  <c r="BF304" i="1"/>
  <c r="ER179" i="1"/>
  <c r="ER304" i="1"/>
  <c r="BX179" i="1"/>
  <c r="BX304" i="1"/>
  <c r="D179" i="1"/>
  <c r="D304" i="1"/>
  <c r="ED179" i="1"/>
  <c r="ED304" i="1"/>
  <c r="BJ179" i="1"/>
  <c r="BJ304" i="1"/>
  <c r="V179" i="1"/>
  <c r="V304" i="1"/>
  <c r="EM179" i="1"/>
  <c r="EM304" i="1"/>
  <c r="BS179" i="1"/>
  <c r="BS304" i="1"/>
  <c r="CY127" i="1"/>
  <c r="FB179" i="1"/>
  <c r="FB304" i="1"/>
  <c r="FI179" i="1"/>
  <c r="FI304" i="1"/>
  <c r="CO179" i="1"/>
  <c r="CO304" i="1"/>
  <c r="U179" i="1"/>
  <c r="U304" i="1"/>
  <c r="AV179" i="1"/>
  <c r="AV304" i="1"/>
  <c r="EX179" i="1"/>
  <c r="EX304" i="1"/>
  <c r="CY103" i="1"/>
  <c r="CY210" i="1" s="1"/>
  <c r="EF179" i="1"/>
  <c r="EF304" i="1"/>
  <c r="BL179" i="1"/>
  <c r="BL304" i="1"/>
  <c r="DR179" i="1"/>
  <c r="DR304" i="1"/>
  <c r="AX179" i="1"/>
  <c r="AX304" i="1"/>
  <c r="EA179" i="1"/>
  <c r="EA304" i="1"/>
  <c r="CC179" i="1"/>
  <c r="CC304" i="1"/>
  <c r="DB179" i="1"/>
  <c r="DB304" i="1"/>
  <c r="FR179" i="1"/>
  <c r="FR304" i="1"/>
  <c r="CX179" i="1"/>
  <c r="CX304" i="1"/>
  <c r="AD179" i="1"/>
  <c r="AD304" i="1"/>
  <c r="FX179" i="1"/>
  <c r="FX304" i="1"/>
  <c r="DD179" i="1"/>
  <c r="DD304" i="1"/>
  <c r="AJ179" i="1"/>
  <c r="AJ304" i="1"/>
  <c r="AT179" i="1"/>
  <c r="AT304" i="1"/>
  <c r="CB103" i="1"/>
  <c r="CB210" i="1" s="1"/>
  <c r="AB179" i="1"/>
  <c r="AB304" i="1"/>
  <c r="W179" i="1"/>
  <c r="W304" i="1"/>
  <c r="DM179" i="1"/>
  <c r="DM304" i="1"/>
  <c r="BT179" i="1"/>
  <c r="BT304" i="1"/>
  <c r="DT179" i="1"/>
  <c r="DT304" i="1"/>
  <c r="AZ179" i="1"/>
  <c r="AZ304" i="1"/>
  <c r="DF179" i="1"/>
  <c r="DF304" i="1"/>
  <c r="AL179" i="1"/>
  <c r="AL304" i="1"/>
  <c r="DO179" i="1"/>
  <c r="DO304" i="1"/>
  <c r="AU179" i="1"/>
  <c r="AU304" i="1"/>
  <c r="CB127" i="1"/>
  <c r="AP127" i="1"/>
  <c r="CH144" i="1"/>
  <c r="J179" i="1"/>
  <c r="J304" i="1"/>
  <c r="FF179" i="1"/>
  <c r="FF304" i="1"/>
  <c r="CL179" i="1"/>
  <c r="CL304" i="1"/>
  <c r="R179" i="1"/>
  <c r="R304" i="1"/>
  <c r="CR179" i="1"/>
  <c r="CR304" i="1"/>
  <c r="X179" i="1"/>
  <c r="X304" i="1"/>
  <c r="FL103" i="1"/>
  <c r="FL210" i="1" s="1"/>
  <c r="AP103" i="1"/>
  <c r="AP193" i="1" s="1"/>
  <c r="CH179" i="1"/>
  <c r="CH304" i="1"/>
  <c r="FK179" i="1"/>
  <c r="FK304" i="1"/>
  <c r="EN179" i="1"/>
  <c r="EN304" i="1"/>
  <c r="EK179" i="1"/>
  <c r="EK304" i="1"/>
  <c r="BR179" i="1"/>
  <c r="BR304" i="1"/>
  <c r="CD179" i="1"/>
  <c r="FV179" i="1"/>
  <c r="FV304" i="1"/>
  <c r="DH179" i="1"/>
  <c r="DH304" i="1"/>
  <c r="FN179" i="1"/>
  <c r="FN304" i="1"/>
  <c r="CT179" i="1"/>
  <c r="CT304" i="1"/>
  <c r="Z179" i="1"/>
  <c r="Z304" i="1"/>
  <c r="V127" i="1"/>
  <c r="BN179" i="1"/>
  <c r="BN304" i="1"/>
  <c r="AH179" i="1"/>
  <c r="AH304" i="1"/>
  <c r="DY179" i="1"/>
  <c r="DY304" i="1"/>
  <c r="BE179" i="1"/>
  <c r="BE304" i="1"/>
  <c r="BZ179" i="1"/>
  <c r="BZ304" i="1"/>
  <c r="EL179" i="1"/>
  <c r="EL304" i="1"/>
  <c r="CF179" i="1"/>
  <c r="CF304" i="1"/>
  <c r="L179" i="1"/>
  <c r="L304" i="1"/>
  <c r="DK103" i="1"/>
  <c r="DK109" i="1" s="1"/>
  <c r="DK111" i="1" s="1"/>
  <c r="EG127" i="1"/>
  <c r="CH217" i="1"/>
  <c r="CH222" i="1" s="1"/>
  <c r="CH231" i="1" s="1"/>
  <c r="AK127" i="1"/>
  <c r="CS217" i="1"/>
  <c r="CS222" i="1" s="1"/>
  <c r="CS231" i="1" s="1"/>
  <c r="DT127" i="1"/>
  <c r="DN217" i="1"/>
  <c r="DN222" i="1" s="1"/>
  <c r="DN231" i="1" s="1"/>
  <c r="DG103" i="1"/>
  <c r="DG115" i="1" s="1"/>
  <c r="ED103" i="1"/>
  <c r="ED112" i="1" s="1"/>
  <c r="CH127" i="1"/>
  <c r="AA217" i="1"/>
  <c r="AA222" i="1" s="1"/>
  <c r="AA231" i="1" s="1"/>
  <c r="AK103" i="1"/>
  <c r="AK104" i="1" s="1"/>
  <c r="CS127" i="1"/>
  <c r="BA217" i="1"/>
  <c r="BA222" i="1" s="1"/>
  <c r="BA231" i="1" s="1"/>
  <c r="V217" i="1"/>
  <c r="V222" i="1" s="1"/>
  <c r="V231" i="1" s="1"/>
  <c r="EM103" i="1"/>
  <c r="DK217" i="1"/>
  <c r="DK222" i="1" s="1"/>
  <c r="DK231" i="1" s="1"/>
  <c r="DN127" i="1"/>
  <c r="N103" i="1"/>
  <c r="N150" i="1" s="1"/>
  <c r="BB103" i="1"/>
  <c r="BB210" i="1" s="1"/>
  <c r="N217" i="1"/>
  <c r="N222" i="1" s="1"/>
  <c r="N231" i="1" s="1"/>
  <c r="BB127" i="1"/>
  <c r="AE222" i="1"/>
  <c r="AE231" i="1" s="1"/>
  <c r="DR103" i="1"/>
  <c r="DR144" i="1" s="1"/>
  <c r="DR127" i="1"/>
  <c r="ED222" i="1"/>
  <c r="ED231" i="1" s="1"/>
  <c r="AZ127" i="1"/>
  <c r="CN103" i="1"/>
  <c r="CN150" i="1" s="1"/>
  <c r="AZ103" i="1"/>
  <c r="AZ210" i="1" s="1"/>
  <c r="CN127" i="1"/>
  <c r="FO217" i="1"/>
  <c r="FO222" i="1" s="1"/>
  <c r="FO231" i="1" s="1"/>
  <c r="CG127" i="1"/>
  <c r="EQ127" i="1"/>
  <c r="EX127" i="1"/>
  <c r="BA127" i="1"/>
  <c r="BK103" i="1"/>
  <c r="FR127" i="1"/>
  <c r="FW127" i="1"/>
  <c r="FU103" i="1"/>
  <c r="FR103" i="1"/>
  <c r="FR152" i="1" s="1"/>
  <c r="FO127" i="1"/>
  <c r="BF103" i="1"/>
  <c r="BF210" i="1" s="1"/>
  <c r="FU217" i="1"/>
  <c r="FU222" i="1" s="1"/>
  <c r="FU231" i="1" s="1"/>
  <c r="BF127" i="1"/>
  <c r="ED142" i="1"/>
  <c r="ED144" i="1"/>
  <c r="DG127" i="1"/>
  <c r="CM127" i="1"/>
  <c r="DU127" i="1"/>
  <c r="AD127" i="1"/>
  <c r="BP103" i="1"/>
  <c r="BP115" i="1" s="1"/>
  <c r="CM103" i="1"/>
  <c r="CM104" i="1" s="1"/>
  <c r="DU103" i="1"/>
  <c r="EP217" i="1"/>
  <c r="EP222" i="1" s="1"/>
  <c r="EP231" i="1" s="1"/>
  <c r="BT103" i="1"/>
  <c r="BT115" i="1" s="1"/>
  <c r="FZ310" i="1"/>
  <c r="BT127" i="1"/>
  <c r="EG103" i="1"/>
  <c r="ER103" i="1"/>
  <c r="ER152" i="1" s="1"/>
  <c r="BH103" i="1"/>
  <c r="BH150" i="1" s="1"/>
  <c r="ER217" i="1"/>
  <c r="ER222" i="1" s="1"/>
  <c r="ER231" i="1" s="1"/>
  <c r="CJ222" i="1"/>
  <c r="CJ231" i="1" s="1"/>
  <c r="BH127" i="1"/>
  <c r="Y222" i="1"/>
  <c r="Y231" i="1" s="1"/>
  <c r="BK127" i="1"/>
  <c r="EP103" i="1"/>
  <c r="EP152" i="1" s="1"/>
  <c r="DN142" i="1"/>
  <c r="DN144" i="1"/>
  <c r="CG217" i="1"/>
  <c r="CG222" i="1" s="1"/>
  <c r="CG231" i="1" s="1"/>
  <c r="EB217" i="1"/>
  <c r="EB222" i="1" s="1"/>
  <c r="EB231" i="1" s="1"/>
  <c r="BH222" i="1"/>
  <c r="BH231" i="1" s="1"/>
  <c r="FW217" i="1"/>
  <c r="FW222" i="1" s="1"/>
  <c r="FW231" i="1" s="1"/>
  <c r="CJ127" i="1"/>
  <c r="G127" i="1"/>
  <c r="CJ103" i="1"/>
  <c r="CJ193" i="1" s="1"/>
  <c r="G103" i="1"/>
  <c r="G210" i="1" s="1"/>
  <c r="EU127" i="1"/>
  <c r="EU103" i="1"/>
  <c r="EU144" i="1" s="1"/>
  <c r="CI127" i="1"/>
  <c r="CI103" i="1"/>
  <c r="BT222" i="1"/>
  <c r="BT231" i="1" s="1"/>
  <c r="FJ103" i="1"/>
  <c r="FJ210" i="1" s="1"/>
  <c r="EC103" i="1"/>
  <c r="EC104" i="1" s="1"/>
  <c r="Y103" i="1"/>
  <c r="Y193" i="1" s="1"/>
  <c r="FJ127" i="1"/>
  <c r="EC127" i="1"/>
  <c r="Y127" i="1"/>
  <c r="FS142" i="1"/>
  <c r="DP144" i="1"/>
  <c r="FS144" i="1"/>
  <c r="EP194" i="1"/>
  <c r="DP142" i="1"/>
  <c r="BJ144" i="1"/>
  <c r="M96" i="1"/>
  <c r="M217" i="1" s="1"/>
  <c r="M222" i="1" s="1"/>
  <c r="M231" i="1" s="1"/>
  <c r="D127" i="1"/>
  <c r="N144" i="1"/>
  <c r="EJ103" i="1"/>
  <c r="FL127" i="1"/>
  <c r="BV127" i="1"/>
  <c r="BL103" i="1"/>
  <c r="BL186" i="1" s="1"/>
  <c r="CK103" i="1"/>
  <c r="CK150" i="1" s="1"/>
  <c r="D217" i="1"/>
  <c r="D222" i="1" s="1"/>
  <c r="D231" i="1" s="1"/>
  <c r="CW217" i="1"/>
  <c r="CW222" i="1" s="1"/>
  <c r="CW231" i="1" s="1"/>
  <c r="FA96" i="1"/>
  <c r="FA217" i="1" s="1"/>
  <c r="FA222" i="1" s="1"/>
  <c r="FA231" i="1" s="1"/>
  <c r="AV96" i="1"/>
  <c r="AV217" i="1" s="1"/>
  <c r="AV222" i="1" s="1"/>
  <c r="AV231" i="1" s="1"/>
  <c r="CP96" i="1"/>
  <c r="CP217" i="1" s="1"/>
  <c r="CP222" i="1" s="1"/>
  <c r="CP231" i="1" s="1"/>
  <c r="EZ96" i="1"/>
  <c r="EZ103" i="1" s="1"/>
  <c r="BR96" i="1"/>
  <c r="BR217" i="1" s="1"/>
  <c r="BR222" i="1" s="1"/>
  <c r="BR231" i="1" s="1"/>
  <c r="BM96" i="1"/>
  <c r="BM217" i="1" s="1"/>
  <c r="BM222" i="1" s="1"/>
  <c r="BM231" i="1" s="1"/>
  <c r="EJ127" i="1"/>
  <c r="BV217" i="1"/>
  <c r="BV222" i="1" s="1"/>
  <c r="BV231" i="1" s="1"/>
  <c r="BL217" i="1"/>
  <c r="BL222" i="1" s="1"/>
  <c r="BL231" i="1" s="1"/>
  <c r="CK217" i="1"/>
  <c r="CK222" i="1" s="1"/>
  <c r="CK231" i="1" s="1"/>
  <c r="BY127" i="1"/>
  <c r="CU96" i="1"/>
  <c r="CU217" i="1" s="1"/>
  <c r="CU222" i="1" s="1"/>
  <c r="CU231" i="1" s="1"/>
  <c r="BI96" i="1"/>
  <c r="BI217" i="1" s="1"/>
  <c r="BI222" i="1" s="1"/>
  <c r="BI231" i="1" s="1"/>
  <c r="EH222" i="1"/>
  <c r="EH231" i="1" s="1"/>
  <c r="CW127" i="1"/>
  <c r="CF103" i="1"/>
  <c r="CF210" i="1" s="1"/>
  <c r="BS103" i="1"/>
  <c r="DX103" i="1"/>
  <c r="DX152" i="1" s="1"/>
  <c r="CL127" i="1"/>
  <c r="BY103" i="1"/>
  <c r="BJ96" i="1"/>
  <c r="BJ127" i="1" s="1"/>
  <c r="AO96" i="1"/>
  <c r="AO217" i="1" s="1"/>
  <c r="AO222" i="1" s="1"/>
  <c r="AO231" i="1" s="1"/>
  <c r="DJ103" i="1"/>
  <c r="EE96" i="1"/>
  <c r="EE217" i="1" s="1"/>
  <c r="EE222" i="1" s="1"/>
  <c r="EE231" i="1" s="1"/>
  <c r="EQ217" i="1"/>
  <c r="EQ222" i="1" s="1"/>
  <c r="EQ231" i="1" s="1"/>
  <c r="DU222" i="1"/>
  <c r="DU231" i="1" s="1"/>
  <c r="CF127" i="1"/>
  <c r="BS127" i="1"/>
  <c r="DX127" i="1"/>
  <c r="CL103" i="1"/>
  <c r="CL210" i="1" s="1"/>
  <c r="FQ96" i="1"/>
  <c r="FQ217" i="1" s="1"/>
  <c r="FQ222" i="1" s="1"/>
  <c r="FQ231" i="1" s="1"/>
  <c r="AC96" i="1"/>
  <c r="AC103" i="1" s="1"/>
  <c r="AX96" i="1"/>
  <c r="AX127" i="1" s="1"/>
  <c r="DD96" i="1"/>
  <c r="DD217" i="1" s="1"/>
  <c r="DD222" i="1" s="1"/>
  <c r="DD231" i="1" s="1"/>
  <c r="FI103" i="1"/>
  <c r="DE96" i="1"/>
  <c r="DE103" i="1" s="1"/>
  <c r="CE96" i="1"/>
  <c r="CE127" i="1" s="1"/>
  <c r="BX96" i="1"/>
  <c r="BX127" i="1" s="1"/>
  <c r="DZ96" i="1"/>
  <c r="DZ217" i="1" s="1"/>
  <c r="DZ222" i="1" s="1"/>
  <c r="DZ231" i="1" s="1"/>
  <c r="FX96" i="1"/>
  <c r="FX217" i="1" s="1"/>
  <c r="FX222" i="1" s="1"/>
  <c r="FX231" i="1" s="1"/>
  <c r="DF103" i="1"/>
  <c r="DF109" i="1" s="1"/>
  <c r="DF111" i="1" s="1"/>
  <c r="FM103" i="1"/>
  <c r="FM210" i="1" s="1"/>
  <c r="FI127" i="1"/>
  <c r="EL96" i="1"/>
  <c r="EL127" i="1" s="1"/>
  <c r="AY96" i="1"/>
  <c r="AY217" i="1" s="1"/>
  <c r="AY222" i="1" s="1"/>
  <c r="AY231" i="1" s="1"/>
  <c r="AJ96" i="1"/>
  <c r="AJ103" i="1" s="1"/>
  <c r="AJ144" i="1" s="1"/>
  <c r="ES96" i="1"/>
  <c r="ES217" i="1" s="1"/>
  <c r="ES222" i="1" s="1"/>
  <c r="ES231" i="1" s="1"/>
  <c r="C109" i="1"/>
  <c r="C111" i="1" s="1"/>
  <c r="C193" i="1"/>
  <c r="C210" i="1"/>
  <c r="C186" i="1"/>
  <c r="C150" i="1"/>
  <c r="C104" i="1"/>
  <c r="C115" i="1"/>
  <c r="C112" i="1"/>
  <c r="K96" i="1"/>
  <c r="K217" i="1" s="1"/>
  <c r="K222" i="1" s="1"/>
  <c r="K231" i="1" s="1"/>
  <c r="CD96" i="1"/>
  <c r="CD217" i="1" s="1"/>
  <c r="CD222" i="1" s="1"/>
  <c r="CD231" i="1" s="1"/>
  <c r="DF127" i="1"/>
  <c r="FM127" i="1"/>
  <c r="AN96" i="1"/>
  <c r="AN127" i="1" s="1"/>
  <c r="BG96" i="1"/>
  <c r="BG217" i="1" s="1"/>
  <c r="BG222" i="1" s="1"/>
  <c r="BG231" i="1" s="1"/>
  <c r="FP127" i="1"/>
  <c r="FH103" i="1"/>
  <c r="AW96" i="1"/>
  <c r="AW217" i="1" s="1"/>
  <c r="AW222" i="1" s="1"/>
  <c r="AW231" i="1" s="1"/>
  <c r="J96" i="1"/>
  <c r="EY96" i="1"/>
  <c r="EY103" i="1" s="1"/>
  <c r="CQ96" i="1"/>
  <c r="CQ217" i="1" s="1"/>
  <c r="CQ222" i="1" s="1"/>
  <c r="CQ231" i="1" s="1"/>
  <c r="AB96" i="1"/>
  <c r="AB217" i="1" s="1"/>
  <c r="AB222" i="1" s="1"/>
  <c r="AB231" i="1" s="1"/>
  <c r="W96" i="1"/>
  <c r="W103" i="1" s="1"/>
  <c r="W112" i="1" s="1"/>
  <c r="DS96" i="1"/>
  <c r="DS217" i="1" s="1"/>
  <c r="DS222" i="1" s="1"/>
  <c r="DS231" i="1" s="1"/>
  <c r="FC96" i="1"/>
  <c r="FC103" i="1" s="1"/>
  <c r="FC210" i="1" s="1"/>
  <c r="O96" i="1"/>
  <c r="O103" i="1" s="1"/>
  <c r="DC96" i="1"/>
  <c r="DC217" i="1" s="1"/>
  <c r="DC222" i="1" s="1"/>
  <c r="DC231" i="1" s="1"/>
  <c r="AL96" i="1"/>
  <c r="P222" i="1"/>
  <c r="P231" i="1" s="1"/>
  <c r="BH194" i="1"/>
  <c r="CY194" i="1"/>
  <c r="BV144" i="1"/>
  <c r="BV146" i="1" s="1"/>
  <c r="BV148" i="1" s="1"/>
  <c r="EP142" i="1"/>
  <c r="EP146" i="1" s="1"/>
  <c r="EP148" i="1" s="1"/>
  <c r="N142" i="1"/>
  <c r="CR144" i="1"/>
  <c r="CR142" i="1"/>
  <c r="X144" i="1"/>
  <c r="FL144" i="1"/>
  <c r="FL142" i="1"/>
  <c r="AM144" i="1"/>
  <c r="EB142" i="1"/>
  <c r="EN142" i="1"/>
  <c r="AG217" i="1"/>
  <c r="AG222" i="1" s="1"/>
  <c r="AG231" i="1" s="1"/>
  <c r="AG127" i="1"/>
  <c r="AG103" i="1"/>
  <c r="AG112" i="1" s="1"/>
  <c r="EK217" i="1"/>
  <c r="EK222" i="1" s="1"/>
  <c r="EK231" i="1" s="1"/>
  <c r="EK127" i="1"/>
  <c r="EK103" i="1"/>
  <c r="EK210" i="1" s="1"/>
  <c r="AK222" i="1"/>
  <c r="AK231" i="1" s="1"/>
  <c r="BV194" i="1"/>
  <c r="BS222" i="1"/>
  <c r="BS231" i="1" s="1"/>
  <c r="CA142" i="1"/>
  <c r="EH127" i="1"/>
  <c r="I127" i="1"/>
  <c r="CI222" i="1"/>
  <c r="CI231" i="1" s="1"/>
  <c r="CA144" i="1"/>
  <c r="EH103" i="1"/>
  <c r="EH115" i="1" s="1"/>
  <c r="I217" i="1"/>
  <c r="I222" i="1" s="1"/>
  <c r="I231" i="1" s="1"/>
  <c r="EV103" i="1"/>
  <c r="EG222" i="1"/>
  <c r="EG231" i="1" s="1"/>
  <c r="AU222" i="1"/>
  <c r="AU231" i="1" s="1"/>
  <c r="DA103" i="1"/>
  <c r="DA210" i="1" s="1"/>
  <c r="Z142" i="1"/>
  <c r="CX127" i="1"/>
  <c r="DA127" i="1"/>
  <c r="CA222" i="1"/>
  <c r="CA231" i="1" s="1"/>
  <c r="DK142" i="1"/>
  <c r="Z144" i="1"/>
  <c r="CX103" i="1"/>
  <c r="CX210" i="1" s="1"/>
  <c r="DK144" i="1"/>
  <c r="FR222" i="1"/>
  <c r="FR231" i="1" s="1"/>
  <c r="BY222" i="1"/>
  <c r="BY231" i="1" s="1"/>
  <c r="BT144" i="1"/>
  <c r="DJ127" i="1"/>
  <c r="BT142" i="1"/>
  <c r="FJ222" i="1"/>
  <c r="FJ231" i="1" s="1"/>
  <c r="CF222" i="1"/>
  <c r="CF231" i="1" s="1"/>
  <c r="R222" i="1"/>
  <c r="R231" i="1" s="1"/>
  <c r="BB222" i="1"/>
  <c r="BB231" i="1" s="1"/>
  <c r="DR222" i="1"/>
  <c r="DR231" i="1" s="1"/>
  <c r="FZ105" i="1"/>
  <c r="BC142" i="1"/>
  <c r="BC144" i="1"/>
  <c r="X142" i="1"/>
  <c r="BE103" i="1"/>
  <c r="BE210" i="1" s="1"/>
  <c r="EV127" i="1"/>
  <c r="BF222" i="1"/>
  <c r="BF231" i="1" s="1"/>
  <c r="BE127" i="1"/>
  <c r="CL222" i="1"/>
  <c r="CL231" i="1" s="1"/>
  <c r="EC222" i="1"/>
  <c r="EC231" i="1" s="1"/>
  <c r="CY222" i="1"/>
  <c r="CY231" i="1" s="1"/>
  <c r="EJ222" i="1"/>
  <c r="EJ231" i="1" s="1"/>
  <c r="CX222" i="1"/>
  <c r="CX231" i="1" s="1"/>
  <c r="FZ135" i="1"/>
  <c r="DF222" i="1"/>
  <c r="DF231" i="1" s="1"/>
  <c r="DA222" i="1"/>
  <c r="DA231" i="1" s="1"/>
  <c r="DW222" i="1"/>
  <c r="DW231" i="1" s="1"/>
  <c r="CH142" i="1"/>
  <c r="EB144" i="1"/>
  <c r="Z222" i="1"/>
  <c r="Z231" i="1" s="1"/>
  <c r="CB222" i="1"/>
  <c r="CB231" i="1" s="1"/>
  <c r="DB222" i="1"/>
  <c r="DB231" i="1" s="1"/>
  <c r="DX222" i="1"/>
  <c r="DX231" i="1" s="1"/>
  <c r="AR222" i="1"/>
  <c r="AR231" i="1" s="1"/>
  <c r="CM222" i="1"/>
  <c r="CM231" i="1" s="1"/>
  <c r="FI222" i="1"/>
  <c r="FI231" i="1" s="1"/>
  <c r="U222" i="1"/>
  <c r="U231" i="1" s="1"/>
  <c r="AQ222" i="1"/>
  <c r="AQ231" i="1" s="1"/>
  <c r="EX222" i="1"/>
  <c r="EX231" i="1" s="1"/>
  <c r="AZ222" i="1"/>
  <c r="AZ231" i="1" s="1"/>
  <c r="FL222" i="1"/>
  <c r="FL231" i="1" s="1"/>
  <c r="AT222" i="1"/>
  <c r="AT231" i="1" s="1"/>
  <c r="DG222" i="1"/>
  <c r="DG231" i="1" s="1"/>
  <c r="BK222" i="1"/>
  <c r="BK231" i="1" s="1"/>
  <c r="T222" i="1"/>
  <c r="T231" i="1" s="1"/>
  <c r="EF222" i="1"/>
  <c r="EF231" i="1" s="1"/>
  <c r="FN222" i="1"/>
  <c r="FN231" i="1" s="1"/>
  <c r="FM222" i="1"/>
  <c r="FM231" i="1" s="1"/>
  <c r="BE222" i="1"/>
  <c r="BE231" i="1" s="1"/>
  <c r="EU222" i="1"/>
  <c r="EU231" i="1" s="1"/>
  <c r="G222" i="1"/>
  <c r="G231" i="1" s="1"/>
  <c r="BD222" i="1"/>
  <c r="BD231" i="1" s="1"/>
  <c r="CN222" i="1"/>
  <c r="CN231" i="1" s="1"/>
  <c r="AH222" i="1"/>
  <c r="AH231" i="1" s="1"/>
  <c r="EV222" i="1"/>
  <c r="EV231" i="1" s="1"/>
  <c r="EO222" i="1"/>
  <c r="EO231" i="1" s="1"/>
  <c r="DJ222" i="1"/>
  <c r="DJ231" i="1" s="1"/>
  <c r="AP222" i="1"/>
  <c r="AP231" i="1" s="1"/>
  <c r="L222" i="1"/>
  <c r="L231" i="1" s="1"/>
  <c r="E217" i="1"/>
  <c r="E222" i="1" s="1"/>
  <c r="E231" i="1" s="1"/>
  <c r="E103" i="1"/>
  <c r="E127" i="1"/>
  <c r="BG176" i="1"/>
  <c r="FK112" i="1"/>
  <c r="FK115" i="1"/>
  <c r="FK104" i="1"/>
  <c r="AP121" i="1"/>
  <c r="AP118" i="1"/>
  <c r="CZ121" i="1"/>
  <c r="CZ118" i="1"/>
  <c r="AC118" i="1"/>
  <c r="AC121" i="1"/>
  <c r="CE118" i="1"/>
  <c r="CE121" i="1"/>
  <c r="FX118" i="1"/>
  <c r="FX121" i="1"/>
  <c r="CT118" i="1"/>
  <c r="CT121" i="1"/>
  <c r="AY118" i="1"/>
  <c r="AY121" i="1"/>
  <c r="ER118" i="1"/>
  <c r="ER121" i="1"/>
  <c r="FB186" i="1"/>
  <c r="FB115" i="1"/>
  <c r="FB104" i="1"/>
  <c r="FB109" i="1"/>
  <c r="FB111" i="1" s="1"/>
  <c r="CO210" i="1"/>
  <c r="CO186" i="1"/>
  <c r="CO193" i="1"/>
  <c r="CO150" i="1"/>
  <c r="CO109" i="1"/>
  <c r="CO111" i="1" s="1"/>
  <c r="CO112" i="1"/>
  <c r="CO115" i="1"/>
  <c r="CO104" i="1"/>
  <c r="FG176" i="1"/>
  <c r="FG179" i="1"/>
  <c r="CM176" i="1"/>
  <c r="CM179" i="1"/>
  <c r="S176" i="1"/>
  <c r="S179" i="1"/>
  <c r="EG176" i="1"/>
  <c r="EG179" i="1"/>
  <c r="BM176" i="1"/>
  <c r="BM179" i="1"/>
  <c r="DT176" i="1"/>
  <c r="AZ176" i="1"/>
  <c r="FB142" i="1"/>
  <c r="ED176" i="1"/>
  <c r="BJ176" i="1"/>
  <c r="BJ184" i="1" s="1"/>
  <c r="BJ229" i="1" s="1"/>
  <c r="DQ176" i="1"/>
  <c r="DQ179" i="1"/>
  <c r="AW176" i="1"/>
  <c r="AW179" i="1"/>
  <c r="AH176" i="1"/>
  <c r="BD104" i="1"/>
  <c r="FZ85" i="1"/>
  <c r="AD210" i="1"/>
  <c r="AD193" i="1"/>
  <c r="AD186" i="1"/>
  <c r="AD150" i="1"/>
  <c r="AD104" i="1"/>
  <c r="AD109" i="1"/>
  <c r="AD111" i="1" s="1"/>
  <c r="AD112" i="1"/>
  <c r="AD115" i="1"/>
  <c r="BB121" i="1"/>
  <c r="BB118" i="1"/>
  <c r="S121" i="1"/>
  <c r="S118" i="1"/>
  <c r="FG121" i="1"/>
  <c r="FG118" i="1"/>
  <c r="DL121" i="1"/>
  <c r="DL118" i="1"/>
  <c r="BE121" i="1"/>
  <c r="BE118" i="1"/>
  <c r="FE118" i="1"/>
  <c r="FE121" i="1"/>
  <c r="EL118" i="1"/>
  <c r="EL121" i="1"/>
  <c r="CQ118" i="1"/>
  <c r="CQ121" i="1"/>
  <c r="AV118" i="1"/>
  <c r="AV121" i="1"/>
  <c r="BM118" i="1"/>
  <c r="BM121" i="1"/>
  <c r="EO118" i="1"/>
  <c r="EO121" i="1"/>
  <c r="DF118" i="1"/>
  <c r="DF121" i="1"/>
  <c r="BK118" i="1"/>
  <c r="BK121" i="1"/>
  <c r="P118" i="1"/>
  <c r="P121" i="1"/>
  <c r="FD118" i="1"/>
  <c r="FD121" i="1"/>
  <c r="AE193" i="1"/>
  <c r="AE186" i="1"/>
  <c r="AE210" i="1"/>
  <c r="AE152" i="1"/>
  <c r="AE104" i="1"/>
  <c r="AE109" i="1"/>
  <c r="AE111" i="1" s="1"/>
  <c r="AE112" i="1"/>
  <c r="AE115" i="1"/>
  <c r="DT210" i="1"/>
  <c r="DT193" i="1"/>
  <c r="DT186" i="1"/>
  <c r="DT104" i="1"/>
  <c r="DT109" i="1"/>
  <c r="DT111" i="1" s="1"/>
  <c r="DT152" i="1"/>
  <c r="DT112" i="1"/>
  <c r="DT115" i="1"/>
  <c r="ET112" i="1"/>
  <c r="ET115" i="1"/>
  <c r="BY193" i="1"/>
  <c r="BY186" i="1"/>
  <c r="EU121" i="1"/>
  <c r="EU118" i="1"/>
  <c r="AJ118" i="1"/>
  <c r="AJ121" i="1"/>
  <c r="D118" i="1"/>
  <c r="D121" i="1"/>
  <c r="DY176" i="1"/>
  <c r="BE176" i="1"/>
  <c r="DX176" i="1"/>
  <c r="DX179" i="1"/>
  <c r="BD176" i="1"/>
  <c r="BD179" i="1"/>
  <c r="EH176" i="1"/>
  <c r="BN176" i="1"/>
  <c r="DG179" i="1"/>
  <c r="DG176" i="1"/>
  <c r="AM179" i="1"/>
  <c r="AM176" i="1"/>
  <c r="FX176" i="1"/>
  <c r="DD176" i="1"/>
  <c r="AJ176" i="1"/>
  <c r="DO176" i="1"/>
  <c r="AU176" i="1"/>
  <c r="FP210" i="1"/>
  <c r="FP193" i="1"/>
  <c r="FP186" i="1"/>
  <c r="FP150" i="1"/>
  <c r="FP104" i="1"/>
  <c r="FP109" i="1"/>
  <c r="FP111" i="1" s="1"/>
  <c r="FP112" i="1"/>
  <c r="FP115" i="1"/>
  <c r="EQ210" i="1"/>
  <c r="EQ193" i="1"/>
  <c r="EQ186" i="1"/>
  <c r="EQ150" i="1"/>
  <c r="EQ115" i="1"/>
  <c r="EQ104" i="1"/>
  <c r="EQ109" i="1"/>
  <c r="EQ111" i="1" s="1"/>
  <c r="EQ112" i="1"/>
  <c r="FZ16" i="1"/>
  <c r="GB16" i="1" s="1"/>
  <c r="BN121" i="1"/>
  <c r="BN118" i="1"/>
  <c r="AE121" i="1"/>
  <c r="AE118" i="1"/>
  <c r="FS121" i="1"/>
  <c r="FS118" i="1"/>
  <c r="DX121" i="1"/>
  <c r="DX118" i="1"/>
  <c r="BQ121" i="1"/>
  <c r="BQ118" i="1"/>
  <c r="J118" i="1"/>
  <c r="J121" i="1"/>
  <c r="EX118" i="1"/>
  <c r="EX121" i="1"/>
  <c r="DC118" i="1"/>
  <c r="DC121" i="1"/>
  <c r="BH118" i="1"/>
  <c r="BH121" i="1"/>
  <c r="M118" i="1"/>
  <c r="M121" i="1"/>
  <c r="FA118" i="1"/>
  <c r="FA121" i="1"/>
  <c r="DR118" i="1"/>
  <c r="DR121" i="1"/>
  <c r="BW118" i="1"/>
  <c r="BW121" i="1"/>
  <c r="AB118" i="1"/>
  <c r="AB121" i="1"/>
  <c r="FP118" i="1"/>
  <c r="FP121" i="1"/>
  <c r="EK176" i="1"/>
  <c r="DP176" i="1"/>
  <c r="FT210" i="1"/>
  <c r="FT193" i="1"/>
  <c r="FT186" i="1"/>
  <c r="FT152" i="1"/>
  <c r="FT109" i="1"/>
  <c r="FT111" i="1" s="1"/>
  <c r="FT112" i="1"/>
  <c r="FT115" i="1"/>
  <c r="FT104" i="1"/>
  <c r="I11" i="2"/>
  <c r="EU176" i="1"/>
  <c r="EU179" i="1"/>
  <c r="CA176" i="1"/>
  <c r="CA179" i="1"/>
  <c r="G176" i="1"/>
  <c r="G179" i="1"/>
  <c r="FK194" i="1"/>
  <c r="FK142" i="1"/>
  <c r="DU176" i="1"/>
  <c r="DU179" i="1"/>
  <c r="BA176" i="1"/>
  <c r="BA179" i="1"/>
  <c r="DH176" i="1"/>
  <c r="AN176" i="1"/>
  <c r="CD176" i="1"/>
  <c r="DR176" i="1"/>
  <c r="AX176" i="1"/>
  <c r="DE176" i="1"/>
  <c r="DE179" i="1"/>
  <c r="AK176" i="1"/>
  <c r="AK179" i="1"/>
  <c r="CG210" i="1"/>
  <c r="CG193" i="1"/>
  <c r="CG186" i="1"/>
  <c r="CG152" i="1"/>
  <c r="CG115" i="1"/>
  <c r="CG104" i="1"/>
  <c r="CG109" i="1"/>
  <c r="CG111" i="1" s="1"/>
  <c r="CG112" i="1"/>
  <c r="CS210" i="1"/>
  <c r="CS193" i="1"/>
  <c r="CS186" i="1"/>
  <c r="CS152" i="1"/>
  <c r="CS115" i="1"/>
  <c r="CS104" i="1"/>
  <c r="CS109" i="1"/>
  <c r="CS111" i="1" s="1"/>
  <c r="CS112" i="1"/>
  <c r="X210" i="1"/>
  <c r="X193" i="1"/>
  <c r="X186" i="1"/>
  <c r="X152" i="1"/>
  <c r="X112" i="1"/>
  <c r="X115" i="1"/>
  <c r="X104" i="1"/>
  <c r="X109" i="1"/>
  <c r="X111" i="1" s="1"/>
  <c r="EN210" i="1"/>
  <c r="EN193" i="1"/>
  <c r="EN186" i="1"/>
  <c r="EN150" i="1"/>
  <c r="EN152" i="1"/>
  <c r="EN112" i="1"/>
  <c r="EN115" i="1"/>
  <c r="EN104" i="1"/>
  <c r="EN109" i="1"/>
  <c r="EN111" i="1" s="1"/>
  <c r="BZ121" i="1"/>
  <c r="BZ118" i="1"/>
  <c r="AQ121" i="1"/>
  <c r="AQ118" i="1"/>
  <c r="BA118" i="1"/>
  <c r="BA121" i="1"/>
  <c r="EJ121" i="1"/>
  <c r="EJ118" i="1"/>
  <c r="CC121" i="1"/>
  <c r="CC118" i="1"/>
  <c r="V118" i="1"/>
  <c r="V121" i="1"/>
  <c r="FJ118" i="1"/>
  <c r="FJ121" i="1"/>
  <c r="DO118" i="1"/>
  <c r="DO121" i="1"/>
  <c r="BT118" i="1"/>
  <c r="BT121" i="1"/>
  <c r="Y118" i="1"/>
  <c r="Y121" i="1"/>
  <c r="FM118" i="1"/>
  <c r="FM121" i="1"/>
  <c r="ED118" i="1"/>
  <c r="ED121" i="1"/>
  <c r="CI118" i="1"/>
  <c r="CI121" i="1"/>
  <c r="AN118" i="1"/>
  <c r="AN121" i="1"/>
  <c r="DL210" i="1"/>
  <c r="DL193" i="1"/>
  <c r="DL186" i="1"/>
  <c r="DL150" i="1"/>
  <c r="DL109" i="1"/>
  <c r="DL111" i="1" s="1"/>
  <c r="DL112" i="1"/>
  <c r="DL115" i="1"/>
  <c r="DL104" i="1"/>
  <c r="AF210" i="1"/>
  <c r="AF193" i="1"/>
  <c r="AF186" i="1"/>
  <c r="AF152" i="1"/>
  <c r="AF109" i="1"/>
  <c r="AF111" i="1" s="1"/>
  <c r="AF112" i="1"/>
  <c r="AF115" i="1"/>
  <c r="AF104" i="1"/>
  <c r="BF176" i="1"/>
  <c r="BF184" i="1" s="1"/>
  <c r="BF229" i="1" s="1"/>
  <c r="DZ146" i="1"/>
  <c r="DZ148" i="1" s="1"/>
  <c r="DM176" i="1"/>
  <c r="AS176" i="1"/>
  <c r="DL176" i="1"/>
  <c r="DL179" i="1"/>
  <c r="AR176" i="1"/>
  <c r="AR179" i="1"/>
  <c r="EA194" i="1"/>
  <c r="EA142" i="1"/>
  <c r="EA144" i="1"/>
  <c r="DV176" i="1"/>
  <c r="BB176" i="1"/>
  <c r="FO179" i="1"/>
  <c r="FO176" i="1"/>
  <c r="CU179" i="1"/>
  <c r="CU176" i="1"/>
  <c r="AA179" i="1"/>
  <c r="AA176" i="1"/>
  <c r="FL176" i="1"/>
  <c r="CR176" i="1"/>
  <c r="X176" i="1"/>
  <c r="FW176" i="1"/>
  <c r="FW184" i="1" s="1"/>
  <c r="FW229" i="1" s="1"/>
  <c r="DC176" i="1"/>
  <c r="AI176" i="1"/>
  <c r="AI184" i="1" s="1"/>
  <c r="AI229" i="1" s="1"/>
  <c r="FF210" i="1"/>
  <c r="FF193" i="1"/>
  <c r="FF186" i="1"/>
  <c r="FF152" i="1"/>
  <c r="FF104" i="1"/>
  <c r="FF109" i="1"/>
  <c r="FF111" i="1" s="1"/>
  <c r="FF112" i="1"/>
  <c r="FF115" i="1"/>
  <c r="P193" i="1"/>
  <c r="CL121" i="1"/>
  <c r="CL118" i="1"/>
  <c r="BC121" i="1"/>
  <c r="BC118" i="1"/>
  <c r="H121" i="1"/>
  <c r="H118" i="1"/>
  <c r="EV121" i="1"/>
  <c r="EV118" i="1"/>
  <c r="CO121" i="1"/>
  <c r="CO118" i="1"/>
  <c r="AH118" i="1"/>
  <c r="AH121" i="1"/>
  <c r="FV118" i="1"/>
  <c r="FV121" i="1"/>
  <c r="EA118" i="1"/>
  <c r="EA121" i="1"/>
  <c r="CF118" i="1"/>
  <c r="CF121" i="1"/>
  <c r="AK118" i="1"/>
  <c r="AK121" i="1"/>
  <c r="CK118" i="1"/>
  <c r="CK121" i="1"/>
  <c r="EP118" i="1"/>
  <c r="EP121" i="1"/>
  <c r="CU118" i="1"/>
  <c r="CU121" i="1"/>
  <c r="AZ118" i="1"/>
  <c r="AZ121" i="1"/>
  <c r="FS193" i="1"/>
  <c r="F186" i="1"/>
  <c r="F150" i="1"/>
  <c r="BA210" i="1"/>
  <c r="BA193" i="1"/>
  <c r="BA186" i="1"/>
  <c r="BA150" i="1"/>
  <c r="BA104" i="1"/>
  <c r="BA109" i="1"/>
  <c r="BA111" i="1" s="1"/>
  <c r="BA112" i="1"/>
  <c r="BA115" i="1"/>
  <c r="BQ176" i="1"/>
  <c r="F176" i="1"/>
  <c r="AY179" i="1"/>
  <c r="AY176" i="1"/>
  <c r="EA176" i="1"/>
  <c r="V210" i="1"/>
  <c r="V193" i="1"/>
  <c r="V186" i="1"/>
  <c r="V152" i="1"/>
  <c r="V112" i="1"/>
  <c r="V115" i="1"/>
  <c r="V104" i="1"/>
  <c r="V109" i="1"/>
  <c r="V111" i="1" s="1"/>
  <c r="AR193" i="1"/>
  <c r="G121" i="1"/>
  <c r="G118" i="1"/>
  <c r="AS121" i="1"/>
  <c r="AS118" i="1"/>
  <c r="DZ118" i="1"/>
  <c r="DZ121" i="1"/>
  <c r="EC118" i="1"/>
  <c r="EC121" i="1"/>
  <c r="EW210" i="1"/>
  <c r="EW193" i="1"/>
  <c r="EW150" i="1"/>
  <c r="EW186" i="1"/>
  <c r="EW109" i="1"/>
  <c r="EW111" i="1" s="1"/>
  <c r="EW112" i="1"/>
  <c r="EW115" i="1"/>
  <c r="EW104" i="1"/>
  <c r="BR176" i="1"/>
  <c r="EI176" i="1"/>
  <c r="EI179" i="1"/>
  <c r="BO176" i="1"/>
  <c r="BO179" i="1"/>
  <c r="DB176" i="1"/>
  <c r="CQ194" i="1"/>
  <c r="DI176" i="1"/>
  <c r="DI179" i="1"/>
  <c r="AO176" i="1"/>
  <c r="AO179" i="1"/>
  <c r="FP176" i="1"/>
  <c r="CV176" i="1"/>
  <c r="CV184" i="1" s="1"/>
  <c r="CV229" i="1" s="1"/>
  <c r="AB176" i="1"/>
  <c r="EY194" i="1"/>
  <c r="DF176" i="1"/>
  <c r="DF184" i="1" s="1"/>
  <c r="DF229" i="1" s="1"/>
  <c r="AL176" i="1"/>
  <c r="FM176" i="1"/>
  <c r="FM179" i="1"/>
  <c r="CS176" i="1"/>
  <c r="CS179" i="1"/>
  <c r="Y176" i="1"/>
  <c r="Y179" i="1"/>
  <c r="AM210" i="1"/>
  <c r="AM193" i="1"/>
  <c r="AM186" i="1"/>
  <c r="AM152" i="1"/>
  <c r="AM115" i="1"/>
  <c r="AM104" i="1"/>
  <c r="AM109" i="1"/>
  <c r="AM111" i="1" s="1"/>
  <c r="AM112" i="1"/>
  <c r="CX121" i="1"/>
  <c r="CX118" i="1"/>
  <c r="BO121" i="1"/>
  <c r="BO118" i="1"/>
  <c r="T121" i="1"/>
  <c r="T118" i="1"/>
  <c r="FH121" i="1"/>
  <c r="FH118" i="1"/>
  <c r="DA121" i="1"/>
  <c r="DA118" i="1"/>
  <c r="AT118" i="1"/>
  <c r="AT121" i="1"/>
  <c r="EG118" i="1"/>
  <c r="EG121" i="1"/>
  <c r="EM118" i="1"/>
  <c r="EM121" i="1"/>
  <c r="CR118" i="1"/>
  <c r="CR121" i="1"/>
  <c r="AW118" i="1"/>
  <c r="AW121" i="1"/>
  <c r="N118" i="1"/>
  <c r="N121" i="1"/>
  <c r="FB118" i="1"/>
  <c r="FB121" i="1"/>
  <c r="DG118" i="1"/>
  <c r="DG121" i="1"/>
  <c r="BL118" i="1"/>
  <c r="BL121" i="1"/>
  <c r="I210" i="1"/>
  <c r="I193" i="1"/>
  <c r="I150" i="1"/>
  <c r="I186" i="1"/>
  <c r="I109" i="1"/>
  <c r="I111" i="1" s="1"/>
  <c r="I112" i="1"/>
  <c r="I115" i="1"/>
  <c r="I104" i="1"/>
  <c r="BP176" i="1"/>
  <c r="BP179" i="1"/>
  <c r="BZ176" i="1"/>
  <c r="BQ179" i="1"/>
  <c r="AN179" i="1"/>
  <c r="FU176" i="1"/>
  <c r="FU184" i="1" s="1"/>
  <c r="FU229" i="1" s="1"/>
  <c r="DA176" i="1"/>
  <c r="AG176" i="1"/>
  <c r="FT176" i="1"/>
  <c r="FT179" i="1"/>
  <c r="CZ176" i="1"/>
  <c r="CZ179" i="1"/>
  <c r="AF176" i="1"/>
  <c r="AF179" i="1"/>
  <c r="BG194" i="1"/>
  <c r="DJ176" i="1"/>
  <c r="AP176" i="1"/>
  <c r="FC179" i="1"/>
  <c r="FC176" i="1"/>
  <c r="CI179" i="1"/>
  <c r="CI176" i="1"/>
  <c r="O179" i="1"/>
  <c r="O176" i="1"/>
  <c r="DO194" i="1"/>
  <c r="FJ146" i="1"/>
  <c r="FJ148" i="1" s="1"/>
  <c r="BH146" i="1"/>
  <c r="BH148" i="1" s="1"/>
  <c r="EZ176" i="1"/>
  <c r="EZ184" i="1" s="1"/>
  <c r="EZ229" i="1" s="1"/>
  <c r="CF176" i="1"/>
  <c r="L176" i="1"/>
  <c r="FK176" i="1"/>
  <c r="CQ176" i="1"/>
  <c r="W176" i="1"/>
  <c r="EB210" i="1"/>
  <c r="EB193" i="1"/>
  <c r="EB186" i="1"/>
  <c r="EB150" i="1"/>
  <c r="EB152" i="1"/>
  <c r="EB112" i="1"/>
  <c r="EB115" i="1"/>
  <c r="EB104" i="1"/>
  <c r="EB109" i="1"/>
  <c r="EB111" i="1" s="1"/>
  <c r="AO118" i="1"/>
  <c r="AO121" i="1"/>
  <c r="DJ121" i="1"/>
  <c r="DJ118" i="1"/>
  <c r="CA121" i="1"/>
  <c r="CA118" i="1"/>
  <c r="AF121" i="1"/>
  <c r="AF118" i="1"/>
  <c r="FT121" i="1"/>
  <c r="FT118" i="1"/>
  <c r="DM121" i="1"/>
  <c r="DM118" i="1"/>
  <c r="BF118" i="1"/>
  <c r="BF121" i="1"/>
  <c r="K118" i="1"/>
  <c r="K121" i="1"/>
  <c r="EY118" i="1"/>
  <c r="EY121" i="1"/>
  <c r="DD118" i="1"/>
  <c r="DD121" i="1"/>
  <c r="BI118" i="1"/>
  <c r="BI121" i="1"/>
  <c r="Z118" i="1"/>
  <c r="Z121" i="1"/>
  <c r="FN118" i="1"/>
  <c r="FN121" i="1"/>
  <c r="DS118" i="1"/>
  <c r="DS121" i="1"/>
  <c r="BX118" i="1"/>
  <c r="BX121" i="1"/>
  <c r="DY210" i="1"/>
  <c r="DY186" i="1"/>
  <c r="DY193" i="1"/>
  <c r="DY152" i="1"/>
  <c r="DY109" i="1"/>
  <c r="DY111" i="1" s="1"/>
  <c r="DY112" i="1"/>
  <c r="DY115" i="1"/>
  <c r="DY104" i="1"/>
  <c r="AS109" i="1"/>
  <c r="AS111" i="1" s="1"/>
  <c r="AS112" i="1"/>
  <c r="DN210" i="1"/>
  <c r="DN193" i="1"/>
  <c r="DN186" i="1"/>
  <c r="DN150" i="1"/>
  <c r="DN152" i="1"/>
  <c r="DN112" i="1"/>
  <c r="DN115" i="1"/>
  <c r="DN104" i="1"/>
  <c r="DN109" i="1"/>
  <c r="DN111" i="1" s="1"/>
  <c r="DW176" i="1"/>
  <c r="DW179" i="1"/>
  <c r="BC176" i="1"/>
  <c r="BC179" i="1"/>
  <c r="J176" i="1"/>
  <c r="J184" i="1" s="1"/>
  <c r="J229" i="1" s="1"/>
  <c r="W194" i="1"/>
  <c r="FQ176" i="1"/>
  <c r="FQ179" i="1"/>
  <c r="CW176" i="1"/>
  <c r="CW179" i="1"/>
  <c r="AC176" i="1"/>
  <c r="AC179" i="1"/>
  <c r="FD176" i="1"/>
  <c r="FD184" i="1" s="1"/>
  <c r="FD229" i="1" s="1"/>
  <c r="CJ176" i="1"/>
  <c r="P176" i="1"/>
  <c r="P184" i="1" s="1"/>
  <c r="P229" i="1" s="1"/>
  <c r="CE194" i="1"/>
  <c r="FN176" i="1"/>
  <c r="CT176" i="1"/>
  <c r="Z176" i="1"/>
  <c r="FA176" i="1"/>
  <c r="FA179" i="1"/>
  <c r="CG176" i="1"/>
  <c r="CG179" i="1"/>
  <c r="M176" i="1"/>
  <c r="M179" i="1"/>
  <c r="DI118" i="1"/>
  <c r="DI121" i="1"/>
  <c r="DV121" i="1"/>
  <c r="DV118" i="1"/>
  <c r="CM121" i="1"/>
  <c r="CM118" i="1"/>
  <c r="AR121" i="1"/>
  <c r="AR118" i="1"/>
  <c r="E118" i="1"/>
  <c r="E121" i="1"/>
  <c r="DY121" i="1"/>
  <c r="DY118" i="1"/>
  <c r="BR118" i="1"/>
  <c r="BR121" i="1"/>
  <c r="W118" i="1"/>
  <c r="W121" i="1"/>
  <c r="FK118" i="1"/>
  <c r="FK121" i="1"/>
  <c r="DP118" i="1"/>
  <c r="DP121" i="1"/>
  <c r="BU118" i="1"/>
  <c r="BU121" i="1"/>
  <c r="AL118" i="1"/>
  <c r="AL121" i="1"/>
  <c r="Q118" i="1"/>
  <c r="Q121" i="1"/>
  <c r="EE118" i="1"/>
  <c r="EE121" i="1"/>
  <c r="CJ118" i="1"/>
  <c r="CJ121" i="1"/>
  <c r="DV210" i="1"/>
  <c r="DV193" i="1"/>
  <c r="DV186" i="1"/>
  <c r="DV152" i="1"/>
  <c r="DV104" i="1"/>
  <c r="DV109" i="1"/>
  <c r="DV111" i="1" s="1"/>
  <c r="DV112" i="1"/>
  <c r="DV115" i="1"/>
  <c r="BN210" i="1"/>
  <c r="BN193" i="1"/>
  <c r="BN186" i="1"/>
  <c r="BN150" i="1"/>
  <c r="BN104" i="1"/>
  <c r="BN109" i="1"/>
  <c r="BN111" i="1" s="1"/>
  <c r="BN112" i="1"/>
  <c r="BN115" i="1"/>
  <c r="FG104" i="1"/>
  <c r="D210" i="1"/>
  <c r="D186" i="1"/>
  <c r="D193" i="1"/>
  <c r="D150" i="1"/>
  <c r="D104" i="1"/>
  <c r="D109" i="1"/>
  <c r="D111" i="1" s="1"/>
  <c r="D112" i="1"/>
  <c r="D115" i="1"/>
  <c r="DS179" i="1"/>
  <c r="DS176" i="1"/>
  <c r="AV176" i="1"/>
  <c r="AV184" i="1" s="1"/>
  <c r="AV229" i="1" s="1"/>
  <c r="FI176" i="1"/>
  <c r="CO176" i="1"/>
  <c r="U176" i="1"/>
  <c r="FH176" i="1"/>
  <c r="FH179" i="1"/>
  <c r="CN176" i="1"/>
  <c r="CN179" i="1"/>
  <c r="T176" i="1"/>
  <c r="T179" i="1"/>
  <c r="FR176" i="1"/>
  <c r="CX176" i="1"/>
  <c r="AD176" i="1"/>
  <c r="FV176" i="1"/>
  <c r="EQ179" i="1"/>
  <c r="EQ176" i="1"/>
  <c r="BW179" i="1"/>
  <c r="BW176" i="1"/>
  <c r="AU194" i="1"/>
  <c r="AU142" i="1"/>
  <c r="AU144" i="1"/>
  <c r="V144" i="1"/>
  <c r="EN176" i="1"/>
  <c r="BT176" i="1"/>
  <c r="EY176" i="1"/>
  <c r="CE176" i="1"/>
  <c r="CE184" i="1" s="1"/>
  <c r="CE229" i="1" s="1"/>
  <c r="K176" i="1"/>
  <c r="EX176" i="1"/>
  <c r="FO210" i="1"/>
  <c r="FO193" i="1"/>
  <c r="FO186" i="1"/>
  <c r="FO150" i="1"/>
  <c r="FO115" i="1"/>
  <c r="FO104" i="1"/>
  <c r="FO109" i="1"/>
  <c r="FO111" i="1" s="1"/>
  <c r="FO112" i="1"/>
  <c r="BW210" i="1"/>
  <c r="BW193" i="1"/>
  <c r="BW186" i="1"/>
  <c r="BW150" i="1"/>
  <c r="BW115" i="1"/>
  <c r="BW104" i="1"/>
  <c r="BW109" i="1"/>
  <c r="BW111" i="1" s="1"/>
  <c r="BW112" i="1"/>
  <c r="FQ118" i="1"/>
  <c r="FQ121" i="1"/>
  <c r="EH121" i="1"/>
  <c r="EH118" i="1"/>
  <c r="CY121" i="1"/>
  <c r="CY118" i="1"/>
  <c r="BD121" i="1"/>
  <c r="BD118" i="1"/>
  <c r="CW118" i="1"/>
  <c r="CW121" i="1"/>
  <c r="EK121" i="1"/>
  <c r="EK118" i="1"/>
  <c r="CD118" i="1"/>
  <c r="CD121" i="1"/>
  <c r="AI118" i="1"/>
  <c r="AI121" i="1"/>
  <c r="FW118" i="1"/>
  <c r="FW121" i="1"/>
  <c r="EB118" i="1"/>
  <c r="EB121" i="1"/>
  <c r="CG118" i="1"/>
  <c r="CG121" i="1"/>
  <c r="AX118" i="1"/>
  <c r="AX121" i="1"/>
  <c r="ES118" i="1"/>
  <c r="ES121" i="1"/>
  <c r="EQ118" i="1"/>
  <c r="EQ121" i="1"/>
  <c r="CV118" i="1"/>
  <c r="CV121" i="1"/>
  <c r="DP179" i="1"/>
  <c r="DK176" i="1"/>
  <c r="DK179" i="1"/>
  <c r="AQ176" i="1"/>
  <c r="AQ179" i="1"/>
  <c r="FE176" i="1"/>
  <c r="FE179" i="1"/>
  <c r="CK176" i="1"/>
  <c r="CK179" i="1"/>
  <c r="Q176" i="1"/>
  <c r="Q179" i="1"/>
  <c r="ER176" i="1"/>
  <c r="BX176" i="1"/>
  <c r="D176" i="1"/>
  <c r="K194" i="1"/>
  <c r="FB176" i="1"/>
  <c r="CH176" i="1"/>
  <c r="N176" i="1"/>
  <c r="DN176" i="1"/>
  <c r="DN184" i="1" s="1"/>
  <c r="DN229" i="1" s="1"/>
  <c r="EO176" i="1"/>
  <c r="EO179" i="1"/>
  <c r="BU176" i="1"/>
  <c r="BU179" i="1"/>
  <c r="V142" i="1"/>
  <c r="DP112" i="1"/>
  <c r="FW210" i="1"/>
  <c r="FW193" i="1"/>
  <c r="FW186" i="1"/>
  <c r="FW152" i="1"/>
  <c r="FW112" i="1"/>
  <c r="FW115" i="1"/>
  <c r="FW104" i="1"/>
  <c r="FW109" i="1"/>
  <c r="FW111" i="1" s="1"/>
  <c r="BV210" i="1"/>
  <c r="BV193" i="1"/>
  <c r="BV186" i="1"/>
  <c r="BV115" i="1"/>
  <c r="BV150" i="1"/>
  <c r="BV104" i="1"/>
  <c r="BV109" i="1"/>
  <c r="BV111" i="1" s="1"/>
  <c r="BV112" i="1"/>
  <c r="F121" i="1"/>
  <c r="F118" i="1"/>
  <c r="ET121" i="1"/>
  <c r="ET118" i="1"/>
  <c r="DK121" i="1"/>
  <c r="DK118" i="1"/>
  <c r="BP121" i="1"/>
  <c r="BP118" i="1"/>
  <c r="I121" i="1"/>
  <c r="I118" i="1"/>
  <c r="EW121" i="1"/>
  <c r="EW118" i="1"/>
  <c r="CP118" i="1"/>
  <c r="CP121" i="1"/>
  <c r="AU118" i="1"/>
  <c r="AU121" i="1"/>
  <c r="BY118" i="1"/>
  <c r="BY121" i="1"/>
  <c r="EN118" i="1"/>
  <c r="EN121" i="1"/>
  <c r="CS118" i="1"/>
  <c r="CS121" i="1"/>
  <c r="BJ118" i="1"/>
  <c r="BJ121" i="1"/>
  <c r="O118" i="1"/>
  <c r="O121" i="1"/>
  <c r="FC118" i="1"/>
  <c r="FC121" i="1"/>
  <c r="DH118" i="1"/>
  <c r="DH121" i="1"/>
  <c r="DM210" i="1"/>
  <c r="DM193" i="1"/>
  <c r="DM186" i="1"/>
  <c r="DM152" i="1"/>
  <c r="DM109" i="1"/>
  <c r="DM111" i="1" s="1"/>
  <c r="DM112" i="1"/>
  <c r="DM115" i="1"/>
  <c r="DM104" i="1"/>
  <c r="EJ176" i="1"/>
  <c r="EJ179" i="1"/>
  <c r="BG179" i="1"/>
  <c r="EW176" i="1"/>
  <c r="CC176" i="1"/>
  <c r="I176" i="1"/>
  <c r="EV176" i="1"/>
  <c r="EV179" i="1"/>
  <c r="CB176" i="1"/>
  <c r="CB179" i="1"/>
  <c r="H176" i="1"/>
  <c r="H179" i="1"/>
  <c r="FF176" i="1"/>
  <c r="CL176" i="1"/>
  <c r="R176" i="1"/>
  <c r="FJ176" i="1"/>
  <c r="CP176" i="1"/>
  <c r="EE179" i="1"/>
  <c r="EE176" i="1"/>
  <c r="BK179" i="1"/>
  <c r="BK176" i="1"/>
  <c r="EB176" i="1"/>
  <c r="BH176" i="1"/>
  <c r="EM176" i="1"/>
  <c r="BS176" i="1"/>
  <c r="AT176" i="1"/>
  <c r="CH210" i="1"/>
  <c r="CH193" i="1"/>
  <c r="CH186" i="1"/>
  <c r="CH152" i="1"/>
  <c r="CH115" i="1"/>
  <c r="CH104" i="1"/>
  <c r="CH109" i="1"/>
  <c r="CH111" i="1" s="1"/>
  <c r="CH112" i="1"/>
  <c r="DH210" i="1"/>
  <c r="DH193" i="1"/>
  <c r="DH186" i="1"/>
  <c r="DH150" i="1"/>
  <c r="DH104" i="1"/>
  <c r="DH109" i="1"/>
  <c r="DH111" i="1" s="1"/>
  <c r="DH112" i="1"/>
  <c r="DH115" i="1"/>
  <c r="R121" i="1"/>
  <c r="R118" i="1"/>
  <c r="FF121" i="1"/>
  <c r="FF118" i="1"/>
  <c r="DW121" i="1"/>
  <c r="DW118" i="1"/>
  <c r="CB121" i="1"/>
  <c r="CB118" i="1"/>
  <c r="U121" i="1"/>
  <c r="U118" i="1"/>
  <c r="FI121" i="1"/>
  <c r="FI118" i="1"/>
  <c r="DB118" i="1"/>
  <c r="DB121" i="1"/>
  <c r="BG118" i="1"/>
  <c r="BG121" i="1"/>
  <c r="L118" i="1"/>
  <c r="L121" i="1"/>
  <c r="EZ118" i="1"/>
  <c r="EZ121" i="1"/>
  <c r="DE118" i="1"/>
  <c r="DE121" i="1"/>
  <c r="BV118" i="1"/>
  <c r="BV121" i="1"/>
  <c r="AA118" i="1"/>
  <c r="AA121" i="1"/>
  <c r="FO118" i="1"/>
  <c r="FO121" i="1"/>
  <c r="DT118" i="1"/>
  <c r="DT121" i="1"/>
  <c r="BC193" i="1"/>
  <c r="BC186" i="1"/>
  <c r="BC210" i="1"/>
  <c r="BC150" i="1"/>
  <c r="BC152" i="1"/>
  <c r="BC104" i="1"/>
  <c r="BC109" i="1"/>
  <c r="BC111" i="1" s="1"/>
  <c r="BC112" i="1"/>
  <c r="BC115" i="1"/>
  <c r="AQ109" i="1"/>
  <c r="AQ111" i="1" s="1"/>
  <c r="AQ112" i="1"/>
  <c r="CW210" i="1"/>
  <c r="CW193" i="1"/>
  <c r="CW186" i="1"/>
  <c r="CW152" i="1"/>
  <c r="CW104" i="1"/>
  <c r="CW109" i="1"/>
  <c r="CW111" i="1" s="1"/>
  <c r="CW112" i="1"/>
  <c r="CW115" i="1"/>
  <c r="ET176" i="1"/>
  <c r="FZ175" i="1"/>
  <c r="EW179" i="1"/>
  <c r="I179" i="1"/>
  <c r="ET179" i="1"/>
  <c r="F179" i="1"/>
  <c r="FS176" i="1"/>
  <c r="FS179" i="1"/>
  <c r="CY176" i="1"/>
  <c r="CY179" i="1"/>
  <c r="AE176" i="1"/>
  <c r="AE179" i="1"/>
  <c r="ES176" i="1"/>
  <c r="ES179" i="1"/>
  <c r="BY176" i="1"/>
  <c r="BY179" i="1"/>
  <c r="E176" i="1"/>
  <c r="E179" i="1"/>
  <c r="EF176" i="1"/>
  <c r="BL176" i="1"/>
  <c r="EP176" i="1"/>
  <c r="BV176" i="1"/>
  <c r="V176" i="1"/>
  <c r="V184" i="1" s="1"/>
  <c r="V229" i="1" s="1"/>
  <c r="EC176" i="1"/>
  <c r="EC179" i="1"/>
  <c r="BI176" i="1"/>
  <c r="BI179" i="1"/>
  <c r="EL176" i="1"/>
  <c r="EN144" i="1"/>
  <c r="DZ176" i="1"/>
  <c r="AD121" i="1"/>
  <c r="AD118" i="1"/>
  <c r="FR121" i="1"/>
  <c r="FR118" i="1"/>
  <c r="EI121" i="1"/>
  <c r="EI118" i="1"/>
  <c r="CN121" i="1"/>
  <c r="CN118" i="1"/>
  <c r="AG121" i="1"/>
  <c r="AG118" i="1"/>
  <c r="FU121" i="1"/>
  <c r="FU118" i="1"/>
  <c r="DN118" i="1"/>
  <c r="DN121" i="1"/>
  <c r="BS118" i="1"/>
  <c r="BS121" i="1"/>
  <c r="X118" i="1"/>
  <c r="X121" i="1"/>
  <c r="FL118" i="1"/>
  <c r="FL121" i="1"/>
  <c r="DQ118" i="1"/>
  <c r="DQ121" i="1"/>
  <c r="CH118" i="1"/>
  <c r="CH121" i="1"/>
  <c r="AM118" i="1"/>
  <c r="AM121" i="1"/>
  <c r="DU118" i="1"/>
  <c r="DU121" i="1"/>
  <c r="EF118" i="1"/>
  <c r="EF121" i="1"/>
  <c r="BO142" i="1" l="1"/>
  <c r="FL184" i="1"/>
  <c r="FL229" i="1" s="1"/>
  <c r="EX193" i="1"/>
  <c r="DK104" i="1"/>
  <c r="DB146" i="1"/>
  <c r="DB148" i="1" s="1"/>
  <c r="DK150" i="1"/>
  <c r="DO142" i="1"/>
  <c r="DK186" i="1"/>
  <c r="DO210" i="1"/>
  <c r="CR109" i="1"/>
  <c r="CR111" i="1" s="1"/>
  <c r="CR113" i="1" s="1"/>
  <c r="CR123" i="1" s="1"/>
  <c r="EF115" i="1"/>
  <c r="CQ184" i="1"/>
  <c r="CQ229" i="1" s="1"/>
  <c r="AQ104" i="1"/>
  <c r="DI112" i="1"/>
  <c r="AQ152" i="1"/>
  <c r="AS193" i="1"/>
  <c r="FK144" i="1"/>
  <c r="FB144" i="1"/>
  <c r="ET104" i="1"/>
  <c r="FB152" i="1"/>
  <c r="FK186" i="1"/>
  <c r="FK188" i="1" s="1"/>
  <c r="FK189" i="1" s="1"/>
  <c r="FK190" i="1" s="1"/>
  <c r="AS150" i="1"/>
  <c r="AS210" i="1"/>
  <c r="AS212" i="1" s="1"/>
  <c r="DB109" i="1"/>
  <c r="DB111" i="1" s="1"/>
  <c r="ET186" i="1"/>
  <c r="FB193" i="1"/>
  <c r="FK150" i="1"/>
  <c r="DI115" i="1"/>
  <c r="DI109" i="1"/>
  <c r="DI111" i="1" s="1"/>
  <c r="ET152" i="1"/>
  <c r="FK152" i="1"/>
  <c r="ET193" i="1"/>
  <c r="ET195" i="1" s="1"/>
  <c r="FB210" i="1"/>
  <c r="FK193" i="1"/>
  <c r="FK197" i="1" s="1"/>
  <c r="AQ210" i="1"/>
  <c r="AQ212" i="1" s="1"/>
  <c r="AQ186" i="1"/>
  <c r="AQ188" i="1" s="1"/>
  <c r="AQ189" i="1" s="1"/>
  <c r="AQ190" i="1" s="1"/>
  <c r="AQ193" i="1"/>
  <c r="DI186" i="1"/>
  <c r="EI109" i="1"/>
  <c r="EI111" i="1" s="1"/>
  <c r="N184" i="1"/>
  <c r="N229" i="1" s="1"/>
  <c r="AG184" i="1"/>
  <c r="AG229" i="1" s="1"/>
  <c r="ET210" i="1"/>
  <c r="FK210" i="1"/>
  <c r="AS186" i="1"/>
  <c r="AS188" i="1" s="1"/>
  <c r="AS189" i="1" s="1"/>
  <c r="DI193" i="1"/>
  <c r="DI203" i="1" s="1"/>
  <c r="DI210" i="1"/>
  <c r="DI212" i="1" s="1"/>
  <c r="FR184" i="1"/>
  <c r="FR229" i="1" s="1"/>
  <c r="BL184" i="1"/>
  <c r="BL229" i="1" s="1"/>
  <c r="BL210" i="1"/>
  <c r="AS104" i="1"/>
  <c r="AT184" i="1"/>
  <c r="AT229" i="1" s="1"/>
  <c r="DI104" i="1"/>
  <c r="DG193" i="1"/>
  <c r="BZ115" i="1"/>
  <c r="BZ112" i="1"/>
  <c r="BZ109" i="1"/>
  <c r="BZ111" i="1" s="1"/>
  <c r="BZ104" i="1"/>
  <c r="BZ186" i="1"/>
  <c r="BZ188" i="1" s="1"/>
  <c r="BZ189" i="1" s="1"/>
  <c r="BZ190" i="1" s="1"/>
  <c r="BZ193" i="1"/>
  <c r="BZ199" i="1" s="1"/>
  <c r="S193" i="1"/>
  <c r="BZ210" i="1"/>
  <c r="S210" i="1"/>
  <c r="CZ210" i="1"/>
  <c r="FE115" i="1"/>
  <c r="FE119" i="1" s="1"/>
  <c r="CT142" i="1"/>
  <c r="CD146" i="1"/>
  <c r="CD148" i="1" s="1"/>
  <c r="CT109" i="1"/>
  <c r="CT111" i="1" s="1"/>
  <c r="FE112" i="1"/>
  <c r="H104" i="1"/>
  <c r="CT104" i="1"/>
  <c r="FE109" i="1"/>
  <c r="FE111" i="1" s="1"/>
  <c r="H115" i="1"/>
  <c r="H122" i="1" s="1"/>
  <c r="CT115" i="1"/>
  <c r="CZ104" i="1"/>
  <c r="AT109" i="1"/>
  <c r="AT111" i="1" s="1"/>
  <c r="FE104" i="1"/>
  <c r="CT144" i="1"/>
  <c r="CT112" i="1"/>
  <c r="H112" i="1"/>
  <c r="CT152" i="1"/>
  <c r="CZ115" i="1"/>
  <c r="CZ122" i="1" s="1"/>
  <c r="FE152" i="1"/>
  <c r="S115" i="1"/>
  <c r="AH152" i="1"/>
  <c r="AH154" i="1" s="1"/>
  <c r="CT186" i="1"/>
  <c r="CZ112" i="1"/>
  <c r="FE186" i="1"/>
  <c r="FE188" i="1" s="1"/>
  <c r="FE189" i="1" s="1"/>
  <c r="FE190" i="1" s="1"/>
  <c r="S112" i="1"/>
  <c r="AH112" i="1"/>
  <c r="H109" i="1"/>
  <c r="H111" i="1" s="1"/>
  <c r="AH150" i="1"/>
  <c r="H150" i="1"/>
  <c r="CT193" i="1"/>
  <c r="CT203" i="1" s="1"/>
  <c r="CZ109" i="1"/>
  <c r="CZ111" i="1" s="1"/>
  <c r="CZ113" i="1" s="1"/>
  <c r="CZ123" i="1" s="1"/>
  <c r="FE193" i="1"/>
  <c r="S109" i="1"/>
  <c r="S111" i="1" s="1"/>
  <c r="AH186" i="1"/>
  <c r="H186" i="1"/>
  <c r="CZ150" i="1"/>
  <c r="S104" i="1"/>
  <c r="H193" i="1"/>
  <c r="CZ186" i="1"/>
  <c r="CZ188" i="1" s="1"/>
  <c r="CZ189" i="1" s="1"/>
  <c r="CZ190" i="1" s="1"/>
  <c r="S150" i="1"/>
  <c r="DO186" i="1"/>
  <c r="DO188" i="1" s="1"/>
  <c r="DO189" i="1" s="1"/>
  <c r="DO190" i="1" s="1"/>
  <c r="FG109" i="1"/>
  <c r="FG111" i="1" s="1"/>
  <c r="DO193" i="1"/>
  <c r="DO203" i="1" s="1"/>
  <c r="DO144" i="1"/>
  <c r="DO146" i="1" s="1"/>
  <c r="DO148" i="1" s="1"/>
  <c r="AR210" i="1"/>
  <c r="AR212" i="1" s="1"/>
  <c r="CR104" i="1"/>
  <c r="AP142" i="1"/>
  <c r="DO104" i="1"/>
  <c r="CR112" i="1"/>
  <c r="CR115" i="1"/>
  <c r="CR119" i="1" s="1"/>
  <c r="DO115" i="1"/>
  <c r="DO122" i="1" s="1"/>
  <c r="CR152" i="1"/>
  <c r="DO109" i="1"/>
  <c r="DO111" i="1" s="1"/>
  <c r="FN184" i="1"/>
  <c r="FN229" i="1" s="1"/>
  <c r="DO112" i="1"/>
  <c r="DO113" i="1" s="1"/>
  <c r="DO123" i="1" s="1"/>
  <c r="CR186" i="1"/>
  <c r="FH144" i="1"/>
  <c r="FV150" i="1"/>
  <c r="DO152" i="1"/>
  <c r="CR193" i="1"/>
  <c r="CR204" i="1" s="1"/>
  <c r="CR232" i="1" s="1"/>
  <c r="BO144" i="1"/>
  <c r="BO146" i="1" s="1"/>
  <c r="BO148" i="1" s="1"/>
  <c r="CM142" i="1"/>
  <c r="DA112" i="1"/>
  <c r="CM115" i="1"/>
  <c r="BU104" i="1"/>
  <c r="CM144" i="1"/>
  <c r="BU115" i="1"/>
  <c r="BU122" i="1" s="1"/>
  <c r="BU152" i="1"/>
  <c r="BU186" i="1"/>
  <c r="BU188" i="1" s="1"/>
  <c r="BU189" i="1" s="1"/>
  <c r="BU190" i="1" s="1"/>
  <c r="BJ146" i="1"/>
  <c r="BJ148" i="1" s="1"/>
  <c r="FH193" i="1"/>
  <c r="BU193" i="1"/>
  <c r="BB142" i="1"/>
  <c r="BU210" i="1"/>
  <c r="BU212" i="1" s="1"/>
  <c r="CV152" i="1"/>
  <c r="BU112" i="1"/>
  <c r="AU193" i="1"/>
  <c r="AU203" i="1" s="1"/>
  <c r="D250" i="2"/>
  <c r="D254" i="2" s="1"/>
  <c r="D259" i="2" s="1"/>
  <c r="D260" i="2" s="1"/>
  <c r="C226" i="2"/>
  <c r="H34" i="2"/>
  <c r="E5" i="2"/>
  <c r="E2" i="2"/>
  <c r="E3" i="2"/>
  <c r="EI150" i="1"/>
  <c r="F210" i="1"/>
  <c r="F270" i="1" s="1"/>
  <c r="EF112" i="1"/>
  <c r="DK210" i="1"/>
  <c r="DK270" i="1" s="1"/>
  <c r="DQ112" i="1"/>
  <c r="BH184" i="1"/>
  <c r="BH229" i="1" s="1"/>
  <c r="CF142" i="1"/>
  <c r="EI186" i="1"/>
  <c r="EI190" i="1" s="1"/>
  <c r="EF109" i="1"/>
  <c r="EF111" i="1" s="1"/>
  <c r="DK193" i="1"/>
  <c r="DK199" i="1" s="1"/>
  <c r="DQ109" i="1"/>
  <c r="DQ111" i="1" s="1"/>
  <c r="EI210" i="1"/>
  <c r="EI212" i="1" s="1"/>
  <c r="FS115" i="1"/>
  <c r="FS119" i="1" s="1"/>
  <c r="EF104" i="1"/>
  <c r="DQ104" i="1"/>
  <c r="DP210" i="1"/>
  <c r="DP270" i="1" s="1"/>
  <c r="F193" i="1"/>
  <c r="EI193" i="1"/>
  <c r="EI197" i="1" s="1"/>
  <c r="EN184" i="1"/>
  <c r="EN229" i="1" s="1"/>
  <c r="AR104" i="1"/>
  <c r="FS112" i="1"/>
  <c r="EF150" i="1"/>
  <c r="DQ115" i="1"/>
  <c r="DQ119" i="1" s="1"/>
  <c r="AR115" i="1"/>
  <c r="AR122" i="1" s="1"/>
  <c r="FS109" i="1"/>
  <c r="FS111" i="1" s="1"/>
  <c r="EF193" i="1"/>
  <c r="DQ150" i="1"/>
  <c r="EI104" i="1"/>
  <c r="AR112" i="1"/>
  <c r="F115" i="1"/>
  <c r="F119" i="1" s="1"/>
  <c r="FS104" i="1"/>
  <c r="EF186" i="1"/>
  <c r="EF188" i="1" s="1"/>
  <c r="EF189" i="1" s="1"/>
  <c r="EF190" i="1" s="1"/>
  <c r="DQ186" i="1"/>
  <c r="AR109" i="1"/>
  <c r="AR111" i="1" s="1"/>
  <c r="AR113" i="1" s="1"/>
  <c r="AR123" i="1" s="1"/>
  <c r="F112" i="1"/>
  <c r="FS152" i="1"/>
  <c r="DK115" i="1"/>
  <c r="DK119" i="1" s="1"/>
  <c r="DQ193" i="1"/>
  <c r="EI115" i="1"/>
  <c r="EI119" i="1" s="1"/>
  <c r="CL184" i="1"/>
  <c r="CL229" i="1" s="1"/>
  <c r="DP104" i="1"/>
  <c r="AR150" i="1"/>
  <c r="F109" i="1"/>
  <c r="F111" i="1" s="1"/>
  <c r="FS210" i="1"/>
  <c r="FS212" i="1" s="1"/>
  <c r="DK112" i="1"/>
  <c r="DK113" i="1" s="1"/>
  <c r="DK123" i="1" s="1"/>
  <c r="EI152" i="1"/>
  <c r="EI154" i="1" s="1"/>
  <c r="EI112" i="1"/>
  <c r="EI113" i="1" s="1"/>
  <c r="EI123" i="1" s="1"/>
  <c r="DP115" i="1"/>
  <c r="DP122" i="1" s="1"/>
  <c r="BL194" i="1"/>
  <c r="BL142" i="1"/>
  <c r="BW194" i="1"/>
  <c r="BW203" i="1" s="1"/>
  <c r="BW142" i="1"/>
  <c r="FT194" i="1"/>
  <c r="FT144" i="1"/>
  <c r="FT142" i="1"/>
  <c r="CO194" i="1"/>
  <c r="CO195" i="1" s="1"/>
  <c r="CO144" i="1"/>
  <c r="CO142" i="1"/>
  <c r="FW194" i="1"/>
  <c r="FW203" i="1" s="1"/>
  <c r="FW142" i="1"/>
  <c r="FW144" i="1"/>
  <c r="DQ194" i="1"/>
  <c r="DQ142" i="1"/>
  <c r="FC142" i="1"/>
  <c r="FC144" i="1"/>
  <c r="FC194" i="1"/>
  <c r="AI142" i="1"/>
  <c r="EV144" i="1"/>
  <c r="BY144" i="1"/>
  <c r="FV144" i="1"/>
  <c r="FU142" i="1"/>
  <c r="FZ137" i="1"/>
  <c r="C19" i="1" s="1"/>
  <c r="C144" i="1" s="1"/>
  <c r="AT146" i="1"/>
  <c r="AT148" i="1" s="1"/>
  <c r="AQ144" i="1"/>
  <c r="BF146" i="1"/>
  <c r="BF148" i="1" s="1"/>
  <c r="FA194" i="1"/>
  <c r="FA144" i="1"/>
  <c r="FA142" i="1"/>
  <c r="FR194" i="1"/>
  <c r="FR142" i="1"/>
  <c r="FR144" i="1"/>
  <c r="CW194" i="1"/>
  <c r="CW199" i="1" s="1"/>
  <c r="CW144" i="1"/>
  <c r="CW142" i="1"/>
  <c r="H194" i="1"/>
  <c r="H144" i="1"/>
  <c r="H142" i="1"/>
  <c r="S194" i="1"/>
  <c r="S152" i="1"/>
  <c r="S142" i="1"/>
  <c r="I194" i="1"/>
  <c r="I203" i="1" s="1"/>
  <c r="I152" i="1"/>
  <c r="I154" i="1" s="1"/>
  <c r="I144" i="1"/>
  <c r="I142" i="1"/>
  <c r="I146" i="1" s="1"/>
  <c r="I148" i="1" s="1"/>
  <c r="DM194" i="1"/>
  <c r="DM201" i="1" s="1"/>
  <c r="DM142" i="1"/>
  <c r="DM144" i="1"/>
  <c r="EW142" i="1"/>
  <c r="EW144" i="1"/>
  <c r="EW194" i="1"/>
  <c r="DL194" i="1"/>
  <c r="DL152" i="1"/>
  <c r="DL154" i="1" s="1"/>
  <c r="DL142" i="1"/>
  <c r="DL144" i="1"/>
  <c r="EC194" i="1"/>
  <c r="EC142" i="1"/>
  <c r="EC144" i="1"/>
  <c r="DG142" i="1"/>
  <c r="DG144" i="1"/>
  <c r="DG194" i="1"/>
  <c r="FM194" i="1"/>
  <c r="FM142" i="1"/>
  <c r="FM146" i="1" s="1"/>
  <c r="FM148" i="1" s="1"/>
  <c r="FM144" i="1"/>
  <c r="CB194" i="1"/>
  <c r="CB144" i="1"/>
  <c r="CB142" i="1"/>
  <c r="CZ194" i="1"/>
  <c r="CZ203" i="1" s="1"/>
  <c r="CZ142" i="1"/>
  <c r="CZ152" i="1"/>
  <c r="CZ154" i="1" s="1"/>
  <c r="AB144" i="1"/>
  <c r="AB194" i="1"/>
  <c r="AB142" i="1"/>
  <c r="FF194" i="1"/>
  <c r="FF197" i="1" s="1"/>
  <c r="FF142" i="1"/>
  <c r="FF144" i="1"/>
  <c r="FP194" i="1"/>
  <c r="FP197" i="1" s="1"/>
  <c r="FP142" i="1"/>
  <c r="FP152" i="1"/>
  <c r="FP154" i="1" s="1"/>
  <c r="FP144" i="1"/>
  <c r="AD194" i="1"/>
  <c r="AD203" i="1" s="1"/>
  <c r="AD142" i="1"/>
  <c r="AD144" i="1"/>
  <c r="AF194" i="1"/>
  <c r="AF201" i="1" s="1"/>
  <c r="AF142" i="1"/>
  <c r="AF144" i="1"/>
  <c r="BD142" i="1"/>
  <c r="BD194" i="1"/>
  <c r="BD144" i="1"/>
  <c r="EF194" i="1"/>
  <c r="EF152" i="1"/>
  <c r="EF144" i="1"/>
  <c r="EF142" i="1"/>
  <c r="EF146" i="1" s="1"/>
  <c r="EF148" i="1" s="1"/>
  <c r="D194" i="1"/>
  <c r="D203" i="1" s="1"/>
  <c r="D142" i="1"/>
  <c r="D144" i="1"/>
  <c r="D152" i="1"/>
  <c r="D154" i="1" s="1"/>
  <c r="AN194" i="1"/>
  <c r="AR194" i="1"/>
  <c r="AR142" i="1"/>
  <c r="AR144" i="1"/>
  <c r="AG194" i="1"/>
  <c r="AG142" i="1"/>
  <c r="AG144" i="1"/>
  <c r="ER194" i="1"/>
  <c r="ER144" i="1"/>
  <c r="ER142" i="1"/>
  <c r="P194" i="1"/>
  <c r="P142" i="1"/>
  <c r="CS194" i="1"/>
  <c r="CS201" i="1" s="1"/>
  <c r="CS144" i="1"/>
  <c r="CS142" i="1"/>
  <c r="CV144" i="1"/>
  <c r="CV142" i="1"/>
  <c r="CV194" i="1"/>
  <c r="DH194" i="1"/>
  <c r="DH203" i="1" s="1"/>
  <c r="DH144" i="1"/>
  <c r="DH142" i="1"/>
  <c r="DH152" i="1"/>
  <c r="DH154" i="1" s="1"/>
  <c r="AC144" i="1"/>
  <c r="AC142" i="1"/>
  <c r="AC194" i="1"/>
  <c r="FD194" i="1"/>
  <c r="FD144" i="1"/>
  <c r="FD142" i="1"/>
  <c r="BN194" i="1"/>
  <c r="BN142" i="1"/>
  <c r="BN152" i="1"/>
  <c r="BN154" i="1" s="1"/>
  <c r="BN144" i="1"/>
  <c r="FO194" i="1"/>
  <c r="FO197" i="1" s="1"/>
  <c r="FO152" i="1"/>
  <c r="FO154" i="1" s="1"/>
  <c r="FO142" i="1"/>
  <c r="FO144" i="1"/>
  <c r="BQ142" i="1"/>
  <c r="BQ144" i="1"/>
  <c r="BQ194" i="1"/>
  <c r="DT194" i="1"/>
  <c r="DT201" i="1" s="1"/>
  <c r="DT144" i="1"/>
  <c r="DT142" i="1"/>
  <c r="AS194" i="1"/>
  <c r="AS203" i="1" s="1"/>
  <c r="AS144" i="1"/>
  <c r="AS142" i="1"/>
  <c r="CG194" i="1"/>
  <c r="CG199" i="1" s="1"/>
  <c r="CG142" i="1"/>
  <c r="CG144" i="1"/>
  <c r="BA194" i="1"/>
  <c r="BA152" i="1"/>
  <c r="BA154" i="1" s="1"/>
  <c r="BA144" i="1"/>
  <c r="BA142" i="1"/>
  <c r="FE194" i="1"/>
  <c r="FE142" i="1"/>
  <c r="DC194" i="1"/>
  <c r="DC142" i="1"/>
  <c r="DC144" i="1"/>
  <c r="BE194" i="1"/>
  <c r="BE142" i="1"/>
  <c r="BE144" i="1"/>
  <c r="DI194" i="1"/>
  <c r="DI144" i="1"/>
  <c r="DI152" i="1"/>
  <c r="O144" i="1"/>
  <c r="O142" i="1"/>
  <c r="O194" i="1"/>
  <c r="BU144" i="1"/>
  <c r="BU142" i="1"/>
  <c r="BU194" i="1"/>
  <c r="DA194" i="1"/>
  <c r="DA144" i="1"/>
  <c r="DA142" i="1"/>
  <c r="DX194" i="1"/>
  <c r="DX144" i="1"/>
  <c r="DX146" i="1" s="1"/>
  <c r="DX148" i="1" s="1"/>
  <c r="DX142" i="1"/>
  <c r="EK194" i="1"/>
  <c r="EK142" i="1"/>
  <c r="EK144" i="1"/>
  <c r="AW194" i="1"/>
  <c r="AW142" i="1"/>
  <c r="AW144" i="1"/>
  <c r="AA194" i="1"/>
  <c r="AA142" i="1"/>
  <c r="AA144" i="1"/>
  <c r="BL144" i="1"/>
  <c r="BZ144" i="1"/>
  <c r="U139" i="1"/>
  <c r="CL194" i="1"/>
  <c r="CL142" i="1"/>
  <c r="CL144" i="1"/>
  <c r="FQ194" i="1"/>
  <c r="DE142" i="1"/>
  <c r="ET144" i="1"/>
  <c r="S144" i="1"/>
  <c r="BX142" i="1"/>
  <c r="FQ144" i="1"/>
  <c r="FQ146" i="1" s="1"/>
  <c r="FQ148" i="1" s="1"/>
  <c r="DI142" i="1"/>
  <c r="G142" i="1"/>
  <c r="EJ142" i="1"/>
  <c r="DU142" i="1"/>
  <c r="EM142" i="1"/>
  <c r="AE144" i="1"/>
  <c r="BS152" i="1"/>
  <c r="CC144" i="1"/>
  <c r="DE144" i="1"/>
  <c r="R152" i="1"/>
  <c r="BW144" i="1"/>
  <c r="EQ142" i="1"/>
  <c r="EQ144" i="1"/>
  <c r="EQ194" i="1"/>
  <c r="CI144" i="1"/>
  <c r="EO142" i="1"/>
  <c r="DQ144" i="1"/>
  <c r="DY194" i="1"/>
  <c r="DY201" i="1" s="1"/>
  <c r="DY142" i="1"/>
  <c r="DY144" i="1"/>
  <c r="DV144" i="1"/>
  <c r="DV142" i="1"/>
  <c r="DV194" i="1"/>
  <c r="F142" i="1"/>
  <c r="F144" i="1"/>
  <c r="F194" i="1"/>
  <c r="CN194" i="1"/>
  <c r="CN144" i="1"/>
  <c r="CN142" i="1"/>
  <c r="AK142" i="1"/>
  <c r="CK194" i="1"/>
  <c r="CK144" i="1"/>
  <c r="BX144" i="1"/>
  <c r="CK142" i="1"/>
  <c r="Q144" i="1"/>
  <c r="FI142" i="1"/>
  <c r="DJ142" i="1"/>
  <c r="EG142" i="1"/>
  <c r="BK144" i="1"/>
  <c r="BB144" i="1"/>
  <c r="T142" i="1"/>
  <c r="G144" i="1"/>
  <c r="CZ144" i="1"/>
  <c r="FE144" i="1"/>
  <c r="EU186" i="1"/>
  <c r="Q115" i="1"/>
  <c r="FV193" i="1"/>
  <c r="FV203" i="1" s="1"/>
  <c r="BO115" i="1"/>
  <c r="BO119" i="1" s="1"/>
  <c r="FG152" i="1"/>
  <c r="DB115" i="1"/>
  <c r="DB119" i="1" s="1"/>
  <c r="Q112" i="1"/>
  <c r="FV210" i="1"/>
  <c r="FV270" i="1" s="1"/>
  <c r="BO112" i="1"/>
  <c r="FG186" i="1"/>
  <c r="FG188" i="1" s="1"/>
  <c r="FG189" i="1" s="1"/>
  <c r="FG190" i="1" s="1"/>
  <c r="DB112" i="1"/>
  <c r="FV142" i="1"/>
  <c r="FV146" i="1" s="1"/>
  <c r="FV148" i="1" s="1"/>
  <c r="DB104" i="1"/>
  <c r="P210" i="1"/>
  <c r="Q109" i="1"/>
  <c r="Q111" i="1" s="1"/>
  <c r="Q113" i="1" s="1"/>
  <c r="Q123" i="1" s="1"/>
  <c r="BO109" i="1"/>
  <c r="BO111" i="1" s="1"/>
  <c r="FG193" i="1"/>
  <c r="FG201" i="1" s="1"/>
  <c r="DB152" i="1"/>
  <c r="Z112" i="1"/>
  <c r="P144" i="1"/>
  <c r="BO104" i="1"/>
  <c r="FG210" i="1"/>
  <c r="FG212" i="1" s="1"/>
  <c r="DB186" i="1"/>
  <c r="DB188" i="1" s="1"/>
  <c r="DB189" i="1" s="1"/>
  <c r="DB190" i="1" s="1"/>
  <c r="Z109" i="1"/>
  <c r="Z111" i="1" s="1"/>
  <c r="BO150" i="1"/>
  <c r="DB193" i="1"/>
  <c r="Z104" i="1"/>
  <c r="ER109" i="1"/>
  <c r="ER111" i="1" s="1"/>
  <c r="P115" i="1"/>
  <c r="P119" i="1" s="1"/>
  <c r="EX109" i="1"/>
  <c r="EX111" i="1" s="1"/>
  <c r="EX113" i="1" s="1"/>
  <c r="EX123" i="1" s="1"/>
  <c r="FG144" i="1"/>
  <c r="FG146" i="1" s="1"/>
  <c r="FG148" i="1" s="1"/>
  <c r="EX210" i="1"/>
  <c r="EX270" i="1" s="1"/>
  <c r="Q150" i="1"/>
  <c r="FV109" i="1"/>
  <c r="FV111" i="1" s="1"/>
  <c r="BO210" i="1"/>
  <c r="BO270" i="1" s="1"/>
  <c r="Z115" i="1"/>
  <c r="Z119" i="1" s="1"/>
  <c r="ER104" i="1"/>
  <c r="P112" i="1"/>
  <c r="EX104" i="1"/>
  <c r="Q104" i="1"/>
  <c r="Q186" i="1"/>
  <c r="Q188" i="1" s="1"/>
  <c r="Q189" i="1" s="1"/>
  <c r="FV104" i="1"/>
  <c r="BO186" i="1"/>
  <c r="Z152" i="1"/>
  <c r="P109" i="1"/>
  <c r="P111" i="1" s="1"/>
  <c r="EX115" i="1"/>
  <c r="EX122" i="1" s="1"/>
  <c r="Q152" i="1"/>
  <c r="FV115" i="1"/>
  <c r="FV122" i="1" s="1"/>
  <c r="Z186" i="1"/>
  <c r="Z188" i="1" s="1"/>
  <c r="Z189" i="1" s="1"/>
  <c r="Z190" i="1" s="1"/>
  <c r="P152" i="1"/>
  <c r="EX112" i="1"/>
  <c r="Q210" i="1"/>
  <c r="Q270" i="1" s="1"/>
  <c r="FV112" i="1"/>
  <c r="FG115" i="1"/>
  <c r="FG119" i="1" s="1"/>
  <c r="Z193" i="1"/>
  <c r="P104" i="1"/>
  <c r="EX152" i="1"/>
  <c r="Q193" i="1"/>
  <c r="Q203" i="1" s="1"/>
  <c r="FV152" i="1"/>
  <c r="FV154" i="1" s="1"/>
  <c r="EA115" i="1"/>
  <c r="EA122" i="1" s="1"/>
  <c r="FG112" i="1"/>
  <c r="EX186" i="1"/>
  <c r="CV193" i="1"/>
  <c r="BK186" i="1"/>
  <c r="BK190" i="1" s="1"/>
  <c r="BK193" i="1"/>
  <c r="BK203" i="1" s="1"/>
  <c r="FK184" i="1"/>
  <c r="FK229" i="1" s="1"/>
  <c r="EI142" i="1"/>
  <c r="AU152" i="1"/>
  <c r="BK210" i="1"/>
  <c r="BK270" i="1" s="1"/>
  <c r="AU186" i="1"/>
  <c r="AU188" i="1" s="1"/>
  <c r="AU189" i="1" s="1"/>
  <c r="AU190" i="1" s="1"/>
  <c r="CV115" i="1"/>
  <c r="CV119" i="1" s="1"/>
  <c r="L184" i="1"/>
  <c r="L229" i="1" s="1"/>
  <c r="EG144" i="1"/>
  <c r="CV112" i="1"/>
  <c r="DB184" i="1"/>
  <c r="DB229" i="1" s="1"/>
  <c r="EF184" i="1"/>
  <c r="EF229" i="1" s="1"/>
  <c r="DP109" i="1"/>
  <c r="DP111" i="1" s="1"/>
  <c r="DP113" i="1" s="1"/>
  <c r="DP123" i="1" s="1"/>
  <c r="BT184" i="1"/>
  <c r="BT229" i="1" s="1"/>
  <c r="CV109" i="1"/>
  <c r="CV111" i="1" s="1"/>
  <c r="EG115" i="1"/>
  <c r="CV104" i="1"/>
  <c r="EG112" i="1"/>
  <c r="AE142" i="1"/>
  <c r="ET142" i="1"/>
  <c r="DH184" i="1"/>
  <c r="DH229" i="1" s="1"/>
  <c r="BK142" i="1"/>
  <c r="BK112" i="1"/>
  <c r="CV186" i="1"/>
  <c r="CV188" i="1" s="1"/>
  <c r="CV189" i="1" s="1"/>
  <c r="CV190" i="1" s="1"/>
  <c r="EG109" i="1"/>
  <c r="EG111" i="1" s="1"/>
  <c r="DO184" i="1"/>
  <c r="DO229" i="1" s="1"/>
  <c r="BZ142" i="1"/>
  <c r="R150" i="1"/>
  <c r="BK109" i="1"/>
  <c r="BK111" i="1" s="1"/>
  <c r="BK104" i="1"/>
  <c r="AU109" i="1"/>
  <c r="AU111" i="1" s="1"/>
  <c r="AU113" i="1" s="1"/>
  <c r="AU123" i="1" s="1"/>
  <c r="DP152" i="1"/>
  <c r="EG152" i="1"/>
  <c r="BD115" i="1"/>
  <c r="CP184" i="1"/>
  <c r="CP229" i="1" s="1"/>
  <c r="AU104" i="1"/>
  <c r="DP186" i="1"/>
  <c r="DP188" i="1" s="1"/>
  <c r="DP189" i="1" s="1"/>
  <c r="DP190" i="1" s="1"/>
  <c r="EG193" i="1"/>
  <c r="EG204" i="1" s="1"/>
  <c r="EG232" i="1" s="1"/>
  <c r="AH184" i="1"/>
  <c r="AH229" i="1" s="1"/>
  <c r="AQ142" i="1"/>
  <c r="AU210" i="1"/>
  <c r="AU212" i="1" s="1"/>
  <c r="AJ184" i="1"/>
  <c r="AJ229" i="1" s="1"/>
  <c r="BK115" i="1"/>
  <c r="BK119" i="1" s="1"/>
  <c r="BK150" i="1"/>
  <c r="AU115" i="1"/>
  <c r="AU122" i="1" s="1"/>
  <c r="EG186" i="1"/>
  <c r="EG104" i="1"/>
  <c r="EG210" i="1"/>
  <c r="EG270" i="1" s="1"/>
  <c r="EA112" i="1"/>
  <c r="CM112" i="1"/>
  <c r="BF109" i="1"/>
  <c r="BF111" i="1" s="1"/>
  <c r="EA150" i="1"/>
  <c r="CM109" i="1"/>
  <c r="CM111" i="1" s="1"/>
  <c r="AG109" i="1"/>
  <c r="AG111" i="1" s="1"/>
  <c r="AG113" i="1" s="1"/>
  <c r="AG123" i="1" s="1"/>
  <c r="FL109" i="1"/>
  <c r="FL111" i="1" s="1"/>
  <c r="EA186" i="1"/>
  <c r="EA188" i="1" s="1"/>
  <c r="EA189" i="1" s="1"/>
  <c r="EA190" i="1" s="1"/>
  <c r="BF112" i="1"/>
  <c r="EA210" i="1"/>
  <c r="FL115" i="1"/>
  <c r="FL119" i="1" s="1"/>
  <c r="CM186" i="1"/>
  <c r="BF104" i="1"/>
  <c r="BF150" i="1"/>
  <c r="FL112" i="1"/>
  <c r="CM210" i="1"/>
  <c r="CM212" i="1" s="1"/>
  <c r="BF186" i="1"/>
  <c r="BF188" i="1" s="1"/>
  <c r="BF189" i="1" s="1"/>
  <c r="FL150" i="1"/>
  <c r="CM193" i="1"/>
  <c r="EA193" i="1"/>
  <c r="EA203" i="1" s="1"/>
  <c r="BF193" i="1"/>
  <c r="BF203" i="1" s="1"/>
  <c r="FL186" i="1"/>
  <c r="FL190" i="1" s="1"/>
  <c r="DA104" i="1"/>
  <c r="Q142" i="1"/>
  <c r="BF115" i="1"/>
  <c r="BF119" i="1" s="1"/>
  <c r="FL104" i="1"/>
  <c r="CA104" i="1"/>
  <c r="CM150" i="1"/>
  <c r="FL193" i="1"/>
  <c r="FL195" i="1" s="1"/>
  <c r="FL199" i="1" s="1"/>
  <c r="FL201" i="1" s="1"/>
  <c r="DA115" i="1"/>
  <c r="DA122" i="1" s="1"/>
  <c r="EA109" i="1"/>
  <c r="EA111" i="1" s="1"/>
  <c r="AM146" i="1"/>
  <c r="AM148" i="1" s="1"/>
  <c r="R186" i="1"/>
  <c r="R188" i="1" s="1"/>
  <c r="R189" i="1" s="1"/>
  <c r="R190" i="1" s="1"/>
  <c r="DW112" i="1"/>
  <c r="DW144" i="1"/>
  <c r="DW109" i="1"/>
  <c r="DW111" i="1" s="1"/>
  <c r="DW104" i="1"/>
  <c r="DW142" i="1"/>
  <c r="DW115" i="1"/>
  <c r="DX186" i="1"/>
  <c r="DX188" i="1" s="1"/>
  <c r="DX189" i="1" s="1"/>
  <c r="DX190" i="1" s="1"/>
  <c r="DW152" i="1"/>
  <c r="DW186" i="1"/>
  <c r="DW188" i="1" s="1"/>
  <c r="DW189" i="1" s="1"/>
  <c r="DW190" i="1" s="1"/>
  <c r="DW210" i="1"/>
  <c r="DW212" i="1" s="1"/>
  <c r="CY144" i="1"/>
  <c r="BS184" i="1"/>
  <c r="BS229" i="1" s="1"/>
  <c r="CA186" i="1"/>
  <c r="CA188" i="1" s="1"/>
  <c r="CA189" i="1" s="1"/>
  <c r="CA190" i="1" s="1"/>
  <c r="BE104" i="1"/>
  <c r="CA193" i="1"/>
  <c r="CA204" i="1" s="1"/>
  <c r="CA232" i="1" s="1"/>
  <c r="BE112" i="1"/>
  <c r="CA152" i="1"/>
  <c r="BP142" i="1"/>
  <c r="AD184" i="1"/>
  <c r="AD229" i="1" s="1"/>
  <c r="BQ115" i="1"/>
  <c r="BQ122" i="1" s="1"/>
  <c r="AV103" i="1"/>
  <c r="AV109" i="1" s="1"/>
  <c r="AV111" i="1" s="1"/>
  <c r="BE115" i="1"/>
  <c r="BE122" i="1" s="1"/>
  <c r="BE150" i="1"/>
  <c r="BQ112" i="1"/>
  <c r="CA210" i="1"/>
  <c r="CA270" i="1" s="1"/>
  <c r="BE109" i="1"/>
  <c r="BE111" i="1" s="1"/>
  <c r="BE186" i="1"/>
  <c r="BE188" i="1" s="1"/>
  <c r="BE189" i="1" s="1"/>
  <c r="CA115" i="1"/>
  <c r="CA119" i="1" s="1"/>
  <c r="CA112" i="1"/>
  <c r="CA113" i="1" s="1"/>
  <c r="CA123" i="1" s="1"/>
  <c r="BE193" i="1"/>
  <c r="BE197" i="1" s="1"/>
  <c r="BP144" i="1"/>
  <c r="CF144" i="1"/>
  <c r="AA193" i="1"/>
  <c r="FU115" i="1"/>
  <c r="FU122" i="1" s="1"/>
  <c r="CI150" i="1"/>
  <c r="BQ109" i="1"/>
  <c r="BQ111" i="1" s="1"/>
  <c r="AA210" i="1"/>
  <c r="AA212" i="1" s="1"/>
  <c r="FU112" i="1"/>
  <c r="BQ150" i="1"/>
  <c r="CY142" i="1"/>
  <c r="BQ186" i="1"/>
  <c r="BQ188" i="1" s="1"/>
  <c r="BQ189" i="1" s="1"/>
  <c r="BQ190" i="1" s="1"/>
  <c r="CI115" i="1"/>
  <c r="CI122" i="1" s="1"/>
  <c r="AI115" i="1"/>
  <c r="AI119" i="1" s="1"/>
  <c r="BQ193" i="1"/>
  <c r="AI112" i="1"/>
  <c r="X184" i="1"/>
  <c r="X229" i="1" s="1"/>
  <c r="BQ210" i="1"/>
  <c r="BQ270" i="1" s="1"/>
  <c r="AI152" i="1"/>
  <c r="EM152" i="1"/>
  <c r="EM186" i="1"/>
  <c r="EM188" i="1" s="1"/>
  <c r="EM189" i="1" s="1"/>
  <c r="EM190" i="1" s="1"/>
  <c r="FN112" i="1"/>
  <c r="FN113" i="1" s="1"/>
  <c r="FN123" i="1" s="1"/>
  <c r="R210" i="1"/>
  <c r="R270" i="1" s="1"/>
  <c r="CN186" i="1"/>
  <c r="CN188" i="1" s="1"/>
  <c r="CN189" i="1" s="1"/>
  <c r="FN150" i="1"/>
  <c r="BS150" i="1"/>
  <c r="BD112" i="1"/>
  <c r="EO193" i="1"/>
  <c r="EO204" i="1" s="1"/>
  <c r="EO232" i="1" s="1"/>
  <c r="FN104" i="1"/>
  <c r="Y112" i="1"/>
  <c r="BD109" i="1"/>
  <c r="BD111" i="1" s="1"/>
  <c r="Y142" i="1"/>
  <c r="Y144" i="1"/>
  <c r="FN115" i="1"/>
  <c r="Y109" i="1"/>
  <c r="Y111" i="1" s="1"/>
  <c r="BD150" i="1"/>
  <c r="DX210" i="1"/>
  <c r="DX270" i="1" s="1"/>
  <c r="ED150" i="1"/>
  <c r="FN152" i="1"/>
  <c r="Y104" i="1"/>
  <c r="BD186" i="1"/>
  <c r="BD188" i="1" s="1"/>
  <c r="BD189" i="1" s="1"/>
  <c r="R193" i="1"/>
  <c r="R203" i="1" s="1"/>
  <c r="R115" i="1"/>
  <c r="R122" i="1" s="1"/>
  <c r="EJ104" i="1"/>
  <c r="DX104" i="1"/>
  <c r="FN186" i="1"/>
  <c r="FN190" i="1" s="1"/>
  <c r="Y152" i="1"/>
  <c r="BD193" i="1"/>
  <c r="BD203" i="1" s="1"/>
  <c r="FS146" i="1"/>
  <c r="FS148" i="1" s="1"/>
  <c r="R112" i="1"/>
  <c r="EJ115" i="1"/>
  <c r="EJ122" i="1" s="1"/>
  <c r="CY193" i="1"/>
  <c r="CY201" i="1" s="1"/>
  <c r="DX115" i="1"/>
  <c r="DX122" i="1" s="1"/>
  <c r="FN193" i="1"/>
  <c r="FN203" i="1" s="1"/>
  <c r="Y186" i="1"/>
  <c r="Y188" i="1" s="1"/>
  <c r="Y189" i="1" s="1"/>
  <c r="Y190" i="1" s="1"/>
  <c r="EC115" i="1"/>
  <c r="EC119" i="1" s="1"/>
  <c r="R109" i="1"/>
  <c r="R111" i="1" s="1"/>
  <c r="DX112" i="1"/>
  <c r="FN210" i="1"/>
  <c r="FN270" i="1" s="1"/>
  <c r="FN142" i="1"/>
  <c r="FN144" i="1"/>
  <c r="R104" i="1"/>
  <c r="DX109" i="1"/>
  <c r="DX111" i="1" s="1"/>
  <c r="DX193" i="1"/>
  <c r="DX203" i="1" s="1"/>
  <c r="DG152" i="1"/>
  <c r="DG186" i="1"/>
  <c r="DG188" i="1" s="1"/>
  <c r="DG189" i="1" s="1"/>
  <c r="DG190" i="1" s="1"/>
  <c r="EB184" i="1"/>
  <c r="EB229" i="1" s="1"/>
  <c r="L109" i="1"/>
  <c r="L111" i="1" s="1"/>
  <c r="AH193" i="1"/>
  <c r="AH197" i="1" s="1"/>
  <c r="AI193" i="1"/>
  <c r="AI201" i="1" s="1"/>
  <c r="DA109" i="1"/>
  <c r="DA111" i="1" s="1"/>
  <c r="DA113" i="1" s="1"/>
  <c r="DA123" i="1" s="1"/>
  <c r="CI193" i="1"/>
  <c r="CI203" i="1" s="1"/>
  <c r="AB184" i="1"/>
  <c r="AB229" i="1" s="1"/>
  <c r="AT115" i="1"/>
  <c r="AT122" i="1" s="1"/>
  <c r="T115" i="1"/>
  <c r="T122" i="1" s="1"/>
  <c r="L104" i="1"/>
  <c r="BP104" i="1"/>
  <c r="AZ184" i="1"/>
  <c r="AZ229" i="1" s="1"/>
  <c r="CH146" i="1"/>
  <c r="CH148" i="1" s="1"/>
  <c r="CT184" i="1"/>
  <c r="CT229" i="1" s="1"/>
  <c r="AT104" i="1"/>
  <c r="AH210" i="1"/>
  <c r="AH212" i="1" s="1"/>
  <c r="U104" i="1"/>
  <c r="AI210" i="1"/>
  <c r="AI270" i="1" s="1"/>
  <c r="DA152" i="1"/>
  <c r="CI210" i="1"/>
  <c r="CI270" i="1" s="1"/>
  <c r="AT112" i="1"/>
  <c r="T112" i="1"/>
  <c r="L115" i="1"/>
  <c r="L119" i="1" s="1"/>
  <c r="BP112" i="1"/>
  <c r="CK193" i="1"/>
  <c r="EM193" i="1"/>
  <c r="EM203" i="1" s="1"/>
  <c r="U115" i="1"/>
  <c r="U119" i="1" s="1"/>
  <c r="AA112" i="1"/>
  <c r="L142" i="1"/>
  <c r="DA193" i="1"/>
  <c r="DA203" i="1" s="1"/>
  <c r="L144" i="1"/>
  <c r="BR184" i="1"/>
  <c r="BR229" i="1" s="1"/>
  <c r="AT150" i="1"/>
  <c r="T109" i="1"/>
  <c r="T111" i="1" s="1"/>
  <c r="T113" i="1" s="1"/>
  <c r="T123" i="1" s="1"/>
  <c r="L112" i="1"/>
  <c r="BP152" i="1"/>
  <c r="BZ184" i="1"/>
  <c r="BZ229" i="1" s="1"/>
  <c r="EM210" i="1"/>
  <c r="EM270" i="1" s="1"/>
  <c r="U112" i="1"/>
  <c r="AA109" i="1"/>
  <c r="AA111" i="1" s="1"/>
  <c r="DJ104" i="1"/>
  <c r="DA186" i="1"/>
  <c r="DA188" i="1" s="1"/>
  <c r="DA189" i="1" s="1"/>
  <c r="DA190" i="1" s="1"/>
  <c r="AT186" i="1"/>
  <c r="AT188" i="1" s="1"/>
  <c r="AT189" i="1" s="1"/>
  <c r="AT190" i="1" s="1"/>
  <c r="T152" i="1"/>
  <c r="L152" i="1"/>
  <c r="EM144" i="1"/>
  <c r="U109" i="1"/>
  <c r="U111" i="1" s="1"/>
  <c r="AA104" i="1"/>
  <c r="CX112" i="1"/>
  <c r="EM109" i="1"/>
  <c r="EM111" i="1" s="1"/>
  <c r="T144" i="1"/>
  <c r="AT193" i="1"/>
  <c r="AT203" i="1" s="1"/>
  <c r="T186" i="1"/>
  <c r="T188" i="1" s="1"/>
  <c r="T189" i="1" s="1"/>
  <c r="T190" i="1" s="1"/>
  <c r="L150" i="1"/>
  <c r="R144" i="1"/>
  <c r="R142" i="1"/>
  <c r="Z184" i="1"/>
  <c r="Z229" i="1" s="1"/>
  <c r="CI152" i="1"/>
  <c r="AI186" i="1"/>
  <c r="AI188" i="1" s="1"/>
  <c r="AI189" i="1" s="1"/>
  <c r="AI190" i="1" s="1"/>
  <c r="CI186" i="1"/>
  <c r="CI188" i="1" s="1"/>
  <c r="CI189" i="1" s="1"/>
  <c r="CI190" i="1" s="1"/>
  <c r="T104" i="1"/>
  <c r="AH109" i="1"/>
  <c r="AH111" i="1" s="1"/>
  <c r="FJ184" i="1"/>
  <c r="FJ229" i="1" s="1"/>
  <c r="U152" i="1"/>
  <c r="AA115" i="1"/>
  <c r="AA119" i="1" s="1"/>
  <c r="CX109" i="1"/>
  <c r="CX111" i="1" s="1"/>
  <c r="EM104" i="1"/>
  <c r="AH144" i="1"/>
  <c r="AH146" i="1" s="1"/>
  <c r="AH148" i="1" s="1"/>
  <c r="AP184" i="1"/>
  <c r="AP229" i="1" s="1"/>
  <c r="CI112" i="1"/>
  <c r="T193" i="1"/>
  <c r="T201" i="1" s="1"/>
  <c r="L186" i="1"/>
  <c r="L190" i="1" s="1"/>
  <c r="AX184" i="1"/>
  <c r="AX229" i="1" s="1"/>
  <c r="AH104" i="1"/>
  <c r="U193" i="1"/>
  <c r="BX184" i="1"/>
  <c r="BX229" i="1" s="1"/>
  <c r="AA150" i="1"/>
  <c r="U184" i="1"/>
  <c r="U229" i="1" s="1"/>
  <c r="CX193" i="1"/>
  <c r="CX197" i="1" s="1"/>
  <c r="EM115" i="1"/>
  <c r="EM119" i="1" s="1"/>
  <c r="AI109" i="1"/>
  <c r="AI111" i="1" s="1"/>
  <c r="DJ184" i="1"/>
  <c r="DJ229" i="1" s="1"/>
  <c r="CI109" i="1"/>
  <c r="CI111" i="1" s="1"/>
  <c r="DC184" i="1"/>
  <c r="DC229" i="1" s="1"/>
  <c r="T210" i="1"/>
  <c r="T212" i="1" s="1"/>
  <c r="L193" i="1"/>
  <c r="L197" i="1" s="1"/>
  <c r="AH115" i="1"/>
  <c r="AH122" i="1" s="1"/>
  <c r="U186" i="1"/>
  <c r="U188" i="1" s="1"/>
  <c r="U189" i="1" s="1"/>
  <c r="U190" i="1" s="1"/>
  <c r="EY184" i="1"/>
  <c r="EY229" i="1" s="1"/>
  <c r="EM112" i="1"/>
  <c r="AI104" i="1"/>
  <c r="CI104" i="1"/>
  <c r="BH210" i="1"/>
  <c r="BH270" i="1" s="1"/>
  <c r="AI144" i="1"/>
  <c r="DG210" i="1"/>
  <c r="DG270" i="1" s="1"/>
  <c r="EC193" i="1"/>
  <c r="EC201" i="1" s="1"/>
  <c r="CC104" i="1"/>
  <c r="DU210" i="1"/>
  <c r="DU270" i="1" s="1"/>
  <c r="ED115" i="1"/>
  <c r="ED122" i="1" s="1"/>
  <c r="N109" i="1"/>
  <c r="N111" i="1" s="1"/>
  <c r="BP186" i="1"/>
  <c r="BP188" i="1" s="1"/>
  <c r="BP189" i="1" s="1"/>
  <c r="BP190" i="1" s="1"/>
  <c r="FD115" i="1"/>
  <c r="FD119" i="1" s="1"/>
  <c r="CJ142" i="1"/>
  <c r="FD112" i="1"/>
  <c r="BS210" i="1"/>
  <c r="BS212" i="1" s="1"/>
  <c r="N104" i="1"/>
  <c r="FC109" i="1"/>
  <c r="FC111" i="1" s="1"/>
  <c r="CC112" i="1"/>
  <c r="ED193" i="1"/>
  <c r="ED199" i="1" s="1"/>
  <c r="CY115" i="1"/>
  <c r="CY119" i="1" s="1"/>
  <c r="N115" i="1"/>
  <c r="N119" i="1" s="1"/>
  <c r="FD109" i="1"/>
  <c r="FD111" i="1" s="1"/>
  <c r="EC152" i="1"/>
  <c r="FC104" i="1"/>
  <c r="EV193" i="1"/>
  <c r="EV204" i="1" s="1"/>
  <c r="EV232" i="1" s="1"/>
  <c r="EO112" i="1"/>
  <c r="CC109" i="1"/>
  <c r="CC111" i="1" s="1"/>
  <c r="ED210" i="1"/>
  <c r="ED212" i="1" s="1"/>
  <c r="CY112" i="1"/>
  <c r="BS142" i="1"/>
  <c r="N186" i="1"/>
  <c r="N190" i="1" s="1"/>
  <c r="FD152" i="1"/>
  <c r="CN210" i="1"/>
  <c r="CN270" i="1" s="1"/>
  <c r="N193" i="1"/>
  <c r="N203" i="1" s="1"/>
  <c r="FD104" i="1"/>
  <c r="CC142" i="1"/>
  <c r="ED109" i="1"/>
  <c r="ED111" i="1" s="1"/>
  <c r="ED113" i="1" s="1"/>
  <c r="ED123" i="1" s="1"/>
  <c r="N112" i="1"/>
  <c r="BT112" i="1"/>
  <c r="ED186" i="1"/>
  <c r="ED188" i="1" s="1"/>
  <c r="ED189" i="1" s="1"/>
  <c r="ED190" i="1" s="1"/>
  <c r="CJ186" i="1"/>
  <c r="CJ188" i="1" s="1"/>
  <c r="CJ189" i="1" s="1"/>
  <c r="CJ190" i="1" s="1"/>
  <c r="EO109" i="1"/>
  <c r="EO111" i="1" s="1"/>
  <c r="CC152" i="1"/>
  <c r="CN104" i="1"/>
  <c r="DG112" i="1"/>
  <c r="FC150" i="1"/>
  <c r="CJ210" i="1"/>
  <c r="CJ270" i="1" s="1"/>
  <c r="EO104" i="1"/>
  <c r="CC193" i="1"/>
  <c r="CC197" i="1" s="1"/>
  <c r="CN115" i="1"/>
  <c r="CN122" i="1" s="1"/>
  <c r="CY104" i="1"/>
  <c r="N210" i="1"/>
  <c r="N212" i="1" s="1"/>
  <c r="FD186" i="1"/>
  <c r="FD188" i="1" s="1"/>
  <c r="FD189" i="1" s="1"/>
  <c r="FD190" i="1" s="1"/>
  <c r="EO210" i="1"/>
  <c r="EO212" i="1" s="1"/>
  <c r="CN193" i="1"/>
  <c r="CN203" i="1" s="1"/>
  <c r="EC186" i="1"/>
  <c r="EC188" i="1" s="1"/>
  <c r="EC189" i="1" s="1"/>
  <c r="EC190" i="1" s="1"/>
  <c r="ED104" i="1"/>
  <c r="EC210" i="1"/>
  <c r="EC212" i="1" s="1"/>
  <c r="CC115" i="1"/>
  <c r="CC122" i="1" s="1"/>
  <c r="FC115" i="1"/>
  <c r="FC119" i="1" s="1"/>
  <c r="CY109" i="1"/>
  <c r="CY111" i="1" s="1"/>
  <c r="DG109" i="1"/>
  <c r="DG111" i="1" s="1"/>
  <c r="FC186" i="1"/>
  <c r="FC188" i="1" s="1"/>
  <c r="FC189" i="1" s="1"/>
  <c r="FC190" i="1" s="1"/>
  <c r="EC112" i="1"/>
  <c r="EO115" i="1"/>
  <c r="EO122" i="1" s="1"/>
  <c r="CC186" i="1"/>
  <c r="CC188" i="1" s="1"/>
  <c r="CC189" i="1" s="1"/>
  <c r="CC190" i="1" s="1"/>
  <c r="CN112" i="1"/>
  <c r="CY152" i="1"/>
  <c r="BS144" i="1"/>
  <c r="FD193" i="1"/>
  <c r="FD199" i="1" s="1"/>
  <c r="FC112" i="1"/>
  <c r="DG104" i="1"/>
  <c r="FC193" i="1"/>
  <c r="EC109" i="1"/>
  <c r="EC111" i="1" s="1"/>
  <c r="EO152" i="1"/>
  <c r="CC210" i="1"/>
  <c r="CC270" i="1" s="1"/>
  <c r="CN109" i="1"/>
  <c r="CN111" i="1" s="1"/>
  <c r="CY186" i="1"/>
  <c r="CY188" i="1" s="1"/>
  <c r="CY189" i="1" s="1"/>
  <c r="CY190" i="1" s="1"/>
  <c r="DR115" i="1"/>
  <c r="DR119" i="1" s="1"/>
  <c r="BS104" i="1"/>
  <c r="EO144" i="1"/>
  <c r="EO186" i="1"/>
  <c r="EO188" i="1" s="1"/>
  <c r="EO189" i="1" s="1"/>
  <c r="EO190" i="1" s="1"/>
  <c r="BS112" i="1"/>
  <c r="AK115" i="1"/>
  <c r="AK122" i="1" s="1"/>
  <c r="BB115" i="1"/>
  <c r="BB119" i="1" s="1"/>
  <c r="BB112" i="1"/>
  <c r="CO184" i="1"/>
  <c r="CO229" i="1" s="1"/>
  <c r="AC127" i="1"/>
  <c r="EX142" i="1"/>
  <c r="EX146" i="1" s="1"/>
  <c r="EX148" i="1" s="1"/>
  <c r="CR184" i="1"/>
  <c r="CR229" i="1" s="1"/>
  <c r="AZ144" i="1"/>
  <c r="AK144" i="1"/>
  <c r="BP109" i="1"/>
  <c r="BP111" i="1" s="1"/>
  <c r="BS115" i="1"/>
  <c r="BS122" i="1" s="1"/>
  <c r="Y210" i="1"/>
  <c r="Y270" i="1" s="1"/>
  <c r="BP193" i="1"/>
  <c r="BP203" i="1" s="1"/>
  <c r="BS186" i="1"/>
  <c r="BS188" i="1" s="1"/>
  <c r="BS189" i="1" s="1"/>
  <c r="BS190" i="1" s="1"/>
  <c r="BP210" i="1"/>
  <c r="BP270" i="1" s="1"/>
  <c r="BS193" i="1"/>
  <c r="BS203" i="1" s="1"/>
  <c r="BI103" i="1"/>
  <c r="BI142" i="1" s="1"/>
  <c r="EE103" i="1"/>
  <c r="EE142" i="1" s="1"/>
  <c r="DP146" i="1"/>
  <c r="DP148" i="1" s="1"/>
  <c r="Y150" i="1"/>
  <c r="BR127" i="1"/>
  <c r="DR152" i="1"/>
  <c r="AG193" i="1"/>
  <c r="CK186" i="1"/>
  <c r="CK188" i="1" s="1"/>
  <c r="CK189" i="1" s="1"/>
  <c r="CK190" i="1" s="1"/>
  <c r="AP210" i="1"/>
  <c r="AP270" i="1" s="1"/>
  <c r="DR186" i="1"/>
  <c r="DR188" i="1" s="1"/>
  <c r="DR189" i="1" s="1"/>
  <c r="DR190" i="1" s="1"/>
  <c r="AG150" i="1"/>
  <c r="CK210" i="1"/>
  <c r="CK270" i="1" s="1"/>
  <c r="DR193" i="1"/>
  <c r="DR203" i="1" s="1"/>
  <c r="AG186" i="1"/>
  <c r="AG188" i="1" s="1"/>
  <c r="AG189" i="1" s="1"/>
  <c r="AG190" i="1" s="1"/>
  <c r="DR210" i="1"/>
  <c r="DR212" i="1" s="1"/>
  <c r="DF104" i="1"/>
  <c r="CD184" i="1"/>
  <c r="CD229" i="1" s="1"/>
  <c r="AG210" i="1"/>
  <c r="AG270" i="1" s="1"/>
  <c r="EL184" i="1"/>
  <c r="EL229" i="1" s="1"/>
  <c r="DF115" i="1"/>
  <c r="DF119" i="1" s="1"/>
  <c r="AP115" i="1"/>
  <c r="AP144" i="1"/>
  <c r="AP146" i="1" s="1"/>
  <c r="AP148" i="1" s="1"/>
  <c r="FR186" i="1"/>
  <c r="FR188" i="1" s="1"/>
  <c r="FR189" i="1" s="1"/>
  <c r="FR190" i="1" s="1"/>
  <c r="DF150" i="1"/>
  <c r="AP112" i="1"/>
  <c r="CK115" i="1"/>
  <c r="CK122" i="1" s="1"/>
  <c r="AP109" i="1"/>
  <c r="AP111" i="1" s="1"/>
  <c r="ED146" i="1"/>
  <c r="ED148" i="1" s="1"/>
  <c r="W184" i="1"/>
  <c r="W229" i="1" s="1"/>
  <c r="EA184" i="1"/>
  <c r="EA229" i="1" s="1"/>
  <c r="DR150" i="1"/>
  <c r="CK112" i="1"/>
  <c r="AP104" i="1"/>
  <c r="DR112" i="1"/>
  <c r="AG104" i="1"/>
  <c r="FX184" i="1"/>
  <c r="FX229" i="1" s="1"/>
  <c r="CK109" i="1"/>
  <c r="CK111" i="1" s="1"/>
  <c r="AP152" i="1"/>
  <c r="DR109" i="1"/>
  <c r="DR111" i="1" s="1"/>
  <c r="AG115" i="1"/>
  <c r="AG122" i="1" s="1"/>
  <c r="CK104" i="1"/>
  <c r="AP150" i="1"/>
  <c r="DR104" i="1"/>
  <c r="AP186" i="1"/>
  <c r="AP190" i="1" s="1"/>
  <c r="EK104" i="1"/>
  <c r="EK115" i="1"/>
  <c r="EK119" i="1" s="1"/>
  <c r="DY184" i="1"/>
  <c r="DY229" i="1" s="1"/>
  <c r="EK112" i="1"/>
  <c r="R184" i="1"/>
  <c r="R229" i="1" s="1"/>
  <c r="EK109" i="1"/>
  <c r="EK111" i="1" s="1"/>
  <c r="FQ127" i="1"/>
  <c r="DR142" i="1"/>
  <c r="DR146" i="1" s="1"/>
  <c r="DR148" i="1" s="1"/>
  <c r="EK150" i="1"/>
  <c r="EP184" i="1"/>
  <c r="EP229" i="1" s="1"/>
  <c r="EK186" i="1"/>
  <c r="EK188" i="1" s="1"/>
  <c r="EK189" i="1" s="1"/>
  <c r="EK190" i="1" s="1"/>
  <c r="EK193" i="1"/>
  <c r="AU184" i="1"/>
  <c r="AU229" i="1" s="1"/>
  <c r="EH184" i="1"/>
  <c r="EH229" i="1" s="1"/>
  <c r="DV184" i="1"/>
  <c r="DV229" i="1" s="1"/>
  <c r="FI184" i="1"/>
  <c r="FI229" i="1" s="1"/>
  <c r="AK186" i="1"/>
  <c r="AK188" i="1" s="1"/>
  <c r="AK189" i="1" s="1"/>
  <c r="AK190" i="1" s="1"/>
  <c r="ER184" i="1"/>
  <c r="ER229" i="1" s="1"/>
  <c r="CX184" i="1"/>
  <c r="CX229" i="1" s="1"/>
  <c r="CB104" i="1"/>
  <c r="BB109" i="1"/>
  <c r="BB111" i="1" s="1"/>
  <c r="BE184" i="1"/>
  <c r="BE229" i="1" s="1"/>
  <c r="AZ115" i="1"/>
  <c r="AZ119" i="1" s="1"/>
  <c r="AK152" i="1"/>
  <c r="CB115" i="1"/>
  <c r="CB122" i="1" s="1"/>
  <c r="BB104" i="1"/>
  <c r="EH112" i="1"/>
  <c r="M103" i="1"/>
  <c r="M112" i="1" s="1"/>
  <c r="AZ112" i="1"/>
  <c r="FI112" i="1"/>
  <c r="AK193" i="1"/>
  <c r="AK204" i="1" s="1"/>
  <c r="AK232" i="1" s="1"/>
  <c r="AJ152" i="1"/>
  <c r="CB112" i="1"/>
  <c r="BB150" i="1"/>
  <c r="EH104" i="1"/>
  <c r="DU144" i="1"/>
  <c r="AZ109" i="1"/>
  <c r="AZ111" i="1" s="1"/>
  <c r="CJ115" i="1"/>
  <c r="CJ119" i="1" s="1"/>
  <c r="AK210" i="1"/>
  <c r="AK212" i="1" s="1"/>
  <c r="DU115" i="1"/>
  <c r="DU119" i="1" s="1"/>
  <c r="CB109" i="1"/>
  <c r="CB111" i="1" s="1"/>
  <c r="BB186" i="1"/>
  <c r="BB190" i="1" s="1"/>
  <c r="AZ104" i="1"/>
  <c r="CJ152" i="1"/>
  <c r="DU112" i="1"/>
  <c r="CB150" i="1"/>
  <c r="BB193" i="1"/>
  <c r="DR184" i="1"/>
  <c r="DR229" i="1" s="1"/>
  <c r="AZ142" i="1"/>
  <c r="CJ144" i="1"/>
  <c r="AZ152" i="1"/>
  <c r="EM184" i="1"/>
  <c r="EM229" i="1" s="1"/>
  <c r="CJ112" i="1"/>
  <c r="DU109" i="1"/>
  <c r="DU111" i="1" s="1"/>
  <c r="CB186" i="1"/>
  <c r="CB190" i="1" s="1"/>
  <c r="AS184" i="1"/>
  <c r="AS229" i="1" s="1"/>
  <c r="BV184" i="1"/>
  <c r="BV229" i="1" s="1"/>
  <c r="AZ150" i="1"/>
  <c r="CJ109" i="1"/>
  <c r="CJ111" i="1" s="1"/>
  <c r="DU104" i="1"/>
  <c r="CB193" i="1"/>
  <c r="AZ186" i="1"/>
  <c r="AZ188" i="1" s="1"/>
  <c r="AZ189" i="1" s="1"/>
  <c r="CJ104" i="1"/>
  <c r="DU152" i="1"/>
  <c r="BB184" i="1"/>
  <c r="BB229" i="1" s="1"/>
  <c r="CJ150" i="1"/>
  <c r="AK112" i="1"/>
  <c r="DU186" i="1"/>
  <c r="DU188" i="1" s="1"/>
  <c r="DU189" i="1" s="1"/>
  <c r="DU190" i="1" s="1"/>
  <c r="AV127" i="1"/>
  <c r="DZ184" i="1"/>
  <c r="DZ229" i="1" s="1"/>
  <c r="AZ193" i="1"/>
  <c r="AK109" i="1"/>
  <c r="AK111" i="1" s="1"/>
  <c r="DU193" i="1"/>
  <c r="DU201" i="1" s="1"/>
  <c r="EP186" i="1"/>
  <c r="EP188" i="1" s="1"/>
  <c r="EP189" i="1" s="1"/>
  <c r="EP190" i="1" s="1"/>
  <c r="EK184" i="1"/>
  <c r="EK229" i="1" s="1"/>
  <c r="DT184" i="1"/>
  <c r="DT229" i="1" s="1"/>
  <c r="DN146" i="1"/>
  <c r="DN148" i="1" s="1"/>
  <c r="FR210" i="1"/>
  <c r="FR212" i="1" s="1"/>
  <c r="EU210" i="1"/>
  <c r="EU212" i="1" s="1"/>
  <c r="FU109" i="1"/>
  <c r="FU111" i="1" s="1"/>
  <c r="CF184" i="1"/>
  <c r="CF229" i="1" s="1"/>
  <c r="ER193" i="1"/>
  <c r="BY210" i="1"/>
  <c r="FU152" i="1"/>
  <c r="ER186" i="1"/>
  <c r="ER188" i="1" s="1"/>
  <c r="ER189" i="1" s="1"/>
  <c r="ER190" i="1" s="1"/>
  <c r="CQ103" i="1"/>
  <c r="CQ193" i="1" s="1"/>
  <c r="CQ203" i="1" s="1"/>
  <c r="EV142" i="1"/>
  <c r="CJ184" i="1"/>
  <c r="CJ229" i="1" s="1"/>
  <c r="FU150" i="1"/>
  <c r="FP184" i="1"/>
  <c r="FP229" i="1" s="1"/>
  <c r="ER210" i="1"/>
  <c r="ER270" i="1" s="1"/>
  <c r="DD127" i="1"/>
  <c r="FU186" i="1"/>
  <c r="FU188" i="1" s="1"/>
  <c r="FU189" i="1" s="1"/>
  <c r="FU190" i="1" s="1"/>
  <c r="FH142" i="1"/>
  <c r="DM184" i="1"/>
  <c r="DM229" i="1" s="1"/>
  <c r="BN184" i="1"/>
  <c r="BN229" i="1" s="1"/>
  <c r="EV210" i="1"/>
  <c r="EV270" i="1" s="1"/>
  <c r="BL115" i="1"/>
  <c r="BL119" i="1" s="1"/>
  <c r="BL112" i="1"/>
  <c r="EU115" i="1"/>
  <c r="EU119" i="1" s="1"/>
  <c r="EV104" i="1"/>
  <c r="EX184" i="1"/>
  <c r="EX229" i="1" s="1"/>
  <c r="FH104" i="1"/>
  <c r="FU193" i="1"/>
  <c r="FU203" i="1" s="1"/>
  <c r="FR115" i="1"/>
  <c r="FR122" i="1" s="1"/>
  <c r="BL109" i="1"/>
  <c r="BL111" i="1" s="1"/>
  <c r="EU112" i="1"/>
  <c r="CC184" i="1"/>
  <c r="CC229" i="1" s="1"/>
  <c r="EV115" i="1"/>
  <c r="EV122" i="1" s="1"/>
  <c r="K184" i="1"/>
  <c r="K229" i="1" s="1"/>
  <c r="FH115" i="1"/>
  <c r="FH122" i="1" s="1"/>
  <c r="FU210" i="1"/>
  <c r="FU212" i="1" s="1"/>
  <c r="DA184" i="1"/>
  <c r="DA229" i="1" s="1"/>
  <c r="BH104" i="1"/>
  <c r="EE127" i="1"/>
  <c r="FR112" i="1"/>
  <c r="BL104" i="1"/>
  <c r="EU109" i="1"/>
  <c r="EU111" i="1" s="1"/>
  <c r="EV112" i="1"/>
  <c r="CH184" i="1"/>
  <c r="CH229" i="1" s="1"/>
  <c r="FH112" i="1"/>
  <c r="DD184" i="1"/>
  <c r="DD229" i="1" s="1"/>
  <c r="BH115" i="1"/>
  <c r="BH119" i="1" s="1"/>
  <c r="FH210" i="1"/>
  <c r="FH212" i="1" s="1"/>
  <c r="EU104" i="1"/>
  <c r="FF184" i="1"/>
  <c r="FF229" i="1" s="1"/>
  <c r="EV109" i="1"/>
  <c r="EV111" i="1" s="1"/>
  <c r="FB184" i="1"/>
  <c r="FB229" i="1" s="1"/>
  <c r="FH109" i="1"/>
  <c r="FH111" i="1" s="1"/>
  <c r="ER115" i="1"/>
  <c r="ER119" i="1" s="1"/>
  <c r="BY112" i="1"/>
  <c r="ED184" i="1"/>
  <c r="ED229" i="1" s="1"/>
  <c r="BH112" i="1"/>
  <c r="EU193" i="1"/>
  <c r="EU203" i="1" s="1"/>
  <c r="FR109" i="1"/>
  <c r="FR111" i="1" s="1"/>
  <c r="BL152" i="1"/>
  <c r="FR104" i="1"/>
  <c r="BL193" i="1"/>
  <c r="BL201" i="1" s="1"/>
  <c r="EU152" i="1"/>
  <c r="EV152" i="1"/>
  <c r="FH152" i="1"/>
  <c r="ER112" i="1"/>
  <c r="BY109" i="1"/>
  <c r="BY111" i="1" s="1"/>
  <c r="BY113" i="1" s="1"/>
  <c r="BY123" i="1" s="1"/>
  <c r="BH186" i="1"/>
  <c r="BH188" i="1" s="1"/>
  <c r="BH189" i="1" s="1"/>
  <c r="BH190" i="1" s="1"/>
  <c r="FU144" i="1"/>
  <c r="DS127" i="1"/>
  <c r="DD103" i="1"/>
  <c r="DD186" i="1" s="1"/>
  <c r="DD188" i="1" s="1"/>
  <c r="DD189" i="1" s="1"/>
  <c r="DD190" i="1" s="1"/>
  <c r="FR193" i="1"/>
  <c r="FR197" i="1" s="1"/>
  <c r="EU150" i="1"/>
  <c r="EV186" i="1"/>
  <c r="EV188" i="1" s="1"/>
  <c r="EV189" i="1" s="1"/>
  <c r="EV190" i="1" s="1"/>
  <c r="FV184" i="1"/>
  <c r="FV229" i="1" s="1"/>
  <c r="FH186" i="1"/>
  <c r="FH188" i="1" s="1"/>
  <c r="FH189" i="1" s="1"/>
  <c r="FH190" i="1" s="1"/>
  <c r="FU104" i="1"/>
  <c r="AL184" i="1"/>
  <c r="AL229" i="1" s="1"/>
  <c r="BY104" i="1"/>
  <c r="BH193" i="1"/>
  <c r="BH197" i="1" s="1"/>
  <c r="BY115" i="1"/>
  <c r="BY119" i="1" s="1"/>
  <c r="BH109" i="1"/>
  <c r="BH111" i="1" s="1"/>
  <c r="AW103" i="1"/>
  <c r="AC217" i="1"/>
  <c r="AC222" i="1" s="1"/>
  <c r="AC231" i="1" s="1"/>
  <c r="BY152" i="1"/>
  <c r="BT152" i="1"/>
  <c r="FJ109" i="1"/>
  <c r="FJ111" i="1" s="1"/>
  <c r="AJ186" i="1"/>
  <c r="AJ188" i="1" s="1"/>
  <c r="AJ189" i="1" s="1"/>
  <c r="AJ190" i="1" s="1"/>
  <c r="BT186" i="1"/>
  <c r="BT188" i="1" s="1"/>
  <c r="BT189" i="1" s="1"/>
  <c r="BT190" i="1" s="1"/>
  <c r="FJ104" i="1"/>
  <c r="AJ193" i="1"/>
  <c r="AJ195" i="1" s="1"/>
  <c r="BT193" i="1"/>
  <c r="BT199" i="1" s="1"/>
  <c r="FJ115" i="1"/>
  <c r="FJ122" i="1" s="1"/>
  <c r="AJ210" i="1"/>
  <c r="AJ212" i="1" s="1"/>
  <c r="FX103" i="1"/>
  <c r="FX144" i="1" s="1"/>
  <c r="BT210" i="1"/>
  <c r="BT270" i="1" s="1"/>
  <c r="FJ112" i="1"/>
  <c r="CF109" i="1"/>
  <c r="CF111" i="1" s="1"/>
  <c r="BY142" i="1"/>
  <c r="BY146" i="1" s="1"/>
  <c r="BY148" i="1" s="1"/>
  <c r="FJ150" i="1"/>
  <c r="CF104" i="1"/>
  <c r="FX127" i="1"/>
  <c r="FC127" i="1"/>
  <c r="FJ186" i="1"/>
  <c r="FJ188" i="1" s="1"/>
  <c r="FJ189" i="1" s="1"/>
  <c r="FJ190" i="1" s="1"/>
  <c r="CF115" i="1"/>
  <c r="CF119" i="1" s="1"/>
  <c r="FJ193" i="1"/>
  <c r="FJ203" i="1" s="1"/>
  <c r="CF112" i="1"/>
  <c r="AJ109" i="1"/>
  <c r="AJ111" i="1" s="1"/>
  <c r="CF152" i="1"/>
  <c r="BT109" i="1"/>
  <c r="BT111" i="1" s="1"/>
  <c r="AJ104" i="1"/>
  <c r="CF186" i="1"/>
  <c r="CF188" i="1" s="1"/>
  <c r="CF189" i="1" s="1"/>
  <c r="CF190" i="1" s="1"/>
  <c r="BT104" i="1"/>
  <c r="AJ115" i="1"/>
  <c r="AJ119" i="1" s="1"/>
  <c r="CF193" i="1"/>
  <c r="CF204" i="1" s="1"/>
  <c r="CF232" i="1" s="1"/>
  <c r="BG103" i="1"/>
  <c r="BG104" i="1" s="1"/>
  <c r="AJ112" i="1"/>
  <c r="X146" i="1"/>
  <c r="X148" i="1" s="1"/>
  <c r="DZ127" i="1"/>
  <c r="DC127" i="1"/>
  <c r="DC103" i="1"/>
  <c r="DC112" i="1" s="1"/>
  <c r="BG127" i="1"/>
  <c r="EH109" i="1"/>
  <c r="EH111" i="1" s="1"/>
  <c r="EU142" i="1"/>
  <c r="EU146" i="1" s="1"/>
  <c r="EU148" i="1" s="1"/>
  <c r="AJ142" i="1"/>
  <c r="AJ146" i="1" s="1"/>
  <c r="AJ148" i="1" s="1"/>
  <c r="EH152" i="1"/>
  <c r="EH193" i="1"/>
  <c r="EH199" i="1" s="1"/>
  <c r="EH210" i="1"/>
  <c r="EH270" i="1" s="1"/>
  <c r="FI109" i="1"/>
  <c r="FI111" i="1" s="1"/>
  <c r="EP193" i="1"/>
  <c r="EP203" i="1" s="1"/>
  <c r="DZ103" i="1"/>
  <c r="EL217" i="1"/>
  <c r="EL222" i="1" s="1"/>
  <c r="EL231" i="1" s="1"/>
  <c r="FI152" i="1"/>
  <c r="EP210" i="1"/>
  <c r="EP212" i="1" s="1"/>
  <c r="FI150" i="1"/>
  <c r="FI193" i="1"/>
  <c r="FI197" i="1" s="1"/>
  <c r="FI186" i="1"/>
  <c r="FI188" i="1" s="1"/>
  <c r="FI189" i="1" s="1"/>
  <c r="FI190" i="1" s="1"/>
  <c r="EL103" i="1"/>
  <c r="CQ127" i="1"/>
  <c r="FI210" i="1"/>
  <c r="FI270" i="1" s="1"/>
  <c r="EP112" i="1"/>
  <c r="EP109" i="1"/>
  <c r="EP111" i="1" s="1"/>
  <c r="EP104" i="1"/>
  <c r="EH186" i="1"/>
  <c r="EH188" i="1" s="1"/>
  <c r="EH189" i="1" s="1"/>
  <c r="EH190" i="1" s="1"/>
  <c r="AX217" i="1"/>
  <c r="AX222" i="1" s="1"/>
  <c r="AX231" i="1" s="1"/>
  <c r="FI104" i="1"/>
  <c r="EP115" i="1"/>
  <c r="EP119" i="1" s="1"/>
  <c r="FI115" i="1"/>
  <c r="FI122" i="1" s="1"/>
  <c r="Q184" i="1"/>
  <c r="Q229" i="1" s="1"/>
  <c r="DK184" i="1"/>
  <c r="DK229" i="1" s="1"/>
  <c r="BS109" i="1"/>
  <c r="BS111" i="1" s="1"/>
  <c r="Y115" i="1"/>
  <c r="Y119" i="1" s="1"/>
  <c r="M127" i="1"/>
  <c r="AW127" i="1"/>
  <c r="ES127" i="1"/>
  <c r="AJ127" i="1"/>
  <c r="BM127" i="1"/>
  <c r="CI142" i="1"/>
  <c r="CI146" i="1" s="1"/>
  <c r="CI148" i="1" s="1"/>
  <c r="ES103" i="1"/>
  <c r="ES115" i="1" s="1"/>
  <c r="ES119" i="1" s="1"/>
  <c r="FQ103" i="1"/>
  <c r="FI144" i="1"/>
  <c r="BR103" i="1"/>
  <c r="BR109" i="1" s="1"/>
  <c r="BR111" i="1" s="1"/>
  <c r="BM103" i="1"/>
  <c r="N146" i="1"/>
  <c r="N148" i="1" s="1"/>
  <c r="C113" i="1"/>
  <c r="C123" i="1" s="1"/>
  <c r="AB127" i="1"/>
  <c r="BX103" i="1"/>
  <c r="BX109" i="1" s="1"/>
  <c r="BX111" i="1" s="1"/>
  <c r="AB103" i="1"/>
  <c r="AB210" i="1" s="1"/>
  <c r="AB270" i="1" s="1"/>
  <c r="CE103" i="1"/>
  <c r="CE186" i="1" s="1"/>
  <c r="CE188" i="1" s="1"/>
  <c r="CE189" i="1" s="1"/>
  <c r="CE190" i="1" s="1"/>
  <c r="AC210" i="1"/>
  <c r="AC270" i="1" s="1"/>
  <c r="AC150" i="1"/>
  <c r="AC104" i="1"/>
  <c r="DJ152" i="1"/>
  <c r="G115" i="1"/>
  <c r="G122" i="1" s="1"/>
  <c r="BI127" i="1"/>
  <c r="W217" i="1"/>
  <c r="W222" i="1" s="1"/>
  <c r="W231" i="1" s="1"/>
  <c r="AN217" i="1"/>
  <c r="AN222" i="1" s="1"/>
  <c r="AN231" i="1" s="1"/>
  <c r="AN103" i="1"/>
  <c r="AN210" i="1" s="1"/>
  <c r="AN212" i="1" s="1"/>
  <c r="DJ150" i="1"/>
  <c r="G112" i="1"/>
  <c r="FA127" i="1"/>
  <c r="DJ186" i="1"/>
  <c r="DJ188" i="1" s="1"/>
  <c r="DJ189" i="1" s="1"/>
  <c r="DJ190" i="1" s="1"/>
  <c r="G109" i="1"/>
  <c r="G111" i="1" s="1"/>
  <c r="AY127" i="1"/>
  <c r="K103" i="1"/>
  <c r="K142" i="1" s="1"/>
  <c r="DJ193" i="1"/>
  <c r="DJ197" i="1" s="1"/>
  <c r="G104" i="1"/>
  <c r="CD103" i="1"/>
  <c r="DJ210" i="1"/>
  <c r="DJ212" i="1" s="1"/>
  <c r="G150" i="1"/>
  <c r="G186" i="1"/>
  <c r="G188" i="1" s="1"/>
  <c r="G189" i="1" s="1"/>
  <c r="G190" i="1" s="1"/>
  <c r="W127" i="1"/>
  <c r="AY103" i="1"/>
  <c r="CE217" i="1"/>
  <c r="CE222" i="1" s="1"/>
  <c r="CE231" i="1" s="1"/>
  <c r="G193" i="1"/>
  <c r="G203" i="1" s="1"/>
  <c r="DJ115" i="1"/>
  <c r="DJ119" i="1" s="1"/>
  <c r="DJ112" i="1"/>
  <c r="FA103" i="1"/>
  <c r="DJ144" i="1"/>
  <c r="DJ109" i="1"/>
  <c r="DJ111" i="1" s="1"/>
  <c r="DS103" i="1"/>
  <c r="EY193" i="1"/>
  <c r="EY197" i="1" s="1"/>
  <c r="EY186" i="1"/>
  <c r="EY188" i="1" s="1"/>
  <c r="EY189" i="1" s="1"/>
  <c r="EY190" i="1" s="1"/>
  <c r="EY150" i="1"/>
  <c r="EY152" i="1"/>
  <c r="EY112" i="1"/>
  <c r="EY115" i="1"/>
  <c r="EY122" i="1" s="1"/>
  <c r="EY104" i="1"/>
  <c r="EY210" i="1"/>
  <c r="EY212" i="1" s="1"/>
  <c r="EY109" i="1"/>
  <c r="EY111" i="1" s="1"/>
  <c r="EY144" i="1"/>
  <c r="EY142" i="1"/>
  <c r="O210" i="1"/>
  <c r="O270" i="1" s="1"/>
  <c r="O193" i="1"/>
  <c r="O186" i="1"/>
  <c r="O188" i="1" s="1"/>
  <c r="O189" i="1" s="1"/>
  <c r="O115" i="1"/>
  <c r="O119" i="1" s="1"/>
  <c r="O150" i="1"/>
  <c r="O104" i="1"/>
  <c r="O109" i="1"/>
  <c r="O111" i="1" s="1"/>
  <c r="O112" i="1"/>
  <c r="EZ144" i="1"/>
  <c r="EZ186" i="1"/>
  <c r="EZ188" i="1" s="1"/>
  <c r="EZ189" i="1" s="1"/>
  <c r="EZ190" i="1" s="1"/>
  <c r="DE210" i="1"/>
  <c r="DE212" i="1" s="1"/>
  <c r="DE152" i="1"/>
  <c r="DE186" i="1"/>
  <c r="DE188" i="1" s="1"/>
  <c r="DE189" i="1" s="1"/>
  <c r="DE190" i="1" s="1"/>
  <c r="DE112" i="1"/>
  <c r="FM112" i="1"/>
  <c r="CL109" i="1"/>
  <c r="CL111" i="1" s="1"/>
  <c r="EJ112" i="1"/>
  <c r="FM109" i="1"/>
  <c r="FM111" i="1" s="1"/>
  <c r="DF152" i="1"/>
  <c r="EY127" i="1"/>
  <c r="J217" i="1"/>
  <c r="J222" i="1" s="1"/>
  <c r="J231" i="1" s="1"/>
  <c r="J103" i="1"/>
  <c r="CP127" i="1"/>
  <c r="BT146" i="1"/>
  <c r="BT148" i="1" s="1"/>
  <c r="O217" i="1"/>
  <c r="O222" i="1" s="1"/>
  <c r="O231" i="1" s="1"/>
  <c r="EY217" i="1"/>
  <c r="EY222" i="1" s="1"/>
  <c r="EY231" i="1" s="1"/>
  <c r="CL104" i="1"/>
  <c r="W193" i="1"/>
  <c r="W197" i="1" s="1"/>
  <c r="EJ109" i="1"/>
  <c r="EJ111" i="1" s="1"/>
  <c r="FM104" i="1"/>
  <c r="DF186" i="1"/>
  <c r="DF188" i="1" s="1"/>
  <c r="DF189" i="1" s="1"/>
  <c r="DE127" i="1"/>
  <c r="EZ127" i="1"/>
  <c r="O127" i="1"/>
  <c r="FC217" i="1"/>
  <c r="FC222" i="1" s="1"/>
  <c r="FC231" i="1" s="1"/>
  <c r="J127" i="1"/>
  <c r="CL112" i="1"/>
  <c r="FL146" i="1"/>
  <c r="FL148" i="1" s="1"/>
  <c r="CL150" i="1"/>
  <c r="EJ152" i="1"/>
  <c r="FM115" i="1"/>
  <c r="FM122" i="1" s="1"/>
  <c r="DF193" i="1"/>
  <c r="DF203" i="1" s="1"/>
  <c r="AO127" i="1"/>
  <c r="CD127" i="1"/>
  <c r="C190" i="1"/>
  <c r="C188" i="1"/>
  <c r="C189" i="1" s="1"/>
  <c r="CL115" i="1"/>
  <c r="CL119" i="1" s="1"/>
  <c r="CL186" i="1"/>
  <c r="CL188" i="1" s="1"/>
  <c r="CL189" i="1" s="1"/>
  <c r="CL190" i="1" s="1"/>
  <c r="EJ150" i="1"/>
  <c r="FM150" i="1"/>
  <c r="DF210" i="1"/>
  <c r="DF212" i="1" s="1"/>
  <c r="DF142" i="1"/>
  <c r="DF144" i="1"/>
  <c r="DE217" i="1"/>
  <c r="DE222" i="1" s="1"/>
  <c r="DE231" i="1" s="1"/>
  <c r="CL193" i="1"/>
  <c r="CL203" i="1" s="1"/>
  <c r="CT113" i="1"/>
  <c r="CT123" i="1" s="1"/>
  <c r="EJ186" i="1"/>
  <c r="EJ188" i="1" s="1"/>
  <c r="EJ189" i="1" s="1"/>
  <c r="FM186" i="1"/>
  <c r="FM188" i="1" s="1"/>
  <c r="FM189" i="1" s="1"/>
  <c r="FM190" i="1" s="1"/>
  <c r="S184" i="1"/>
  <c r="S229" i="1" s="1"/>
  <c r="CP103" i="1"/>
  <c r="CP193" i="1" s="1"/>
  <c r="CP203" i="1" s="1"/>
  <c r="K127" i="1"/>
  <c r="AJ217" i="1"/>
  <c r="AJ222" i="1" s="1"/>
  <c r="AJ231" i="1" s="1"/>
  <c r="AX103" i="1"/>
  <c r="BJ217" i="1"/>
  <c r="BJ222" i="1" s="1"/>
  <c r="BJ231" i="1" s="1"/>
  <c r="BJ103" i="1"/>
  <c r="EJ193" i="1"/>
  <c r="EJ203" i="1" s="1"/>
  <c r="FM193" i="1"/>
  <c r="FM197" i="1" s="1"/>
  <c r="EJ144" i="1"/>
  <c r="EJ146" i="1" s="1"/>
  <c r="EJ148" i="1" s="1"/>
  <c r="C270" i="1"/>
  <c r="C212" i="1"/>
  <c r="C239" i="1" s="1"/>
  <c r="EJ210" i="1"/>
  <c r="EJ212" i="1" s="1"/>
  <c r="AL217" i="1"/>
  <c r="AL222" i="1" s="1"/>
  <c r="AL231" i="1" s="1"/>
  <c r="AL103" i="1"/>
  <c r="C122" i="1"/>
  <c r="C119" i="1"/>
  <c r="EZ217" i="1"/>
  <c r="EZ222" i="1" s="1"/>
  <c r="EZ231" i="1" s="1"/>
  <c r="DF112" i="1"/>
  <c r="DF113" i="1" s="1"/>
  <c r="DF123" i="1" s="1"/>
  <c r="AO103" i="1"/>
  <c r="AO144" i="1" s="1"/>
  <c r="AL127" i="1"/>
  <c r="BX217" i="1"/>
  <c r="BX222" i="1" s="1"/>
  <c r="BX231" i="1" s="1"/>
  <c r="CU103" i="1"/>
  <c r="CU127" i="1"/>
  <c r="EZ142" i="1"/>
  <c r="DE109" i="1"/>
  <c r="DE111" i="1" s="1"/>
  <c r="AC115" i="1"/>
  <c r="AC119" i="1" s="1"/>
  <c r="DE104" i="1"/>
  <c r="AC112" i="1"/>
  <c r="EZ210" i="1"/>
  <c r="EZ212" i="1" s="1"/>
  <c r="DE115" i="1"/>
  <c r="DE119" i="1" s="1"/>
  <c r="AC109" i="1"/>
  <c r="AC111" i="1" s="1"/>
  <c r="CX115" i="1"/>
  <c r="CX119" i="1" s="1"/>
  <c r="EZ109" i="1"/>
  <c r="EZ111" i="1" s="1"/>
  <c r="EZ104" i="1"/>
  <c r="DE193" i="1"/>
  <c r="DE201" i="1" s="1"/>
  <c r="AC186" i="1"/>
  <c r="AC188" i="1" s="1"/>
  <c r="AC189" i="1" s="1"/>
  <c r="AC190" i="1" s="1"/>
  <c r="CX104" i="1"/>
  <c r="EZ115" i="1"/>
  <c r="EZ122" i="1" s="1"/>
  <c r="AC193" i="1"/>
  <c r="CX152" i="1"/>
  <c r="FP113" i="1"/>
  <c r="FP123" i="1" s="1"/>
  <c r="EZ112" i="1"/>
  <c r="CX150" i="1"/>
  <c r="EZ152" i="1"/>
  <c r="CX186" i="1"/>
  <c r="CX188" i="1" s="1"/>
  <c r="CX189" i="1" s="1"/>
  <c r="CX190" i="1" s="1"/>
  <c r="W152" i="1"/>
  <c r="EI146" i="1"/>
  <c r="EI148" i="1" s="1"/>
  <c r="EZ193" i="1"/>
  <c r="EZ204" i="1" s="1"/>
  <c r="EZ232" i="1" s="1"/>
  <c r="CR146" i="1"/>
  <c r="CR148" i="1" s="1"/>
  <c r="EB146" i="1"/>
  <c r="EB148" i="1" s="1"/>
  <c r="EN146" i="1"/>
  <c r="EN148" i="1" s="1"/>
  <c r="DK146" i="1"/>
  <c r="DK148" i="1" s="1"/>
  <c r="BC146" i="1"/>
  <c r="BC148" i="1" s="1"/>
  <c r="FM184" i="1"/>
  <c r="FM229" i="1" s="1"/>
  <c r="FH184" i="1"/>
  <c r="FH229" i="1" s="1"/>
  <c r="EO184" i="1"/>
  <c r="EO229" i="1" s="1"/>
  <c r="CG184" i="1"/>
  <c r="CG229" i="1" s="1"/>
  <c r="CW184" i="1"/>
  <c r="CW229" i="1" s="1"/>
  <c r="EN154" i="1"/>
  <c r="X113" i="1"/>
  <c r="X123" i="1" s="1"/>
  <c r="AD113" i="1"/>
  <c r="AD123" i="1" s="1"/>
  <c r="CA146" i="1"/>
  <c r="CA148" i="1" s="1"/>
  <c r="E184" i="1"/>
  <c r="E229" i="1" s="1"/>
  <c r="W186" i="1"/>
  <c r="W188" i="1" s="1"/>
  <c r="W189" i="1" s="1"/>
  <c r="W190" i="1" s="1"/>
  <c r="FG184" i="1"/>
  <c r="FG229" i="1" s="1"/>
  <c r="W210" i="1"/>
  <c r="W212" i="1" s="1"/>
  <c r="CI184" i="1"/>
  <c r="CI229" i="1" s="1"/>
  <c r="Z146" i="1"/>
  <c r="Z148" i="1" s="1"/>
  <c r="AW184" i="1"/>
  <c r="AW229" i="1" s="1"/>
  <c r="W109" i="1"/>
  <c r="W111" i="1" s="1"/>
  <c r="W113" i="1" s="1"/>
  <c r="W123" i="1" s="1"/>
  <c r="FF113" i="1"/>
  <c r="FF123" i="1" s="1"/>
  <c r="CX142" i="1"/>
  <c r="CX144" i="1"/>
  <c r="W104" i="1"/>
  <c r="EH142" i="1"/>
  <c r="EH144" i="1"/>
  <c r="W144" i="1"/>
  <c r="W115" i="1"/>
  <c r="W119" i="1" s="1"/>
  <c r="W142" i="1"/>
  <c r="AR184" i="1"/>
  <c r="AR229" i="1" s="1"/>
  <c r="DE184" i="1"/>
  <c r="DE229" i="1" s="1"/>
  <c r="I113" i="1"/>
  <c r="I123" i="1" s="1"/>
  <c r="CS184" i="1"/>
  <c r="CS229" i="1" s="1"/>
  <c r="ES184" i="1"/>
  <c r="ES229" i="1" s="1"/>
  <c r="DM113" i="1"/>
  <c r="DM123" i="1" s="1"/>
  <c r="DI113" i="1"/>
  <c r="DI123" i="1" s="1"/>
  <c r="FK154" i="1"/>
  <c r="CW113" i="1"/>
  <c r="CW123" i="1" s="1"/>
  <c r="DI154" i="1"/>
  <c r="AU146" i="1"/>
  <c r="AU148" i="1" s="1"/>
  <c r="DT113" i="1"/>
  <c r="DT123" i="1" s="1"/>
  <c r="EG184" i="1"/>
  <c r="EG229" i="1" s="1"/>
  <c r="FK113" i="1"/>
  <c r="FK123" i="1" s="1"/>
  <c r="ET184" i="1"/>
  <c r="ET229" i="1" s="1"/>
  <c r="AQ184" i="1"/>
  <c r="AQ229" i="1" s="1"/>
  <c r="AF184" i="1"/>
  <c r="AF229" i="1" s="1"/>
  <c r="AM113" i="1"/>
  <c r="AM123" i="1" s="1"/>
  <c r="EQ113" i="1"/>
  <c r="EQ123" i="1" s="1"/>
  <c r="DX184" i="1"/>
  <c r="DX229" i="1" s="1"/>
  <c r="BK184" i="1"/>
  <c r="BK229" i="1" s="1"/>
  <c r="CZ184" i="1"/>
  <c r="CZ229" i="1" s="1"/>
  <c r="AA184" i="1"/>
  <c r="AA229" i="1" s="1"/>
  <c r="FZ179" i="1"/>
  <c r="FC184" i="1"/>
  <c r="FC229" i="1" s="1"/>
  <c r="AY184" i="1"/>
  <c r="AY229" i="1" s="1"/>
  <c r="CK184" i="1"/>
  <c r="CK229" i="1" s="1"/>
  <c r="AA113" i="1"/>
  <c r="AA123" i="1" s="1"/>
  <c r="FT184" i="1"/>
  <c r="FT229" i="1" s="1"/>
  <c r="V113" i="1"/>
  <c r="V123" i="1" s="1"/>
  <c r="EA146" i="1"/>
  <c r="EA148" i="1" s="1"/>
  <c r="I184" i="1"/>
  <c r="I229" i="1" s="1"/>
  <c r="BY184" i="1"/>
  <c r="BY229" i="1" s="1"/>
  <c r="BP184" i="1"/>
  <c r="BP229" i="1" s="1"/>
  <c r="BA184" i="1"/>
  <c r="BA229" i="1" s="1"/>
  <c r="CA184" i="1"/>
  <c r="CA229" i="1" s="1"/>
  <c r="DG184" i="1"/>
  <c r="DG229" i="1" s="1"/>
  <c r="ET113" i="1"/>
  <c r="ET123" i="1" s="1"/>
  <c r="BM184" i="1"/>
  <c r="BM229" i="1" s="1"/>
  <c r="EB154" i="1"/>
  <c r="EQ184" i="1"/>
  <c r="EQ229" i="1" s="1"/>
  <c r="M184" i="1"/>
  <c r="M229" i="1" s="1"/>
  <c r="AC184" i="1"/>
  <c r="AC229" i="1" s="1"/>
  <c r="BV113" i="1"/>
  <c r="BV123" i="1" s="1"/>
  <c r="CV113" i="1"/>
  <c r="CV123" i="1" s="1"/>
  <c r="AE113" i="1"/>
  <c r="AE123" i="1" s="1"/>
  <c r="BC154" i="1"/>
  <c r="CO113" i="1"/>
  <c r="CO123" i="1" s="1"/>
  <c r="EN113" i="1"/>
  <c r="EN123" i="1" s="1"/>
  <c r="FW113" i="1"/>
  <c r="FW123" i="1" s="1"/>
  <c r="EB113" i="1"/>
  <c r="EB123" i="1" s="1"/>
  <c r="DO154" i="1"/>
  <c r="CS113" i="1"/>
  <c r="CS123" i="1" s="1"/>
  <c r="FK146" i="1"/>
  <c r="FK148" i="1" s="1"/>
  <c r="AS113" i="1"/>
  <c r="AS123" i="1" s="1"/>
  <c r="CG113" i="1"/>
  <c r="CG123" i="1" s="1"/>
  <c r="BW113" i="1"/>
  <c r="BW123" i="1" s="1"/>
  <c r="FM212" i="1"/>
  <c r="FM270" i="1"/>
  <c r="EI203" i="1"/>
  <c r="EJ184" i="1"/>
  <c r="EJ229" i="1" s="1"/>
  <c r="DP204" i="1"/>
  <c r="DP232" i="1" s="1"/>
  <c r="DP199" i="1"/>
  <c r="DP201" i="1"/>
  <c r="DP195" i="1"/>
  <c r="DP197" i="1"/>
  <c r="DP203" i="1"/>
  <c r="T184" i="1"/>
  <c r="T229" i="1" s="1"/>
  <c r="BN113" i="1"/>
  <c r="BN123" i="1" s="1"/>
  <c r="CA199" i="1"/>
  <c r="CA201" i="1"/>
  <c r="CA203" i="1"/>
  <c r="DV188" i="1"/>
  <c r="DV189" i="1" s="1"/>
  <c r="DV190" i="1" s="1"/>
  <c r="ED119" i="1"/>
  <c r="DB203" i="1"/>
  <c r="DB204" i="1"/>
  <c r="DB232" i="1" s="1"/>
  <c r="DB199" i="1"/>
  <c r="DB201" i="1"/>
  <c r="DB195" i="1"/>
  <c r="DB197" i="1"/>
  <c r="I122" i="1"/>
  <c r="I119" i="1"/>
  <c r="DA270" i="1"/>
  <c r="DA212" i="1"/>
  <c r="Y184" i="1"/>
  <c r="Y229" i="1" s="1"/>
  <c r="EW113" i="1"/>
  <c r="EW123" i="1" s="1"/>
  <c r="BA113" i="1"/>
  <c r="BA123" i="1" s="1"/>
  <c r="CY270" i="1"/>
  <c r="CY212" i="1"/>
  <c r="P201" i="1"/>
  <c r="P203" i="1"/>
  <c r="P204" i="1"/>
  <c r="P232" i="1" s="1"/>
  <c r="P199" i="1"/>
  <c r="P195" i="1"/>
  <c r="P197" i="1"/>
  <c r="EF119" i="1"/>
  <c r="EF122" i="1"/>
  <c r="EF270" i="1"/>
  <c r="EF212" i="1"/>
  <c r="AF122" i="1"/>
  <c r="AF119" i="1"/>
  <c r="DL113" i="1"/>
  <c r="DL123" i="1" s="1"/>
  <c r="X119" i="1"/>
  <c r="X122" i="1"/>
  <c r="CG188" i="1"/>
  <c r="CG189" i="1" s="1"/>
  <c r="CG190" i="1" s="1"/>
  <c r="FT113" i="1"/>
  <c r="FT123" i="1" s="1"/>
  <c r="EQ188" i="1"/>
  <c r="EQ189" i="1" s="1"/>
  <c r="EQ190" i="1" s="1"/>
  <c r="FE122" i="1"/>
  <c r="FE270" i="1"/>
  <c r="FE212" i="1"/>
  <c r="DW119" i="1"/>
  <c r="DW122" i="1"/>
  <c r="DW199" i="1"/>
  <c r="DW201" i="1"/>
  <c r="DW203" i="1"/>
  <c r="DW204" i="1"/>
  <c r="DW232" i="1" s="1"/>
  <c r="DW195" i="1"/>
  <c r="DW197" i="1"/>
  <c r="CM184" i="1"/>
  <c r="CM229" i="1" s="1"/>
  <c r="DQ212" i="1"/>
  <c r="DQ270" i="1"/>
  <c r="AQ199" i="1"/>
  <c r="AQ201" i="1"/>
  <c r="AQ203" i="1"/>
  <c r="AQ204" i="1"/>
  <c r="AQ232" i="1" s="1"/>
  <c r="AQ195" i="1"/>
  <c r="AQ197" i="1"/>
  <c r="P188" i="1"/>
  <c r="P189" i="1" s="1"/>
  <c r="P190" i="1" s="1"/>
  <c r="AE199" i="1"/>
  <c r="AE201" i="1"/>
  <c r="AE203" i="1"/>
  <c r="AE204" i="1"/>
  <c r="AE232" i="1" s="1"/>
  <c r="AE195" i="1"/>
  <c r="AE197" i="1"/>
  <c r="AE184" i="1"/>
  <c r="AE229" i="1" s="1"/>
  <c r="AQ113" i="1"/>
  <c r="AQ123" i="1" s="1"/>
  <c r="DH119" i="1"/>
  <c r="DH122" i="1"/>
  <c r="DH212" i="1"/>
  <c r="DH270" i="1"/>
  <c r="H184" i="1"/>
  <c r="H229" i="1" s="1"/>
  <c r="H113" i="1"/>
  <c r="H123" i="1" s="1"/>
  <c r="V146" i="1"/>
  <c r="V148" i="1" s="1"/>
  <c r="D190" i="1"/>
  <c r="D188" i="1"/>
  <c r="D189" i="1" s="1"/>
  <c r="DV199" i="1"/>
  <c r="DV201" i="1"/>
  <c r="DV203" i="1"/>
  <c r="DV204" i="1"/>
  <c r="DV232" i="1" s="1"/>
  <c r="DV195" i="1"/>
  <c r="DV197" i="1"/>
  <c r="CX212" i="1"/>
  <c r="CX270" i="1"/>
  <c r="DN188" i="1"/>
  <c r="DN189" i="1" s="1"/>
  <c r="DN190" i="1" s="1"/>
  <c r="AS201" i="1"/>
  <c r="DB212" i="1"/>
  <c r="DB270" i="1"/>
  <c r="AI195" i="1"/>
  <c r="AI197" i="1"/>
  <c r="AO184" i="1"/>
  <c r="AO229" i="1" s="1"/>
  <c r="BO184" i="1"/>
  <c r="BO229" i="1" s="1"/>
  <c r="F190" i="1"/>
  <c r="F188" i="1"/>
  <c r="F189" i="1" s="1"/>
  <c r="P270" i="1"/>
  <c r="P212" i="1"/>
  <c r="DL184" i="1"/>
  <c r="DL229" i="1" s="1"/>
  <c r="EK270" i="1"/>
  <c r="EK212" i="1"/>
  <c r="CS119" i="1"/>
  <c r="CS122" i="1"/>
  <c r="L212" i="1"/>
  <c r="L270" i="1"/>
  <c r="CG204" i="1"/>
  <c r="CG232" i="1" s="1"/>
  <c r="EQ203" i="1"/>
  <c r="EQ195" i="1"/>
  <c r="EQ199" i="1" s="1"/>
  <c r="EQ201" i="1" s="1"/>
  <c r="EQ197" i="1"/>
  <c r="BP122" i="1"/>
  <c r="BP119" i="1"/>
  <c r="BD212" i="1"/>
  <c r="BD270" i="1"/>
  <c r="CO188" i="1"/>
  <c r="CO189" i="1" s="1"/>
  <c r="CO190" i="1"/>
  <c r="FB188" i="1"/>
  <c r="FB189" i="1" s="1"/>
  <c r="FB190" i="1" s="1"/>
  <c r="AQ119" i="1"/>
  <c r="AQ122" i="1"/>
  <c r="BY270" i="1"/>
  <c r="BY212" i="1"/>
  <c r="CW188" i="1"/>
  <c r="CW189" i="1" s="1"/>
  <c r="CW190" i="1" s="1"/>
  <c r="CT188" i="1"/>
  <c r="CT189" i="1" s="1"/>
  <c r="CT190" i="1" s="1"/>
  <c r="BT119" i="1"/>
  <c r="BT122" i="1"/>
  <c r="FL212" i="1"/>
  <c r="FL270" i="1"/>
  <c r="AA188" i="1"/>
  <c r="AA189" i="1" s="1"/>
  <c r="AA190" i="1"/>
  <c r="D119" i="1"/>
  <c r="D122" i="1"/>
  <c r="D270" i="1"/>
  <c r="D212" i="1"/>
  <c r="DV119" i="1"/>
  <c r="DV122" i="1"/>
  <c r="DV270" i="1"/>
  <c r="DV212" i="1"/>
  <c r="DN203" i="1"/>
  <c r="DN197" i="1"/>
  <c r="EB119" i="1"/>
  <c r="EB122" i="1"/>
  <c r="V122" i="1"/>
  <c r="V119" i="1"/>
  <c r="F203" i="1"/>
  <c r="F197" i="1"/>
  <c r="AF113" i="1"/>
  <c r="AF123" i="1" s="1"/>
  <c r="DX201" i="1"/>
  <c r="AT270" i="1"/>
  <c r="AT212" i="1"/>
  <c r="CG270" i="1"/>
  <c r="CG212" i="1"/>
  <c r="EQ270" i="1"/>
  <c r="EQ212" i="1"/>
  <c r="FP188" i="1"/>
  <c r="FP189" i="1" s="1"/>
  <c r="FP190" i="1" s="1"/>
  <c r="G212" i="1"/>
  <c r="G270" i="1"/>
  <c r="FD122" i="1"/>
  <c r="FD270" i="1"/>
  <c r="FD212" i="1"/>
  <c r="CO270" i="1"/>
  <c r="CO212" i="1"/>
  <c r="FB199" i="1"/>
  <c r="FB201" i="1"/>
  <c r="FB203" i="1"/>
  <c r="FB197" i="1"/>
  <c r="FB204" i="1"/>
  <c r="FB232" i="1" s="1"/>
  <c r="FB195" i="1"/>
  <c r="BG184" i="1"/>
  <c r="BG229" i="1" s="1"/>
  <c r="FW122" i="1"/>
  <c r="FW119" i="1"/>
  <c r="EB212" i="1"/>
  <c r="EB270" i="1"/>
  <c r="I270" i="1"/>
  <c r="I212" i="1"/>
  <c r="FE203" i="1"/>
  <c r="FE204" i="1"/>
  <c r="FE232" i="1" s="1"/>
  <c r="FE195" i="1"/>
  <c r="FE197" i="1"/>
  <c r="AE119" i="1"/>
  <c r="AE122" i="1"/>
  <c r="DG201" i="1"/>
  <c r="DG203" i="1"/>
  <c r="DG204" i="1"/>
  <c r="DG232" i="1" s="1"/>
  <c r="DG199" i="1"/>
  <c r="DG195" i="1"/>
  <c r="DG197" i="1"/>
  <c r="EW184" i="1"/>
  <c r="EW229" i="1" s="1"/>
  <c r="CT199" i="1"/>
  <c r="CT201" i="1"/>
  <c r="BV188" i="1"/>
  <c r="BV189" i="1" s="1"/>
  <c r="BV190" i="1" s="1"/>
  <c r="BU184" i="1"/>
  <c r="BU229" i="1" s="1"/>
  <c r="BW188" i="1"/>
  <c r="BW189" i="1" s="1"/>
  <c r="BW190" i="1" s="1"/>
  <c r="CN184" i="1"/>
  <c r="CN229" i="1" s="1"/>
  <c r="DN113" i="1"/>
  <c r="DN123" i="1" s="1"/>
  <c r="DN212" i="1"/>
  <c r="DN270" i="1"/>
  <c r="AS270" i="1"/>
  <c r="DY188" i="1"/>
  <c r="DY189" i="1" s="1"/>
  <c r="DY190" i="1" s="1"/>
  <c r="AM188" i="1"/>
  <c r="AM189" i="1" s="1"/>
  <c r="AM190" i="1" s="1"/>
  <c r="EW188" i="1"/>
  <c r="EW189" i="1" s="1"/>
  <c r="EW190" i="1" s="1"/>
  <c r="CR188" i="1"/>
  <c r="CR189" i="1" s="1"/>
  <c r="CR190" i="1" s="1"/>
  <c r="FP203" i="1"/>
  <c r="ET188" i="1"/>
  <c r="ET189" i="1" s="1"/>
  <c r="ET190" i="1" s="1"/>
  <c r="DT188" i="1"/>
  <c r="DT189" i="1" s="1"/>
  <c r="DT190" i="1" s="1"/>
  <c r="AP188" i="1"/>
  <c r="AP189" i="1" s="1"/>
  <c r="BD122" i="1"/>
  <c r="BD119" i="1"/>
  <c r="CO122" i="1"/>
  <c r="CO119" i="1"/>
  <c r="FB212" i="1"/>
  <c r="FB270" i="1"/>
  <c r="DH188" i="1"/>
  <c r="DH189" i="1" s="1"/>
  <c r="DH190" i="1" s="1"/>
  <c r="BI184" i="1"/>
  <c r="BI229" i="1" s="1"/>
  <c r="CY184" i="1"/>
  <c r="CY229" i="1" s="1"/>
  <c r="CW119" i="1"/>
  <c r="CW122" i="1"/>
  <c r="CW270" i="1"/>
  <c r="CW212" i="1"/>
  <c r="BC212" i="1"/>
  <c r="BC270" i="1"/>
  <c r="BZ197" i="1"/>
  <c r="DH113" i="1"/>
  <c r="DH123" i="1" s="1"/>
  <c r="CH188" i="1"/>
  <c r="CH189" i="1" s="1"/>
  <c r="CH190" i="1" s="1"/>
  <c r="CB184" i="1"/>
  <c r="CB229" i="1" s="1"/>
  <c r="CT212" i="1"/>
  <c r="CT270" i="1"/>
  <c r="DM188" i="1"/>
  <c r="DM189" i="1" s="1"/>
  <c r="DM190" i="1" s="1"/>
  <c r="BV203" i="1"/>
  <c r="BV197" i="1"/>
  <c r="BV195" i="1"/>
  <c r="BV199" i="1" s="1"/>
  <c r="BV201" i="1" s="1"/>
  <c r="BW197" i="1"/>
  <c r="BW184" i="1"/>
  <c r="BW229" i="1" s="1"/>
  <c r="BC184" i="1"/>
  <c r="BC229" i="1" s="1"/>
  <c r="AS122" i="1"/>
  <c r="AS119" i="1"/>
  <c r="DY270" i="1"/>
  <c r="DY212" i="1"/>
  <c r="BU113" i="1"/>
  <c r="BU123" i="1" s="1"/>
  <c r="AM201" i="1"/>
  <c r="AM203" i="1"/>
  <c r="AM204" i="1"/>
  <c r="AM232" i="1" s="1"/>
  <c r="AM199" i="1"/>
  <c r="AM195" i="1"/>
  <c r="AM197" i="1"/>
  <c r="DI184" i="1"/>
  <c r="DI229" i="1" s="1"/>
  <c r="EI184" i="1"/>
  <c r="EI229" i="1" s="1"/>
  <c r="CM188" i="1"/>
  <c r="CM189" i="1" s="1"/>
  <c r="CM190" i="1" s="1"/>
  <c r="EN188" i="1"/>
  <c r="EN189" i="1" s="1"/>
  <c r="EN190" i="1" s="1"/>
  <c r="DU184" i="1"/>
  <c r="DU229" i="1" s="1"/>
  <c r="EU184" i="1"/>
  <c r="EU229" i="1" s="1"/>
  <c r="FP119" i="1"/>
  <c r="FP122" i="1"/>
  <c r="FP270" i="1"/>
  <c r="FP212" i="1"/>
  <c r="ET199" i="1"/>
  <c r="ET201" i="1"/>
  <c r="ET203" i="1"/>
  <c r="ET204" i="1"/>
  <c r="ET232" i="1" s="1"/>
  <c r="S188" i="1"/>
  <c r="S189" i="1" s="1"/>
  <c r="S190" i="1" s="1"/>
  <c r="AP203" i="1"/>
  <c r="AP197" i="1"/>
  <c r="EH119" i="1"/>
  <c r="EH122" i="1"/>
  <c r="V212" i="1"/>
  <c r="V270" i="1"/>
  <c r="FK122" i="1"/>
  <c r="FK119" i="1"/>
  <c r="FC270" i="1"/>
  <c r="FC212" i="1"/>
  <c r="BC190" i="1"/>
  <c r="BC188" i="1"/>
  <c r="BC189" i="1" s="1"/>
  <c r="EU188" i="1"/>
  <c r="EU189" i="1" s="1"/>
  <c r="EU190" i="1" s="1"/>
  <c r="BZ119" i="1"/>
  <c r="BZ122" i="1"/>
  <c r="BZ212" i="1"/>
  <c r="BZ270" i="1"/>
  <c r="CH199" i="1"/>
  <c r="CH201" i="1"/>
  <c r="CH203" i="1"/>
  <c r="CH197" i="1"/>
  <c r="CH204" i="1"/>
  <c r="CH232" i="1" s="1"/>
  <c r="CH195" i="1"/>
  <c r="U270" i="1"/>
  <c r="U212" i="1"/>
  <c r="BV270" i="1"/>
  <c r="BV212" i="1"/>
  <c r="BW270" i="1"/>
  <c r="BW212" i="1"/>
  <c r="FO188" i="1"/>
  <c r="FO189" i="1" s="1"/>
  <c r="FO190" i="1" s="1"/>
  <c r="D113" i="1"/>
  <c r="D123" i="1" s="1"/>
  <c r="DV113" i="1"/>
  <c r="DV123" i="1" s="1"/>
  <c r="DN122" i="1"/>
  <c r="DN119" i="1"/>
  <c r="DY122" i="1"/>
  <c r="DY119" i="1"/>
  <c r="CB270" i="1"/>
  <c r="CB212" i="1"/>
  <c r="AM212" i="1"/>
  <c r="AM270" i="1"/>
  <c r="AR190" i="1"/>
  <c r="AR188" i="1"/>
  <c r="AR189" i="1" s="1"/>
  <c r="FS270" i="1"/>
  <c r="FF188" i="1"/>
  <c r="FF189" i="1" s="1"/>
  <c r="FF190" i="1" s="1"/>
  <c r="CR270" i="1"/>
  <c r="CR212" i="1"/>
  <c r="EN197" i="1"/>
  <c r="EN203" i="1"/>
  <c r="CG119" i="1"/>
  <c r="CG122" i="1"/>
  <c r="EQ119" i="1"/>
  <c r="EQ122" i="1"/>
  <c r="ET119" i="1"/>
  <c r="ET122" i="1"/>
  <c r="ET270" i="1"/>
  <c r="ET212" i="1"/>
  <c r="DK188" i="1"/>
  <c r="DK189" i="1" s="1"/>
  <c r="DK190" i="1" s="1"/>
  <c r="AP119" i="1"/>
  <c r="AP122" i="1"/>
  <c r="AP212" i="1"/>
  <c r="AD188" i="1"/>
  <c r="AD189" i="1" s="1"/>
  <c r="AD190" i="1" s="1"/>
  <c r="FB113" i="1"/>
  <c r="FB123" i="1" s="1"/>
  <c r="E210" i="1"/>
  <c r="E186" i="1"/>
  <c r="E193" i="1"/>
  <c r="E150" i="1"/>
  <c r="E152" i="1"/>
  <c r="E104" i="1"/>
  <c r="E109" i="1"/>
  <c r="E111" i="1" s="1"/>
  <c r="E112" i="1"/>
  <c r="E115" i="1"/>
  <c r="E142" i="1"/>
  <c r="E144" i="1"/>
  <c r="BE270" i="1"/>
  <c r="BE212" i="1"/>
  <c r="CL212" i="1"/>
  <c r="CL270" i="1"/>
  <c r="DI188" i="1"/>
  <c r="DI189" i="1" s="1"/>
  <c r="DI190" i="1" s="1"/>
  <c r="BC119" i="1"/>
  <c r="BC122" i="1"/>
  <c r="BC203" i="1"/>
  <c r="BC197" i="1"/>
  <c r="CH212" i="1"/>
  <c r="CH270" i="1"/>
  <c r="U122" i="1"/>
  <c r="DM212" i="1"/>
  <c r="DM270" i="1"/>
  <c r="BF270" i="1"/>
  <c r="BF212" i="1"/>
  <c r="BO188" i="1"/>
  <c r="BO189" i="1" s="1"/>
  <c r="BO190" i="1" s="1"/>
  <c r="CV270" i="1"/>
  <c r="CV212" i="1"/>
  <c r="I188" i="1"/>
  <c r="I189" i="1" s="1"/>
  <c r="I190" i="1"/>
  <c r="AR203" i="1"/>
  <c r="AR195" i="1"/>
  <c r="AR197" i="1"/>
  <c r="AR199" i="1"/>
  <c r="AR201" i="1" s="1"/>
  <c r="F184" i="1"/>
  <c r="F229" i="1" s="1"/>
  <c r="CM119" i="1"/>
  <c r="CM122" i="1"/>
  <c r="FS188" i="1"/>
  <c r="FS189" i="1" s="1"/>
  <c r="FS190" i="1" s="1"/>
  <c r="FF199" i="1"/>
  <c r="FF201" i="1"/>
  <c r="FF203" i="1"/>
  <c r="FF204" i="1"/>
  <c r="FF232" i="1" s="1"/>
  <c r="FF195" i="1"/>
  <c r="BB203" i="1"/>
  <c r="BB197" i="1"/>
  <c r="CU184" i="1"/>
  <c r="CU229" i="1" s="1"/>
  <c r="DL188" i="1"/>
  <c r="DL189" i="1" s="1"/>
  <c r="DL190" i="1" s="1"/>
  <c r="EN212" i="1"/>
  <c r="EN270" i="1"/>
  <c r="FT188" i="1"/>
  <c r="FT189" i="1" s="1"/>
  <c r="FT190" i="1" s="1"/>
  <c r="AM184" i="1"/>
  <c r="AM229" i="1" s="1"/>
  <c r="S119" i="1"/>
  <c r="S122" i="1"/>
  <c r="S212" i="1"/>
  <c r="S270" i="1"/>
  <c r="AH203" i="1"/>
  <c r="EG119" i="1"/>
  <c r="EG122" i="1"/>
  <c r="DG119" i="1"/>
  <c r="DG122" i="1"/>
  <c r="EC184" i="1"/>
  <c r="EC229" i="1" s="1"/>
  <c r="FS184" i="1"/>
  <c r="FS229" i="1" s="1"/>
  <c r="Q119" i="1"/>
  <c r="Q122" i="1"/>
  <c r="CH113" i="1"/>
  <c r="CH123" i="1" s="1"/>
  <c r="EV184" i="1"/>
  <c r="EV229" i="1" s="1"/>
  <c r="FV188" i="1"/>
  <c r="FV189" i="1" s="1"/>
  <c r="FV190" i="1" s="1"/>
  <c r="CT119" i="1"/>
  <c r="CT122" i="1"/>
  <c r="DM122" i="1"/>
  <c r="DM119" i="1"/>
  <c r="CJ203" i="1"/>
  <c r="CJ197" i="1"/>
  <c r="FW188" i="1"/>
  <c r="FW189" i="1" s="1"/>
  <c r="FW190" i="1" s="1"/>
  <c r="FJ212" i="1"/>
  <c r="FJ270" i="1"/>
  <c r="D184" i="1"/>
  <c r="FZ176" i="1"/>
  <c r="FO270" i="1"/>
  <c r="FO212" i="1"/>
  <c r="BO203" i="1"/>
  <c r="BO197" i="1"/>
  <c r="FG199" i="1"/>
  <c r="BN188" i="1"/>
  <c r="BN189" i="1" s="1"/>
  <c r="BN190" i="1" s="1"/>
  <c r="DW184" i="1"/>
  <c r="DW229" i="1" s="1"/>
  <c r="DY113" i="1"/>
  <c r="DY123" i="1" s="1"/>
  <c r="Z199" i="1"/>
  <c r="Z201" i="1"/>
  <c r="Z203" i="1"/>
  <c r="Z197" i="1"/>
  <c r="Z204" i="1"/>
  <c r="Z232" i="1" s="1"/>
  <c r="Z195" i="1"/>
  <c r="FS199" i="1"/>
  <c r="FS201" i="1"/>
  <c r="FS203" i="1"/>
  <c r="FS204" i="1"/>
  <c r="FS232" i="1" s="1"/>
  <c r="FS195" i="1"/>
  <c r="FS197" i="1"/>
  <c r="FF119" i="1"/>
  <c r="FF122" i="1"/>
  <c r="FF270" i="1"/>
  <c r="FF212" i="1"/>
  <c r="BB212" i="1"/>
  <c r="BB270" i="1"/>
  <c r="DL203" i="1"/>
  <c r="DL197" i="1"/>
  <c r="X188" i="1"/>
  <c r="X189" i="1" s="1"/>
  <c r="X190" i="1" s="1"/>
  <c r="AN184" i="1"/>
  <c r="AN229" i="1" s="1"/>
  <c r="FT201" i="1"/>
  <c r="FT203" i="1"/>
  <c r="FT204" i="1"/>
  <c r="FT232" i="1" s="1"/>
  <c r="FT199" i="1"/>
  <c r="FT195" i="1"/>
  <c r="FT197" i="1"/>
  <c r="AD119" i="1"/>
  <c r="AD122" i="1"/>
  <c r="AD270" i="1"/>
  <c r="AD212" i="1"/>
  <c r="FB119" i="1"/>
  <c r="FB122" i="1"/>
  <c r="DI119" i="1"/>
  <c r="DI122" i="1"/>
  <c r="BL188" i="1"/>
  <c r="BL189" i="1" s="1"/>
  <c r="BL190" i="1" s="1"/>
  <c r="BC113" i="1"/>
  <c r="BC123" i="1" s="1"/>
  <c r="BZ113" i="1"/>
  <c r="BZ123" i="1" s="1"/>
  <c r="AZ203" i="1"/>
  <c r="AZ197" i="1"/>
  <c r="H188" i="1"/>
  <c r="H189" i="1" s="1"/>
  <c r="H190" i="1" s="1"/>
  <c r="EA270" i="1"/>
  <c r="EA212" i="1"/>
  <c r="FE184" i="1"/>
  <c r="FE229" i="1" s="1"/>
  <c r="BW119" i="1"/>
  <c r="BW122" i="1"/>
  <c r="FO113" i="1"/>
  <c r="FO123" i="1" s="1"/>
  <c r="DS184" i="1"/>
  <c r="DS229" i="1" s="1"/>
  <c r="BN203" i="1"/>
  <c r="BN197" i="1"/>
  <c r="FA184" i="1"/>
  <c r="FA229" i="1" s="1"/>
  <c r="FQ184" i="1"/>
  <c r="FQ229" i="1" s="1"/>
  <c r="Z212" i="1"/>
  <c r="Z270" i="1"/>
  <c r="AM119" i="1"/>
  <c r="AM122" i="1"/>
  <c r="EW203" i="1"/>
  <c r="EW195" i="1"/>
  <c r="EW199" i="1" s="1"/>
  <c r="EW201" i="1" s="1"/>
  <c r="EW197" i="1"/>
  <c r="DO270" i="1"/>
  <c r="DO212" i="1"/>
  <c r="BQ184" i="1"/>
  <c r="BQ229" i="1" s="1"/>
  <c r="BA188" i="1"/>
  <c r="BA189" i="1" s="1"/>
  <c r="BA190" i="1"/>
  <c r="AF188" i="1"/>
  <c r="AF189" i="1" s="1"/>
  <c r="AF190" i="1" s="1"/>
  <c r="DL212" i="1"/>
  <c r="DL270" i="1"/>
  <c r="X204" i="1"/>
  <c r="X232" i="1" s="1"/>
  <c r="X201" i="1"/>
  <c r="X195" i="1"/>
  <c r="X197" i="1"/>
  <c r="X199" i="1"/>
  <c r="X203" i="1"/>
  <c r="CS188" i="1"/>
  <c r="CS189" i="1" s="1"/>
  <c r="CS190" i="1" s="1"/>
  <c r="FN119" i="1"/>
  <c r="FN122" i="1"/>
  <c r="AK184" i="1"/>
  <c r="AK229" i="1" s="1"/>
  <c r="FT212" i="1"/>
  <c r="FT270" i="1"/>
  <c r="DT203" i="1"/>
  <c r="DT204" i="1"/>
  <c r="DT232" i="1" s="1"/>
  <c r="DT199" i="1"/>
  <c r="DT195" i="1"/>
  <c r="DT197" i="1"/>
  <c r="FZ90" i="1"/>
  <c r="GB90" i="1" s="1"/>
  <c r="FB146" i="1"/>
  <c r="FB148" i="1" s="1"/>
  <c r="BL270" i="1"/>
  <c r="BL212" i="1"/>
  <c r="AQ270" i="1"/>
  <c r="AZ270" i="1"/>
  <c r="AZ212" i="1"/>
  <c r="EE184" i="1"/>
  <c r="EE229" i="1" s="1"/>
  <c r="FV212" i="1"/>
  <c r="BV119" i="1"/>
  <c r="BV122" i="1"/>
  <c r="FW270" i="1"/>
  <c r="FW212" i="1"/>
  <c r="BN212" i="1"/>
  <c r="BN270" i="1"/>
  <c r="FH201" i="1"/>
  <c r="FH203" i="1"/>
  <c r="FH204" i="1"/>
  <c r="FH232" i="1" s="1"/>
  <c r="FH199" i="1"/>
  <c r="FH195" i="1"/>
  <c r="FH197" i="1"/>
  <c r="DN154" i="1"/>
  <c r="EB188" i="1"/>
  <c r="EB189" i="1" s="1"/>
  <c r="EB190" i="1" s="1"/>
  <c r="O184" i="1"/>
  <c r="O229" i="1" s="1"/>
  <c r="CI119" i="1"/>
  <c r="EW270" i="1"/>
  <c r="EW212" i="1"/>
  <c r="V188" i="1"/>
  <c r="V189" i="1" s="1"/>
  <c r="V190" i="1" s="1"/>
  <c r="BA203" i="1"/>
  <c r="BA197" i="1"/>
  <c r="EG203" i="1"/>
  <c r="FO184" i="1"/>
  <c r="FO229" i="1" s="1"/>
  <c r="AF195" i="1"/>
  <c r="DL122" i="1"/>
  <c r="DL119" i="1"/>
  <c r="EX188" i="1"/>
  <c r="EX189" i="1" s="1"/>
  <c r="EX190" i="1" s="1"/>
  <c r="EN119" i="1"/>
  <c r="EN122" i="1"/>
  <c r="X212" i="1"/>
  <c r="X270" i="1"/>
  <c r="CS204" i="1"/>
  <c r="CS232" i="1" s="1"/>
  <c r="CS199" i="1"/>
  <c r="Y203" i="1"/>
  <c r="Y197" i="1"/>
  <c r="BY188" i="1"/>
  <c r="BY189" i="1" s="1"/>
  <c r="BY190" i="1" s="1"/>
  <c r="DT119" i="1"/>
  <c r="DT122" i="1"/>
  <c r="DT270" i="1"/>
  <c r="DT212" i="1"/>
  <c r="AE212" i="1"/>
  <c r="AE270" i="1"/>
  <c r="FK270" i="1"/>
  <c r="FK212" i="1"/>
  <c r="AH188" i="1"/>
  <c r="AH189" i="1" s="1"/>
  <c r="AH190" i="1" s="1"/>
  <c r="CH119" i="1"/>
  <c r="CH122" i="1"/>
  <c r="H212" i="1"/>
  <c r="H270" i="1"/>
  <c r="CZ212" i="1"/>
  <c r="CZ270" i="1"/>
  <c r="AU201" i="1"/>
  <c r="FO119" i="1"/>
  <c r="FO122" i="1"/>
  <c r="BN119" i="1"/>
  <c r="BN122" i="1"/>
  <c r="CF270" i="1"/>
  <c r="CF212" i="1"/>
  <c r="EB197" i="1"/>
  <c r="EB203" i="1"/>
  <c r="EW122" i="1"/>
  <c r="EW119" i="1"/>
  <c r="V203" i="1"/>
  <c r="V204" i="1"/>
  <c r="V232" i="1" s="1"/>
  <c r="V195" i="1"/>
  <c r="V197" i="1"/>
  <c r="V199" i="1"/>
  <c r="V201" i="1"/>
  <c r="BA119" i="1"/>
  <c r="BA122" i="1"/>
  <c r="BA270" i="1"/>
  <c r="BA212" i="1"/>
  <c r="EG188" i="1"/>
  <c r="EG189" i="1" s="1"/>
  <c r="EG190" i="1" s="1"/>
  <c r="AF212" i="1"/>
  <c r="AF270" i="1"/>
  <c r="EX203" i="1"/>
  <c r="EX204" i="1"/>
  <c r="EX232" i="1" s="1"/>
  <c r="EX199" i="1"/>
  <c r="EX195" i="1"/>
  <c r="EX197" i="1"/>
  <c r="EX201" i="1"/>
  <c r="CS270" i="1"/>
  <c r="CS212" i="1"/>
  <c r="G184" i="1"/>
  <c r="G229" i="1" s="1"/>
  <c r="FT122" i="1"/>
  <c r="FT119" i="1"/>
  <c r="DP184" i="1"/>
  <c r="DP229" i="1" s="1"/>
  <c r="BD184" i="1"/>
  <c r="BD229" i="1" s="1"/>
  <c r="BY199" i="1"/>
  <c r="BY203" i="1"/>
  <c r="BY204" i="1"/>
  <c r="BY232" i="1" s="1"/>
  <c r="BY201" i="1"/>
  <c r="BY195" i="1"/>
  <c r="BY197" i="1"/>
  <c r="S154" i="1"/>
  <c r="AE188" i="1"/>
  <c r="AE189" i="1" s="1"/>
  <c r="AE190" i="1" s="1"/>
  <c r="DQ184" i="1"/>
  <c r="DQ229" i="1" s="1"/>
  <c r="DQ188" i="1"/>
  <c r="DQ189" i="1" s="1"/>
  <c r="DQ190" i="1" s="1"/>
  <c r="FG270" i="1" l="1"/>
  <c r="CO197" i="1"/>
  <c r="EF154" i="1"/>
  <c r="S203" i="1"/>
  <c r="FE201" i="1"/>
  <c r="FE113" i="1"/>
  <c r="FE123" i="1" s="1"/>
  <c r="DI146" i="1"/>
  <c r="DI148" i="1" s="1"/>
  <c r="DB113" i="1"/>
  <c r="DB123" i="1" s="1"/>
  <c r="CZ119" i="1"/>
  <c r="EV146" i="1"/>
  <c r="EV148" i="1" s="1"/>
  <c r="I197" i="1"/>
  <c r="AU197" i="1"/>
  <c r="EI188" i="1"/>
  <c r="EI189" i="1" s="1"/>
  <c r="DI270" i="1"/>
  <c r="DK203" i="1"/>
  <c r="EA197" i="1"/>
  <c r="BW195" i="1"/>
  <c r="BW199" i="1" s="1"/>
  <c r="BW201" i="1" s="1"/>
  <c r="BZ195" i="1"/>
  <c r="F122" i="1"/>
  <c r="FE199" i="1"/>
  <c r="CO203" i="1"/>
  <c r="DY195" i="1"/>
  <c r="AC199" i="1"/>
  <c r="O195" i="1"/>
  <c r="O199" i="1" s="1"/>
  <c r="O201" i="1" s="1"/>
  <c r="FC197" i="1"/>
  <c r="DK197" i="1"/>
  <c r="DK195" i="1"/>
  <c r="CZ197" i="1"/>
  <c r="BL199" i="1"/>
  <c r="BU119" i="1"/>
  <c r="AU195" i="1"/>
  <c r="DK201" i="1"/>
  <c r="DO197" i="1"/>
  <c r="EA195" i="1"/>
  <c r="EA199" i="1" s="1"/>
  <c r="EA201" i="1" s="1"/>
  <c r="DI197" i="1"/>
  <c r="BZ201" i="1"/>
  <c r="CW197" i="1"/>
  <c r="EX212" i="1"/>
  <c r="DY199" i="1"/>
  <c r="CB195" i="1"/>
  <c r="CB199" i="1" s="1"/>
  <c r="CB201" i="1" s="1"/>
  <c r="DY197" i="1"/>
  <c r="EJ119" i="1"/>
  <c r="DU146" i="1"/>
  <c r="DU148" i="1" s="1"/>
  <c r="CT146" i="1"/>
  <c r="CT148" i="1" s="1"/>
  <c r="H119" i="1"/>
  <c r="EP270" i="1"/>
  <c r="AD197" i="1"/>
  <c r="BZ204" i="1"/>
  <c r="BZ232" i="1" s="1"/>
  <c r="CW195" i="1"/>
  <c r="EA113" i="1"/>
  <c r="EA123" i="1" s="1"/>
  <c r="EF113" i="1"/>
  <c r="EF123" i="1" s="1"/>
  <c r="EF124" i="1" s="1"/>
  <c r="EF195" i="1" s="1"/>
  <c r="AR270" i="1"/>
  <c r="AD195" i="1"/>
  <c r="AD199" i="1" s="1"/>
  <c r="AD201" i="1" s="1"/>
  <c r="S197" i="1"/>
  <c r="BZ203" i="1"/>
  <c r="CW204" i="1"/>
  <c r="CW232" i="1" s="1"/>
  <c r="CT195" i="1"/>
  <c r="DY203" i="1"/>
  <c r="AG195" i="1"/>
  <c r="AG199" i="1" s="1"/>
  <c r="AG201" i="1" s="1"/>
  <c r="S113" i="1"/>
  <c r="S123" i="1" s="1"/>
  <c r="FN197" i="1"/>
  <c r="CO199" i="1"/>
  <c r="CO201" i="1" s="1"/>
  <c r="DY204" i="1"/>
  <c r="DY232" i="1" s="1"/>
  <c r="AU204" i="1"/>
  <c r="AU232" i="1" s="1"/>
  <c r="CS197" i="1"/>
  <c r="FK203" i="1"/>
  <c r="CW203" i="1"/>
  <c r="BU270" i="1"/>
  <c r="CT204" i="1"/>
  <c r="CT232" i="1" s="1"/>
  <c r="AS190" i="1"/>
  <c r="FH146" i="1"/>
  <c r="FH148" i="1" s="1"/>
  <c r="ER195" i="1"/>
  <c r="EO146" i="1"/>
  <c r="EO148" i="1" s="1"/>
  <c r="CV201" i="1"/>
  <c r="FS113" i="1"/>
  <c r="FS123" i="1" s="1"/>
  <c r="AU199" i="1"/>
  <c r="CS195" i="1"/>
  <c r="CS203" i="1"/>
  <c r="AT119" i="1"/>
  <c r="ET197" i="1"/>
  <c r="FN212" i="1"/>
  <c r="CW201" i="1"/>
  <c r="CT197" i="1"/>
  <c r="AK146" i="1"/>
  <c r="AK148" i="1" s="1"/>
  <c r="EK203" i="1"/>
  <c r="FV113" i="1"/>
  <c r="FV123" i="1" s="1"/>
  <c r="CM146" i="1"/>
  <c r="CM148" i="1" s="1"/>
  <c r="FG113" i="1"/>
  <c r="FG123" i="1" s="1"/>
  <c r="AI199" i="1"/>
  <c r="CA122" i="1"/>
  <c r="EI122" i="1"/>
  <c r="EI124" i="1" s="1"/>
  <c r="EI195" i="1" s="1"/>
  <c r="EI199" i="1" s="1"/>
  <c r="EI201" i="1" s="1"/>
  <c r="Y154" i="1"/>
  <c r="AH113" i="1"/>
  <c r="AH123" i="1" s="1"/>
  <c r="BW146" i="1"/>
  <c r="BW148" i="1" s="1"/>
  <c r="BE146" i="1"/>
  <c r="BE148" i="1" s="1"/>
  <c r="H203" i="1"/>
  <c r="DK212" i="1"/>
  <c r="DB122" i="1"/>
  <c r="DB124" i="1" s="1"/>
  <c r="DB128" i="1" s="1"/>
  <c r="DB225" i="1" s="1"/>
  <c r="AI204" i="1"/>
  <c r="AI232" i="1" s="1"/>
  <c r="CC119" i="1"/>
  <c r="EG199" i="1"/>
  <c r="BK197" i="1"/>
  <c r="P122" i="1"/>
  <c r="AI203" i="1"/>
  <c r="AH270" i="1"/>
  <c r="EG146" i="1"/>
  <c r="EG148" i="1" s="1"/>
  <c r="FG197" i="1"/>
  <c r="FG195" i="1"/>
  <c r="G146" i="1"/>
  <c r="G148" i="1" s="1"/>
  <c r="EG201" i="1"/>
  <c r="EG197" i="1"/>
  <c r="R212" i="1"/>
  <c r="R239" i="1" s="1"/>
  <c r="Q190" i="1"/>
  <c r="CA197" i="1"/>
  <c r="EG212" i="1"/>
  <c r="EG239" i="1" s="1"/>
  <c r="FT146" i="1"/>
  <c r="FT148" i="1" s="1"/>
  <c r="BE190" i="1"/>
  <c r="FM203" i="1"/>
  <c r="DO119" i="1"/>
  <c r="AT197" i="1"/>
  <c r="DP212" i="1"/>
  <c r="FM199" i="1"/>
  <c r="FM201" i="1" s="1"/>
  <c r="EG195" i="1"/>
  <c r="CR122" i="1"/>
  <c r="CR124" i="1" s="1"/>
  <c r="CR128" i="1" s="1"/>
  <c r="CR225" i="1" s="1"/>
  <c r="FG122" i="1"/>
  <c r="FG124" i="1" s="1"/>
  <c r="FG169" i="1" s="1"/>
  <c r="FG170" i="1" s="1"/>
  <c r="FG171" i="1" s="1"/>
  <c r="FG228" i="1" s="1"/>
  <c r="FG203" i="1"/>
  <c r="AT195" i="1"/>
  <c r="AT199" i="1" s="1"/>
  <c r="AT201" i="1" s="1"/>
  <c r="CA195" i="1"/>
  <c r="DJ146" i="1"/>
  <c r="DJ148" i="1" s="1"/>
  <c r="BF122" i="1"/>
  <c r="BF124" i="1" s="1"/>
  <c r="BF169" i="1" s="1"/>
  <c r="BF170" i="1" s="1"/>
  <c r="BF171" i="1" s="1"/>
  <c r="BF228" i="1" s="1"/>
  <c r="FG204" i="1"/>
  <c r="FG232" i="1" s="1"/>
  <c r="BZ146" i="1"/>
  <c r="BZ148" i="1" s="1"/>
  <c r="FF146" i="1"/>
  <c r="FF148" i="1" s="1"/>
  <c r="CR197" i="1"/>
  <c r="CR195" i="1"/>
  <c r="ER212" i="1"/>
  <c r="BX146" i="1"/>
  <c r="BX148" i="1" s="1"/>
  <c r="CR203" i="1"/>
  <c r="CV197" i="1"/>
  <c r="CR201" i="1"/>
  <c r="CV195" i="1"/>
  <c r="CR199" i="1"/>
  <c r="AT113" i="1"/>
  <c r="AT123" i="1" s="1"/>
  <c r="CV199" i="1"/>
  <c r="CV204" i="1"/>
  <c r="CV232" i="1" s="1"/>
  <c r="CV203" i="1"/>
  <c r="FV197" i="1"/>
  <c r="DK122" i="1"/>
  <c r="FS122" i="1"/>
  <c r="EO270" i="1"/>
  <c r="R119" i="1"/>
  <c r="BF197" i="1"/>
  <c r="BF195" i="1"/>
  <c r="BF199" i="1" s="1"/>
  <c r="BF201" i="1" s="1"/>
  <c r="AA146" i="1"/>
  <c r="AA148" i="1" s="1"/>
  <c r="DA146" i="1"/>
  <c r="DA148" i="1" s="1"/>
  <c r="AF146" i="1"/>
  <c r="AF148" i="1" s="1"/>
  <c r="H146" i="1"/>
  <c r="H148" i="1" s="1"/>
  <c r="BL146" i="1"/>
  <c r="BL148" i="1" s="1"/>
  <c r="DQ203" i="1"/>
  <c r="EF203" i="1"/>
  <c r="Y113" i="1"/>
  <c r="Y123" i="1" s="1"/>
  <c r="EG113" i="1"/>
  <c r="EG123" i="1" s="1"/>
  <c r="DQ146" i="1"/>
  <c r="DQ148" i="1" s="1"/>
  <c r="EE152" i="1"/>
  <c r="BO122" i="1"/>
  <c r="Q212" i="1"/>
  <c r="Q239" i="1" s="1"/>
  <c r="FW146" i="1"/>
  <c r="FW148" i="1" s="1"/>
  <c r="T199" i="1"/>
  <c r="FI146" i="1"/>
  <c r="FI148" i="1" s="1"/>
  <c r="BU203" i="1"/>
  <c r="T197" i="1"/>
  <c r="FE146" i="1"/>
  <c r="FE148" i="1" s="1"/>
  <c r="BU146" i="1"/>
  <c r="BU148" i="1" s="1"/>
  <c r="BN146" i="1"/>
  <c r="BN148" i="1" s="1"/>
  <c r="CO146" i="1"/>
  <c r="CO148" i="1" s="1"/>
  <c r="T195" i="1"/>
  <c r="F212" i="1"/>
  <c r="DQ195" i="1"/>
  <c r="DQ199" i="1" s="1"/>
  <c r="DQ201" i="1" s="1"/>
  <c r="EE210" i="1"/>
  <c r="EE212" i="1" s="1"/>
  <c r="AE146" i="1"/>
  <c r="AE148" i="1" s="1"/>
  <c r="DQ197" i="1"/>
  <c r="T204" i="1"/>
  <c r="T232" i="1" s="1"/>
  <c r="T203" i="1"/>
  <c r="BK113" i="1"/>
  <c r="BK123" i="1" s="1"/>
  <c r="P113" i="1"/>
  <c r="P123" i="1" s="1"/>
  <c r="P124" i="1" s="1"/>
  <c r="P150" i="1" s="1"/>
  <c r="BO113" i="1"/>
  <c r="BO123" i="1" s="1"/>
  <c r="FP146" i="1"/>
  <c r="FP148" i="1" s="1"/>
  <c r="BF113" i="1"/>
  <c r="BF123" i="1" s="1"/>
  <c r="AQ146" i="1"/>
  <c r="AQ148" i="1" s="1"/>
  <c r="P146" i="1"/>
  <c r="P148" i="1" s="1"/>
  <c r="BB146" i="1"/>
  <c r="BB148" i="1" s="1"/>
  <c r="FL122" i="1"/>
  <c r="L122" i="1"/>
  <c r="R197" i="1"/>
  <c r="L113" i="1"/>
  <c r="L123" i="1" s="1"/>
  <c r="EF197" i="1"/>
  <c r="BK188" i="1"/>
  <c r="BK189" i="1" s="1"/>
  <c r="BD113" i="1"/>
  <c r="BD123" i="1" s="1"/>
  <c r="Q146" i="1"/>
  <c r="Q148" i="1" s="1"/>
  <c r="EY203" i="1"/>
  <c r="EE186" i="1"/>
  <c r="EE188" i="1" s="1"/>
  <c r="EE189" i="1" s="1"/>
  <c r="EE190" i="1" s="1"/>
  <c r="BA146" i="1"/>
  <c r="BA148" i="1" s="1"/>
  <c r="FD146" i="1"/>
  <c r="FD148" i="1" s="1"/>
  <c r="AR146" i="1"/>
  <c r="AR148" i="1" s="1"/>
  <c r="FA146" i="1"/>
  <c r="FA148" i="1" s="1"/>
  <c r="N188" i="1"/>
  <c r="N189" i="1" s="1"/>
  <c r="CN113" i="1"/>
  <c r="CN123" i="1" s="1"/>
  <c r="EM197" i="1"/>
  <c r="O197" i="1"/>
  <c r="AH119" i="1"/>
  <c r="AI146" i="1"/>
  <c r="AI148" i="1" s="1"/>
  <c r="EM146" i="1"/>
  <c r="EM148" i="1" s="1"/>
  <c r="ED195" i="1"/>
  <c r="ED197" i="1"/>
  <c r="CN197" i="1"/>
  <c r="BK212" i="1"/>
  <c r="BK239" i="1" s="1"/>
  <c r="EE193" i="1"/>
  <c r="EE204" i="1" s="1"/>
  <c r="EE232" i="1" s="1"/>
  <c r="EE104" i="1"/>
  <c r="EE109" i="1"/>
  <c r="EE111" i="1" s="1"/>
  <c r="CF146" i="1"/>
  <c r="CF148" i="1" s="1"/>
  <c r="CG146" i="1"/>
  <c r="CG148" i="1" s="1"/>
  <c r="ED203" i="1"/>
  <c r="CN195" i="1"/>
  <c r="CN199" i="1" s="1"/>
  <c r="CN201" i="1" s="1"/>
  <c r="DU212" i="1"/>
  <c r="EE112" i="1"/>
  <c r="R154" i="1"/>
  <c r="AA195" i="1"/>
  <c r="AA199" i="1" s="1"/>
  <c r="AA201" i="1" s="1"/>
  <c r="BE203" i="1"/>
  <c r="CW146" i="1"/>
  <c r="CW148" i="1" s="1"/>
  <c r="ED201" i="1"/>
  <c r="DR122" i="1"/>
  <c r="EE115" i="1"/>
  <c r="EE119" i="1" s="1"/>
  <c r="F113" i="1"/>
  <c r="F123" i="1" s="1"/>
  <c r="F124" i="1" s="1"/>
  <c r="DQ113" i="1"/>
  <c r="DQ123" i="1" s="1"/>
  <c r="EM212" i="1"/>
  <c r="EM239" i="1" s="1"/>
  <c r="Z113" i="1"/>
  <c r="Z123" i="1" s="1"/>
  <c r="ER204" i="1"/>
  <c r="ER232" i="1" s="1"/>
  <c r="EE144" i="1"/>
  <c r="EE146" i="1" s="1"/>
  <c r="EE148" i="1" s="1"/>
  <c r="CM113" i="1"/>
  <c r="CM123" i="1" s="1"/>
  <c r="Q154" i="1"/>
  <c r="D265" i="2"/>
  <c r="D271" i="2" s="1"/>
  <c r="D274" i="2" s="1"/>
  <c r="D290" i="2"/>
  <c r="H41" i="2"/>
  <c r="C228" i="2"/>
  <c r="I39" i="2"/>
  <c r="C142" i="1"/>
  <c r="C146" i="1" s="1"/>
  <c r="C148" i="1" s="1"/>
  <c r="ET146" i="1"/>
  <c r="ET148" i="1" s="1"/>
  <c r="DE146" i="1"/>
  <c r="DE148" i="1" s="1"/>
  <c r="DT146" i="1"/>
  <c r="DT148" i="1" s="1"/>
  <c r="DL146" i="1"/>
  <c r="DL148" i="1" s="1"/>
  <c r="BU204" i="1"/>
  <c r="BU232" i="1" s="1"/>
  <c r="CG195" i="1"/>
  <c r="CG197" i="1"/>
  <c r="BQ146" i="1"/>
  <c r="BQ148" i="1" s="1"/>
  <c r="CG203" i="1"/>
  <c r="AA203" i="1"/>
  <c r="AA197" i="1"/>
  <c r="CG201" i="1"/>
  <c r="BQ113" i="1"/>
  <c r="BQ123" i="1" s="1"/>
  <c r="FM195" i="1"/>
  <c r="AA270" i="1"/>
  <c r="CY199" i="1"/>
  <c r="AV112" i="1"/>
  <c r="AV144" i="1"/>
  <c r="ER113" i="1"/>
  <c r="ER123" i="1" s="1"/>
  <c r="BK122" i="1"/>
  <c r="EC199" i="1"/>
  <c r="FV119" i="1"/>
  <c r="AV210" i="1"/>
  <c r="AV212" i="1" s="1"/>
  <c r="AV239" i="1" s="1"/>
  <c r="AV142" i="1"/>
  <c r="AV104" i="1"/>
  <c r="EE270" i="1"/>
  <c r="CA212" i="1"/>
  <c r="CM270" i="1"/>
  <c r="FI203" i="1"/>
  <c r="BF190" i="1"/>
  <c r="Z122" i="1"/>
  <c r="AV193" i="1"/>
  <c r="AV204" i="1" s="1"/>
  <c r="AV232" i="1" s="1"/>
  <c r="BI109" i="1"/>
  <c r="BI111" i="1" s="1"/>
  <c r="DP119" i="1"/>
  <c r="AR119" i="1"/>
  <c r="AR124" i="1" s="1"/>
  <c r="AR152" i="1" s="1"/>
  <c r="EI270" i="1"/>
  <c r="AV186" i="1"/>
  <c r="AV188" i="1" s="1"/>
  <c r="AV189" i="1" s="1"/>
  <c r="AV190" i="1" s="1"/>
  <c r="AN142" i="1"/>
  <c r="FC146" i="1"/>
  <c r="FC148" i="1" s="1"/>
  <c r="FL203" i="1"/>
  <c r="EO119" i="1"/>
  <c r="DQ122" i="1"/>
  <c r="DQ124" i="1" s="1"/>
  <c r="DQ169" i="1" s="1"/>
  <c r="DQ170" i="1" s="1"/>
  <c r="DQ171" i="1" s="1"/>
  <c r="DQ228" i="1" s="1"/>
  <c r="BP201" i="1"/>
  <c r="FL197" i="1"/>
  <c r="AV152" i="1"/>
  <c r="FO146" i="1"/>
  <c r="FO148" i="1" s="1"/>
  <c r="AN144" i="1"/>
  <c r="AV115" i="1"/>
  <c r="AV119" i="1" s="1"/>
  <c r="EA119" i="1"/>
  <c r="EA124" i="1" s="1"/>
  <c r="EA169" i="1" s="1"/>
  <c r="EA170" i="1" s="1"/>
  <c r="EA171" i="1" s="1"/>
  <c r="EA228" i="1" s="1"/>
  <c r="AG203" i="1"/>
  <c r="N270" i="1"/>
  <c r="AJ201" i="1"/>
  <c r="CB203" i="1"/>
  <c r="BI115" i="1"/>
  <c r="BI122" i="1" s="1"/>
  <c r="DW113" i="1"/>
  <c r="DW123" i="1" s="1"/>
  <c r="DW124" i="1" s="1"/>
  <c r="DW169" i="1" s="1"/>
  <c r="DW170" i="1" s="1"/>
  <c r="DW171" i="1" s="1"/>
  <c r="DW228" i="1" s="1"/>
  <c r="CJ113" i="1"/>
  <c r="CJ123" i="1" s="1"/>
  <c r="GB137" i="1"/>
  <c r="DM197" i="1"/>
  <c r="D197" i="1"/>
  <c r="C152" i="1"/>
  <c r="C154" i="1" s="1"/>
  <c r="AG146" i="1"/>
  <c r="AG148" i="1" s="1"/>
  <c r="EC146" i="1"/>
  <c r="EC148" i="1" s="1"/>
  <c r="FW197" i="1"/>
  <c r="DM195" i="1"/>
  <c r="DH197" i="1"/>
  <c r="CN146" i="1"/>
  <c r="CN148" i="1" s="1"/>
  <c r="CL146" i="1"/>
  <c r="CL148" i="1" s="1"/>
  <c r="FW195" i="1"/>
  <c r="DM199" i="1"/>
  <c r="CB146" i="1"/>
  <c r="CB148" i="1" s="1"/>
  <c r="BS154" i="1"/>
  <c r="FW199" i="1"/>
  <c r="DM203" i="1"/>
  <c r="CS146" i="1"/>
  <c r="CS148" i="1" s="1"/>
  <c r="C194" i="1"/>
  <c r="C203" i="1" s="1"/>
  <c r="DM204" i="1"/>
  <c r="DM232" i="1" s="1"/>
  <c r="FW204" i="1"/>
  <c r="FW232" i="1" s="1"/>
  <c r="FW201" i="1"/>
  <c r="AS197" i="1"/>
  <c r="FU146" i="1"/>
  <c r="FU148" i="1" s="1"/>
  <c r="AS195" i="1"/>
  <c r="DW146" i="1"/>
  <c r="DW148" i="1" s="1"/>
  <c r="AS199" i="1"/>
  <c r="DV146" i="1"/>
  <c r="DV148" i="1" s="1"/>
  <c r="AB146" i="1"/>
  <c r="AB148" i="1" s="1"/>
  <c r="EW146" i="1"/>
  <c r="EW148" i="1" s="1"/>
  <c r="FZ139" i="1"/>
  <c r="CK203" i="1"/>
  <c r="AS146" i="1"/>
  <c r="AS148" i="1" s="1"/>
  <c r="DH146" i="1"/>
  <c r="DH148" i="1" s="1"/>
  <c r="D146" i="1"/>
  <c r="D148" i="1" s="1"/>
  <c r="DG146" i="1"/>
  <c r="DG148" i="1" s="1"/>
  <c r="DM146" i="1"/>
  <c r="DM148" i="1" s="1"/>
  <c r="FO203" i="1"/>
  <c r="BU201" i="1"/>
  <c r="CK146" i="1"/>
  <c r="CK148" i="1" s="1"/>
  <c r="AF197" i="1"/>
  <c r="BU199" i="1"/>
  <c r="CC146" i="1"/>
  <c r="CC148" i="1" s="1"/>
  <c r="ER146" i="1"/>
  <c r="ER148" i="1" s="1"/>
  <c r="DY146" i="1"/>
  <c r="DY148" i="1" s="1"/>
  <c r="AW146" i="1"/>
  <c r="AW148" i="1" s="1"/>
  <c r="DC146" i="1"/>
  <c r="DC148" i="1" s="1"/>
  <c r="AF199" i="1"/>
  <c r="AF204" i="1"/>
  <c r="AF232" i="1" s="1"/>
  <c r="AD146" i="1"/>
  <c r="AD148" i="1" s="1"/>
  <c r="AF203" i="1"/>
  <c r="CZ146" i="1"/>
  <c r="CZ148" i="1" s="1"/>
  <c r="EK146" i="1"/>
  <c r="EK148" i="1" s="1"/>
  <c r="O146" i="1"/>
  <c r="O148" i="1" s="1"/>
  <c r="CV146" i="1"/>
  <c r="CV148" i="1" s="1"/>
  <c r="H197" i="1"/>
  <c r="T146" i="1"/>
  <c r="T148" i="1" s="1"/>
  <c r="U194" i="1"/>
  <c r="U144" i="1"/>
  <c r="FR146" i="1"/>
  <c r="FR148" i="1" s="1"/>
  <c r="H195" i="1"/>
  <c r="H199" i="1" s="1"/>
  <c r="H201" i="1" s="1"/>
  <c r="BU195" i="1"/>
  <c r="U142" i="1"/>
  <c r="S146" i="1"/>
  <c r="S148" i="1" s="1"/>
  <c r="BU197" i="1"/>
  <c r="F146" i="1"/>
  <c r="F148" i="1" s="1"/>
  <c r="EQ146" i="1"/>
  <c r="EQ148" i="1" s="1"/>
  <c r="BK146" i="1"/>
  <c r="BK148" i="1" s="1"/>
  <c r="AC146" i="1"/>
  <c r="AC148" i="1" s="1"/>
  <c r="BD146" i="1"/>
  <c r="BD148" i="1" s="1"/>
  <c r="BO212" i="1"/>
  <c r="BO239" i="1" s="1"/>
  <c r="AU270" i="1"/>
  <c r="EX119" i="1"/>
  <c r="EX124" i="1" s="1"/>
  <c r="EX169" i="1" s="1"/>
  <c r="EX170" i="1" s="1"/>
  <c r="EX171" i="1" s="1"/>
  <c r="EX228" i="1" s="1"/>
  <c r="Q197" i="1"/>
  <c r="DF190" i="1"/>
  <c r="BE195" i="1"/>
  <c r="BE199" i="1" s="1"/>
  <c r="BE201" i="1" s="1"/>
  <c r="BD195" i="1"/>
  <c r="EY270" i="1"/>
  <c r="BE113" i="1"/>
  <c r="BE123" i="1" s="1"/>
  <c r="CV122" i="1"/>
  <c r="EC270" i="1"/>
  <c r="FL113" i="1"/>
  <c r="FL123" i="1" s="1"/>
  <c r="FD204" i="1"/>
  <c r="FD232" i="1" s="1"/>
  <c r="EO195" i="1"/>
  <c r="BE119" i="1"/>
  <c r="BE124" i="1" s="1"/>
  <c r="BE169" i="1" s="1"/>
  <c r="BE170" i="1" s="1"/>
  <c r="BE171" i="1" s="1"/>
  <c r="BE228" i="1" s="1"/>
  <c r="EO197" i="1"/>
  <c r="EO201" i="1"/>
  <c r="FU119" i="1"/>
  <c r="BS113" i="1"/>
  <c r="BS123" i="1" s="1"/>
  <c r="EO199" i="1"/>
  <c r="EO203" i="1"/>
  <c r="FC122" i="1"/>
  <c r="CY197" i="1"/>
  <c r="DA119" i="1"/>
  <c r="DA124" i="1" s="1"/>
  <c r="DA169" i="1" s="1"/>
  <c r="DA170" i="1" s="1"/>
  <c r="DA171" i="1" s="1"/>
  <c r="DA228" i="1" s="1"/>
  <c r="AU119" i="1"/>
  <c r="AU124" i="1" s="1"/>
  <c r="CM197" i="1"/>
  <c r="CY195" i="1"/>
  <c r="T119" i="1"/>
  <c r="EM122" i="1"/>
  <c r="CY204" i="1"/>
  <c r="CY232" i="1" s="1"/>
  <c r="CM203" i="1"/>
  <c r="DW270" i="1"/>
  <c r="CY203" i="1"/>
  <c r="ER203" i="1"/>
  <c r="CK197" i="1"/>
  <c r="CK199" i="1" s="1"/>
  <c r="CK201" i="1" s="1"/>
  <c r="FU113" i="1"/>
  <c r="FU123" i="1" s="1"/>
  <c r="CK195" i="1"/>
  <c r="AI113" i="1"/>
  <c r="AI123" i="1" s="1"/>
  <c r="ED270" i="1"/>
  <c r="EC122" i="1"/>
  <c r="FR119" i="1"/>
  <c r="CC212" i="1"/>
  <c r="CC239" i="1" s="1"/>
  <c r="DG212" i="1"/>
  <c r="DG239" i="1" s="1"/>
  <c r="DF122" i="1"/>
  <c r="CX113" i="1"/>
  <c r="CX123" i="1" s="1"/>
  <c r="FN146" i="1"/>
  <c r="FN148" i="1" s="1"/>
  <c r="FL188" i="1"/>
  <c r="FL189" i="1" s="1"/>
  <c r="DX113" i="1"/>
  <c r="DX123" i="1" s="1"/>
  <c r="ER199" i="1"/>
  <c r="L146" i="1"/>
  <c r="L148" i="1" s="1"/>
  <c r="BS146" i="1"/>
  <c r="BS148" i="1" s="1"/>
  <c r="AZ146" i="1"/>
  <c r="AZ148" i="1" s="1"/>
  <c r="BP146" i="1"/>
  <c r="BP148" i="1" s="1"/>
  <c r="CY146" i="1"/>
  <c r="CY148" i="1" s="1"/>
  <c r="FD201" i="1"/>
  <c r="DA197" i="1"/>
  <c r="BH195" i="1"/>
  <c r="BH199" i="1" s="1"/>
  <c r="BH201" i="1" s="1"/>
  <c r="AI122" i="1"/>
  <c r="ER201" i="1"/>
  <c r="N197" i="1"/>
  <c r="BD197" i="1"/>
  <c r="BD199" i="1" s="1"/>
  <c r="BD201" i="1" s="1"/>
  <c r="BI144" i="1"/>
  <c r="BI146" i="1" s="1"/>
  <c r="BI148" i="1" s="1"/>
  <c r="FD203" i="1"/>
  <c r="CN212" i="1"/>
  <c r="BI112" i="1"/>
  <c r="BI152" i="1"/>
  <c r="BI104" i="1"/>
  <c r="EK122" i="1"/>
  <c r="BQ119" i="1"/>
  <c r="BI210" i="1"/>
  <c r="BI212" i="1" s="1"/>
  <c r="BI239" i="1" s="1"/>
  <c r="CC113" i="1"/>
  <c r="CC123" i="1" s="1"/>
  <c r="AJ199" i="1"/>
  <c r="N122" i="1"/>
  <c r="CY122" i="1"/>
  <c r="BI193" i="1"/>
  <c r="DA201" i="1"/>
  <c r="AA122" i="1"/>
  <c r="AA124" i="1" s="1"/>
  <c r="AA169" i="1" s="1"/>
  <c r="AA170" i="1" s="1"/>
  <c r="AA171" i="1" s="1"/>
  <c r="AA228" i="1" s="1"/>
  <c r="CN190" i="1"/>
  <c r="BQ203" i="1"/>
  <c r="FD197" i="1"/>
  <c r="L203" i="1"/>
  <c r="CB113" i="1"/>
  <c r="CB123" i="1" s="1"/>
  <c r="FD113" i="1"/>
  <c r="FD123" i="1" s="1"/>
  <c r="FD124" i="1" s="1"/>
  <c r="FD169" i="1" s="1"/>
  <c r="FD170" i="1" s="1"/>
  <c r="FD171" i="1" s="1"/>
  <c r="FD228" i="1" s="1"/>
  <c r="N195" i="1"/>
  <c r="N199" i="1" s="1"/>
  <c r="N201" i="1" s="1"/>
  <c r="ER197" i="1"/>
  <c r="FN188" i="1"/>
  <c r="FN189" i="1" s="1"/>
  <c r="AI212" i="1"/>
  <c r="AI239" i="1" s="1"/>
  <c r="FD195" i="1"/>
  <c r="AO142" i="1"/>
  <c r="AO146" i="1" s="1"/>
  <c r="AO148" i="1" s="1"/>
  <c r="BI186" i="1"/>
  <c r="BI188" i="1" s="1"/>
  <c r="BI189" i="1" s="1"/>
  <c r="BI190" i="1" s="1"/>
  <c r="L154" i="1"/>
  <c r="DX212" i="1"/>
  <c r="CK113" i="1"/>
  <c r="CK123" i="1" s="1"/>
  <c r="R146" i="1"/>
  <c r="R148" i="1" s="1"/>
  <c r="CI154" i="1"/>
  <c r="AK119" i="1"/>
  <c r="EZ119" i="1"/>
  <c r="DX119" i="1"/>
  <c r="BQ212" i="1"/>
  <c r="BQ239" i="1" s="1"/>
  <c r="FN154" i="1"/>
  <c r="BD190" i="1"/>
  <c r="BH212" i="1"/>
  <c r="BH239" i="1" s="1"/>
  <c r="DX197" i="1"/>
  <c r="DX195" i="1"/>
  <c r="EM113" i="1"/>
  <c r="EM123" i="1" s="1"/>
  <c r="R113" i="1"/>
  <c r="R123" i="1" s="1"/>
  <c r="CC195" i="1"/>
  <c r="DX199" i="1"/>
  <c r="CC204" i="1"/>
  <c r="CC232" i="1" s="1"/>
  <c r="DX204" i="1"/>
  <c r="DX232" i="1" s="1"/>
  <c r="EU270" i="1"/>
  <c r="CI197" i="1"/>
  <c r="CK212" i="1"/>
  <c r="CK239" i="1" s="1"/>
  <c r="BL197" i="1"/>
  <c r="CB197" i="1"/>
  <c r="BQ197" i="1"/>
  <c r="AG197" i="1"/>
  <c r="DU197" i="1"/>
  <c r="BL195" i="1"/>
  <c r="DU195" i="1"/>
  <c r="EV113" i="1"/>
  <c r="EV123" i="1" s="1"/>
  <c r="DA195" i="1"/>
  <c r="BL204" i="1"/>
  <c r="BL232" i="1" s="1"/>
  <c r="AZ190" i="1"/>
  <c r="DU203" i="1"/>
  <c r="BT212" i="1"/>
  <c r="DA199" i="1"/>
  <c r="BL203" i="1"/>
  <c r="DR197" i="1"/>
  <c r="BP212" i="1"/>
  <c r="BP239" i="1" s="1"/>
  <c r="DU199" i="1"/>
  <c r="FU154" i="1"/>
  <c r="DG113" i="1"/>
  <c r="DG123" i="1" s="1"/>
  <c r="DG124" i="1" s="1"/>
  <c r="DG150" i="1" s="1"/>
  <c r="N113" i="1"/>
  <c r="N123" i="1" s="1"/>
  <c r="EO113" i="1"/>
  <c r="EO123" i="1" s="1"/>
  <c r="EO124" i="1" s="1"/>
  <c r="EO169" i="1" s="1"/>
  <c r="EO170" i="1" s="1"/>
  <c r="EO171" i="1" s="1"/>
  <c r="EO228" i="1" s="1"/>
  <c r="U113" i="1"/>
  <c r="U123" i="1" s="1"/>
  <c r="DU204" i="1"/>
  <c r="DU232" i="1" s="1"/>
  <c r="DA204" i="1"/>
  <c r="DA232" i="1" s="1"/>
  <c r="AZ113" i="1"/>
  <c r="AZ123" i="1" s="1"/>
  <c r="DR113" i="1"/>
  <c r="DR123" i="1" s="1"/>
  <c r="EK113" i="1"/>
  <c r="EK123" i="1" s="1"/>
  <c r="AP113" i="1"/>
  <c r="AP123" i="1" s="1"/>
  <c r="AP124" i="1" s="1"/>
  <c r="AP195" i="1" s="1"/>
  <c r="AP199" i="1" s="1"/>
  <c r="AP201" i="1" s="1"/>
  <c r="AJ113" i="1"/>
  <c r="AJ123" i="1" s="1"/>
  <c r="DJ113" i="1"/>
  <c r="DJ123" i="1" s="1"/>
  <c r="Y146" i="1"/>
  <c r="Y148" i="1" s="1"/>
  <c r="CJ212" i="1"/>
  <c r="CJ239" i="1" s="1"/>
  <c r="BS197" i="1"/>
  <c r="T270" i="1"/>
  <c r="EC204" i="1"/>
  <c r="EC232" i="1" s="1"/>
  <c r="CK119" i="1"/>
  <c r="EU154" i="1"/>
  <c r="DR154" i="1"/>
  <c r="BB113" i="1"/>
  <c r="BB123" i="1" s="1"/>
  <c r="BT113" i="1"/>
  <c r="BT123" i="1" s="1"/>
  <c r="BT124" i="1" s="1"/>
  <c r="BT169" i="1" s="1"/>
  <c r="BT170" i="1" s="1"/>
  <c r="BT171" i="1" s="1"/>
  <c r="BT228" i="1" s="1"/>
  <c r="BP113" i="1"/>
  <c r="BP123" i="1" s="1"/>
  <c r="BP124" i="1" s="1"/>
  <c r="BP169" i="1" s="1"/>
  <c r="BP170" i="1" s="1"/>
  <c r="BP171" i="1" s="1"/>
  <c r="BP228" i="1" s="1"/>
  <c r="DU113" i="1"/>
  <c r="DU123" i="1" s="1"/>
  <c r="EC113" i="1"/>
  <c r="EC123" i="1" s="1"/>
  <c r="FI113" i="1"/>
  <c r="FI123" i="1" s="1"/>
  <c r="CY113" i="1"/>
  <c r="CY123" i="1" s="1"/>
  <c r="CY124" i="1" s="1"/>
  <c r="CY169" i="1" s="1"/>
  <c r="CY170" i="1" s="1"/>
  <c r="CY171" i="1" s="1"/>
  <c r="CY228" i="1" s="1"/>
  <c r="CI113" i="1"/>
  <c r="CI123" i="1" s="1"/>
  <c r="AP154" i="1"/>
  <c r="EM195" i="1"/>
  <c r="EM201" i="1"/>
  <c r="EC195" i="1"/>
  <c r="EM199" i="1"/>
  <c r="EC197" i="1"/>
  <c r="EM204" i="1"/>
  <c r="EM232" i="1" s="1"/>
  <c r="EC203" i="1"/>
  <c r="FC113" i="1"/>
  <c r="FC123" i="1" s="1"/>
  <c r="CF113" i="1"/>
  <c r="CF123" i="1" s="1"/>
  <c r="FJ113" i="1"/>
  <c r="FJ123" i="1" s="1"/>
  <c r="CC199" i="1"/>
  <c r="CC203" i="1"/>
  <c r="Y212" i="1"/>
  <c r="Y239" i="1" s="1"/>
  <c r="AB212" i="1"/>
  <c r="AB239" i="1" s="1"/>
  <c r="ES122" i="1"/>
  <c r="FC195" i="1"/>
  <c r="FC199" i="1" s="1"/>
  <c r="FC201" i="1" s="1"/>
  <c r="EV197" i="1"/>
  <c r="AB112" i="1"/>
  <c r="CJ146" i="1"/>
  <c r="CJ148" i="1" s="1"/>
  <c r="CC201" i="1"/>
  <c r="EJ270" i="1"/>
  <c r="FC203" i="1"/>
  <c r="EH197" i="1"/>
  <c r="EV195" i="1"/>
  <c r="FI212" i="1"/>
  <c r="CQ152" i="1"/>
  <c r="CB119" i="1"/>
  <c r="CX203" i="1"/>
  <c r="EV203" i="1"/>
  <c r="AJ270" i="1"/>
  <c r="CI212" i="1"/>
  <c r="CI239" i="1" s="1"/>
  <c r="ER122" i="1"/>
  <c r="ER124" i="1" s="1"/>
  <c r="ER169" i="1" s="1"/>
  <c r="ER170" i="1" s="1"/>
  <c r="ER171" i="1" s="1"/>
  <c r="ER228" i="1" s="1"/>
  <c r="CX122" i="1"/>
  <c r="CF122" i="1"/>
  <c r="EV201" i="1"/>
  <c r="EP201" i="1"/>
  <c r="L188" i="1"/>
  <c r="L189" i="1" s="1"/>
  <c r="EV199" i="1"/>
  <c r="EV119" i="1"/>
  <c r="FX152" i="1"/>
  <c r="EP113" i="1"/>
  <c r="EP123" i="1" s="1"/>
  <c r="BS270" i="1"/>
  <c r="FM119" i="1"/>
  <c r="FR195" i="1"/>
  <c r="EJ154" i="1"/>
  <c r="CN119" i="1"/>
  <c r="CN124" i="1" s="1"/>
  <c r="CN169" i="1" s="1"/>
  <c r="CN170" i="1" s="1"/>
  <c r="CN171" i="1" s="1"/>
  <c r="CN228" i="1" s="1"/>
  <c r="AK195" i="1"/>
  <c r="FJ197" i="1"/>
  <c r="FJ199" i="1" s="1"/>
  <c r="FJ201" i="1" s="1"/>
  <c r="AG212" i="1"/>
  <c r="AG239" i="1" s="1"/>
  <c r="AK197" i="1"/>
  <c r="BB188" i="1"/>
  <c r="BB189" i="1" s="1"/>
  <c r="BP197" i="1"/>
  <c r="G119" i="1"/>
  <c r="AK203" i="1"/>
  <c r="CB188" i="1"/>
  <c r="CB189" i="1" s="1"/>
  <c r="BP195" i="1"/>
  <c r="EP195" i="1"/>
  <c r="FH270" i="1"/>
  <c r="BB122" i="1"/>
  <c r="AK201" i="1"/>
  <c r="AG119" i="1"/>
  <c r="AG124" i="1" s="1"/>
  <c r="AG169" i="1" s="1"/>
  <c r="AG170" i="1" s="1"/>
  <c r="AG171" i="1" s="1"/>
  <c r="AG228" i="1" s="1"/>
  <c r="EY119" i="1"/>
  <c r="FR270" i="1"/>
  <c r="BP199" i="1"/>
  <c r="EP204" i="1"/>
  <c r="EP232" i="1" s="1"/>
  <c r="DJ203" i="1"/>
  <c r="AK199" i="1"/>
  <c r="BP204" i="1"/>
  <c r="BP232" i="1" s="1"/>
  <c r="EP197" i="1"/>
  <c r="EP199" i="1"/>
  <c r="BL122" i="1"/>
  <c r="EH195" i="1"/>
  <c r="EH204" i="1"/>
  <c r="EH232" i="1" s="1"/>
  <c r="EH203" i="1"/>
  <c r="DR270" i="1"/>
  <c r="G197" i="1"/>
  <c r="BS119" i="1"/>
  <c r="EH201" i="1"/>
  <c r="G195" i="1"/>
  <c r="G199" i="1" s="1"/>
  <c r="G201" i="1" s="1"/>
  <c r="EU113" i="1"/>
  <c r="EU123" i="1" s="1"/>
  <c r="AK113" i="1"/>
  <c r="AK123" i="1" s="1"/>
  <c r="DJ154" i="1"/>
  <c r="DU122" i="1"/>
  <c r="EE122" i="1"/>
  <c r="CJ154" i="1"/>
  <c r="BG150" i="1"/>
  <c r="AB109" i="1"/>
  <c r="AB111" i="1" s="1"/>
  <c r="DF154" i="1"/>
  <c r="FR204" i="1"/>
  <c r="FR232" i="1" s="1"/>
  <c r="EU122" i="1"/>
  <c r="FR203" i="1"/>
  <c r="K144" i="1"/>
  <c r="K146" i="1" s="1"/>
  <c r="K148" i="1" s="1"/>
  <c r="K186" i="1"/>
  <c r="K188" i="1" s="1"/>
  <c r="K189" i="1" s="1"/>
  <c r="K190" i="1" s="1"/>
  <c r="FR201" i="1"/>
  <c r="FH113" i="1"/>
  <c r="FH123" i="1" s="1"/>
  <c r="FR199" i="1"/>
  <c r="FX112" i="1"/>
  <c r="Y122" i="1"/>
  <c r="K210" i="1"/>
  <c r="K270" i="1" s="1"/>
  <c r="FX142" i="1"/>
  <c r="FX146" i="1" s="1"/>
  <c r="FX148" i="1" s="1"/>
  <c r="W122" i="1"/>
  <c r="W124" i="1" s="1"/>
  <c r="W150" i="1" s="1"/>
  <c r="FU270" i="1"/>
  <c r="BR144" i="1"/>
  <c r="AB186" i="1"/>
  <c r="AB188" i="1" s="1"/>
  <c r="AB189" i="1" s="1"/>
  <c r="K104" i="1"/>
  <c r="AC122" i="1"/>
  <c r="EK197" i="1"/>
  <c r="DC186" i="1"/>
  <c r="DC188" i="1" s="1"/>
  <c r="DC189" i="1" s="1"/>
  <c r="DC190" i="1" s="1"/>
  <c r="FR113" i="1"/>
  <c r="FR123" i="1" s="1"/>
  <c r="DJ270" i="1"/>
  <c r="EK195" i="1"/>
  <c r="EK199" i="1" s="1"/>
  <c r="EK201" i="1" s="1"/>
  <c r="AZ154" i="1"/>
  <c r="AZ122" i="1"/>
  <c r="EH113" i="1"/>
  <c r="EH123" i="1" s="1"/>
  <c r="EH124" i="1" s="1"/>
  <c r="EH128" i="1" s="1"/>
  <c r="EH225" i="1" s="1"/>
  <c r="FU197" i="1"/>
  <c r="CQ210" i="1"/>
  <c r="CQ270" i="1" s="1"/>
  <c r="AJ204" i="1"/>
  <c r="AJ232" i="1" s="1"/>
  <c r="CQ197" i="1"/>
  <c r="EV212" i="1"/>
  <c r="EV239" i="1" s="1"/>
  <c r="BT204" i="1"/>
  <c r="BT232" i="1" s="1"/>
  <c r="ES210" i="1"/>
  <c r="ES270" i="1" s="1"/>
  <c r="M152" i="1"/>
  <c r="CP197" i="1"/>
  <c r="CQ150" i="1"/>
  <c r="M142" i="1"/>
  <c r="CQ115" i="1"/>
  <c r="CQ122" i="1" s="1"/>
  <c r="M210" i="1"/>
  <c r="DF270" i="1"/>
  <c r="CQ142" i="1"/>
  <c r="CJ122" i="1"/>
  <c r="CJ124" i="1" s="1"/>
  <c r="CJ195" i="1" s="1"/>
  <c r="CJ199" i="1" s="1"/>
  <c r="CJ201" i="1" s="1"/>
  <c r="CP142" i="1"/>
  <c r="CQ104" i="1"/>
  <c r="ES193" i="1"/>
  <c r="ES203" i="1" s="1"/>
  <c r="EJ113" i="1"/>
  <c r="EJ123" i="1" s="1"/>
  <c r="EJ124" i="1" s="1"/>
  <c r="EJ169" i="1" s="1"/>
  <c r="EJ170" i="1" s="1"/>
  <c r="EJ171" i="1" s="1"/>
  <c r="EJ228" i="1" s="1"/>
  <c r="EY113" i="1"/>
  <c r="EY123" i="1" s="1"/>
  <c r="BX112" i="1"/>
  <c r="BX113" i="1" s="1"/>
  <c r="BX123" i="1" s="1"/>
  <c r="AK270" i="1"/>
  <c r="CP144" i="1"/>
  <c r="CQ186" i="1"/>
  <c r="CQ188" i="1" s="1"/>
  <c r="CQ189" i="1" s="1"/>
  <c r="CQ190" i="1" s="1"/>
  <c r="M144" i="1"/>
  <c r="CP104" i="1"/>
  <c r="M104" i="1"/>
  <c r="M115" i="1"/>
  <c r="M119" i="1" s="1"/>
  <c r="BX115" i="1"/>
  <c r="BH203" i="1"/>
  <c r="AJ203" i="1"/>
  <c r="EP122" i="1"/>
  <c r="BY122" i="1"/>
  <c r="BY124" i="1" s="1"/>
  <c r="BY169" i="1" s="1"/>
  <c r="BY170" i="1" s="1"/>
  <c r="BY171" i="1" s="1"/>
  <c r="BY228" i="1" s="1"/>
  <c r="CQ144" i="1"/>
  <c r="CQ109" i="1"/>
  <c r="CQ111" i="1" s="1"/>
  <c r="BX210" i="1"/>
  <c r="AJ197" i="1"/>
  <c r="M193" i="1"/>
  <c r="M186" i="1"/>
  <c r="M109" i="1"/>
  <c r="M111" i="1" s="1"/>
  <c r="M113" i="1" s="1"/>
  <c r="M123" i="1" s="1"/>
  <c r="BL113" i="1"/>
  <c r="BL123" i="1" s="1"/>
  <c r="CQ112" i="1"/>
  <c r="M150" i="1"/>
  <c r="M154" i="1" s="1"/>
  <c r="BH113" i="1"/>
  <c r="BH123" i="1" s="1"/>
  <c r="DD193" i="1"/>
  <c r="CF197" i="1"/>
  <c r="CF203" i="1"/>
  <c r="CF195" i="1"/>
  <c r="DD112" i="1"/>
  <c r="CF201" i="1"/>
  <c r="EU197" i="1"/>
  <c r="FH119" i="1"/>
  <c r="FM113" i="1"/>
  <c r="FM123" i="1" s="1"/>
  <c r="DD152" i="1"/>
  <c r="CF199" i="1"/>
  <c r="AJ122" i="1"/>
  <c r="DD210" i="1"/>
  <c r="DD115" i="1"/>
  <c r="DD144" i="1"/>
  <c r="DD142" i="1"/>
  <c r="FJ119" i="1"/>
  <c r="EJ197" i="1"/>
  <c r="W195" i="1"/>
  <c r="BT197" i="1"/>
  <c r="W201" i="1"/>
  <c r="BT203" i="1"/>
  <c r="DD104" i="1"/>
  <c r="W199" i="1"/>
  <c r="BT195" i="1"/>
  <c r="BT201" i="1"/>
  <c r="BH122" i="1"/>
  <c r="G113" i="1"/>
  <c r="G123" i="1" s="1"/>
  <c r="DD109" i="1"/>
  <c r="DD111" i="1" s="1"/>
  <c r="DD113" i="1" s="1"/>
  <c r="DD123" i="1" s="1"/>
  <c r="K109" i="1"/>
  <c r="K111" i="1" s="1"/>
  <c r="FX210" i="1"/>
  <c r="FX212" i="1" s="1"/>
  <c r="FX239" i="1" s="1"/>
  <c r="BG109" i="1"/>
  <c r="BG111" i="1" s="1"/>
  <c r="O203" i="1"/>
  <c r="BG186" i="1"/>
  <c r="BG188" i="1" s="1"/>
  <c r="BG189" i="1" s="1"/>
  <c r="BG190" i="1" s="1"/>
  <c r="BG142" i="1"/>
  <c r="FX186" i="1"/>
  <c r="FX188" i="1" s="1"/>
  <c r="FX189" i="1" s="1"/>
  <c r="FX190" i="1" s="1"/>
  <c r="BG115" i="1"/>
  <c r="FX193" i="1"/>
  <c r="BG193" i="1"/>
  <c r="FX115" i="1"/>
  <c r="FX104" i="1"/>
  <c r="AW109" i="1"/>
  <c r="AW111" i="1" s="1"/>
  <c r="AW112" i="1"/>
  <c r="AW210" i="1"/>
  <c r="AW193" i="1"/>
  <c r="AW186" i="1"/>
  <c r="AW188" i="1" s="1"/>
  <c r="AW189" i="1" s="1"/>
  <c r="AW190" i="1" s="1"/>
  <c r="AW152" i="1"/>
  <c r="AW115" i="1"/>
  <c r="AW104" i="1"/>
  <c r="AB193" i="1"/>
  <c r="AB203" i="1" s="1"/>
  <c r="AB115" i="1"/>
  <c r="AB119" i="1" s="1"/>
  <c r="FX109" i="1"/>
  <c r="FX111" i="1" s="1"/>
  <c r="FJ195" i="1"/>
  <c r="DC152" i="1"/>
  <c r="BG210" i="1"/>
  <c r="BG152" i="1"/>
  <c r="BG144" i="1"/>
  <c r="BG112" i="1"/>
  <c r="EZ270" i="1"/>
  <c r="FI154" i="1"/>
  <c r="CP150" i="1"/>
  <c r="EH212" i="1"/>
  <c r="EH239" i="1" s="1"/>
  <c r="CE142" i="1"/>
  <c r="K193" i="1"/>
  <c r="K203" i="1" s="1"/>
  <c r="K112" i="1"/>
  <c r="O122" i="1"/>
  <c r="AC212" i="1"/>
  <c r="AC239" i="1" s="1"/>
  <c r="K115" i="1"/>
  <c r="CP115" i="1"/>
  <c r="BX186" i="1"/>
  <c r="BX188" i="1" s="1"/>
  <c r="BX189" i="1" s="1"/>
  <c r="BX190" i="1" s="1"/>
  <c r="ES152" i="1"/>
  <c r="K152" i="1"/>
  <c r="DE113" i="1"/>
  <c r="DE123" i="1" s="1"/>
  <c r="DC104" i="1"/>
  <c r="DC210" i="1"/>
  <c r="DC193" i="1"/>
  <c r="DC115" i="1"/>
  <c r="DC109" i="1"/>
  <c r="DC111" i="1" s="1"/>
  <c r="DC113" i="1" s="1"/>
  <c r="DC123" i="1" s="1"/>
  <c r="DE195" i="1"/>
  <c r="EL142" i="1"/>
  <c r="EL210" i="1"/>
  <c r="EL193" i="1"/>
  <c r="EL186" i="1"/>
  <c r="EL188" i="1" s="1"/>
  <c r="EL189" i="1" s="1"/>
  <c r="EL190" i="1" s="1"/>
  <c r="EL150" i="1"/>
  <c r="EL152" i="1"/>
  <c r="EL112" i="1"/>
  <c r="EL115" i="1"/>
  <c r="EL104" i="1"/>
  <c r="EL109" i="1"/>
  <c r="EL111" i="1" s="1"/>
  <c r="FI119" i="1"/>
  <c r="CE109" i="1"/>
  <c r="CE111" i="1" s="1"/>
  <c r="ES109" i="1"/>
  <c r="ES111" i="1" s="1"/>
  <c r="AC197" i="1"/>
  <c r="BR152" i="1"/>
  <c r="CE112" i="1"/>
  <c r="ES144" i="1"/>
  <c r="ES112" i="1"/>
  <c r="CP186" i="1"/>
  <c r="CP188" i="1" s="1"/>
  <c r="CP189" i="1" s="1"/>
  <c r="CP190" i="1" s="1"/>
  <c r="CP109" i="1"/>
  <c r="CP111" i="1" s="1"/>
  <c r="CE144" i="1"/>
  <c r="CL113" i="1"/>
  <c r="CL123" i="1" s="1"/>
  <c r="CE152" i="1"/>
  <c r="EL144" i="1"/>
  <c r="CE210" i="1"/>
  <c r="O113" i="1"/>
  <c r="O123" i="1" s="1"/>
  <c r="DZ115" i="1"/>
  <c r="DZ112" i="1"/>
  <c r="DZ104" i="1"/>
  <c r="DZ109" i="1"/>
  <c r="DZ111" i="1" s="1"/>
  <c r="DZ150" i="1"/>
  <c r="DZ210" i="1"/>
  <c r="DZ193" i="1"/>
  <c r="DZ204" i="1" s="1"/>
  <c r="DZ232" i="1" s="1"/>
  <c r="DZ186" i="1"/>
  <c r="DZ188" i="1" s="1"/>
  <c r="DZ189" i="1" s="1"/>
  <c r="DZ190" i="1" s="1"/>
  <c r="DF197" i="1"/>
  <c r="EZ113" i="1"/>
  <c r="EZ123" i="1" s="1"/>
  <c r="CP152" i="1"/>
  <c r="BR104" i="1"/>
  <c r="O190" i="1"/>
  <c r="DF146" i="1"/>
  <c r="DF148" i="1" s="1"/>
  <c r="BR142" i="1"/>
  <c r="AB150" i="1"/>
  <c r="ES104" i="1"/>
  <c r="BR115" i="1"/>
  <c r="BR186" i="1"/>
  <c r="BR188" i="1" s="1"/>
  <c r="BR189" i="1" s="1"/>
  <c r="BR190" i="1" s="1"/>
  <c r="CE193" i="1"/>
  <c r="CE115" i="1"/>
  <c r="CE104" i="1"/>
  <c r="BX104" i="1"/>
  <c r="BX152" i="1"/>
  <c r="BR112" i="1"/>
  <c r="BR113" i="1" s="1"/>
  <c r="BR123" i="1" s="1"/>
  <c r="BR150" i="1"/>
  <c r="ES142" i="1"/>
  <c r="AB104" i="1"/>
  <c r="BM142" i="1"/>
  <c r="BM210" i="1"/>
  <c r="BM144" i="1"/>
  <c r="BM186" i="1"/>
  <c r="BM188" i="1" s="1"/>
  <c r="BM189" i="1" s="1"/>
  <c r="BM190" i="1" s="1"/>
  <c r="BM193" i="1"/>
  <c r="BM152" i="1"/>
  <c r="BM104" i="1"/>
  <c r="BM109" i="1"/>
  <c r="BM111" i="1" s="1"/>
  <c r="BM112" i="1"/>
  <c r="BM115" i="1"/>
  <c r="AC195" i="1"/>
  <c r="BR193" i="1"/>
  <c r="H124" i="1"/>
  <c r="H152" i="1" s="1"/>
  <c r="CA124" i="1"/>
  <c r="CA169" i="1" s="1"/>
  <c r="CA170" i="1" s="1"/>
  <c r="CA171" i="1" s="1"/>
  <c r="CA228" i="1" s="1"/>
  <c r="AC201" i="1"/>
  <c r="ES186" i="1"/>
  <c r="ES188" i="1" s="1"/>
  <c r="ES189" i="1" s="1"/>
  <c r="ES190" i="1" s="1"/>
  <c r="BX193" i="1"/>
  <c r="FQ112" i="1"/>
  <c r="FQ115" i="1"/>
  <c r="FQ210" i="1"/>
  <c r="FQ193" i="1"/>
  <c r="FQ204" i="1" s="1"/>
  <c r="FQ232" i="1" s="1"/>
  <c r="FQ186" i="1"/>
  <c r="FQ188" i="1" s="1"/>
  <c r="FQ189" i="1" s="1"/>
  <c r="FQ190" i="1" s="1"/>
  <c r="FQ150" i="1"/>
  <c r="FQ104" i="1"/>
  <c r="FQ109" i="1"/>
  <c r="FQ111" i="1" s="1"/>
  <c r="BR210" i="1"/>
  <c r="AN152" i="1"/>
  <c r="AC113" i="1"/>
  <c r="AC123" i="1" s="1"/>
  <c r="EY146" i="1"/>
  <c r="EY148" i="1" s="1"/>
  <c r="DS210" i="1"/>
  <c r="DS193" i="1"/>
  <c r="DS186" i="1"/>
  <c r="DS188" i="1" s="1"/>
  <c r="DS189" i="1" s="1"/>
  <c r="DS190" i="1" s="1"/>
  <c r="DS152" i="1"/>
  <c r="DS150" i="1"/>
  <c r="DS115" i="1"/>
  <c r="DS104" i="1"/>
  <c r="DS109" i="1"/>
  <c r="DS111" i="1" s="1"/>
  <c r="DS144" i="1"/>
  <c r="DS112" i="1"/>
  <c r="DS142" i="1"/>
  <c r="AN193" i="1"/>
  <c r="AY112" i="1"/>
  <c r="AY210" i="1"/>
  <c r="AY109" i="1"/>
  <c r="AY111" i="1" s="1"/>
  <c r="AY193" i="1"/>
  <c r="AY144" i="1"/>
  <c r="AY186" i="1"/>
  <c r="AY188" i="1" s="1"/>
  <c r="AY189" i="1" s="1"/>
  <c r="AY190" i="1" s="1"/>
  <c r="AY142" i="1"/>
  <c r="AY152" i="1"/>
  <c r="AY115" i="1"/>
  <c r="AY104" i="1"/>
  <c r="AN112" i="1"/>
  <c r="CP112" i="1"/>
  <c r="CP210" i="1"/>
  <c r="FA112" i="1"/>
  <c r="FA109" i="1"/>
  <c r="FA111" i="1" s="1"/>
  <c r="FA210" i="1"/>
  <c r="FA193" i="1"/>
  <c r="FA204" i="1" s="1"/>
  <c r="FA232" i="1" s="1"/>
  <c r="FA186" i="1"/>
  <c r="FA188" i="1" s="1"/>
  <c r="FA189" i="1" s="1"/>
  <c r="FA190" i="1" s="1"/>
  <c r="FA150" i="1"/>
  <c r="FA115" i="1"/>
  <c r="FA104" i="1"/>
  <c r="DJ122" i="1"/>
  <c r="AN270" i="1"/>
  <c r="AN186" i="1"/>
  <c r="AN188" i="1" s="1"/>
  <c r="AN189" i="1" s="1"/>
  <c r="AN190" i="1" s="1"/>
  <c r="DP124" i="1"/>
  <c r="DP169" i="1" s="1"/>
  <c r="DP170" i="1" s="1"/>
  <c r="DP171" i="1" s="1"/>
  <c r="DP228" i="1" s="1"/>
  <c r="AN109" i="1"/>
  <c r="AN111" i="1" s="1"/>
  <c r="EY154" i="1"/>
  <c r="AV113" i="1"/>
  <c r="AV123" i="1" s="1"/>
  <c r="CD210" i="1"/>
  <c r="CD193" i="1"/>
  <c r="CD186" i="1"/>
  <c r="CD188" i="1" s="1"/>
  <c r="CD189" i="1" s="1"/>
  <c r="CD190" i="1" s="1"/>
  <c r="CD152" i="1"/>
  <c r="CD112" i="1"/>
  <c r="CD115" i="1"/>
  <c r="CD104" i="1"/>
  <c r="CD109" i="1"/>
  <c r="CD111" i="1" s="1"/>
  <c r="AN104" i="1"/>
  <c r="AN115" i="1"/>
  <c r="EZ146" i="1"/>
  <c r="EZ148" i="1" s="1"/>
  <c r="CX154" i="1"/>
  <c r="EK204" i="1"/>
  <c r="EK232" i="1" s="1"/>
  <c r="EW204" i="1"/>
  <c r="EW232" i="1" s="1"/>
  <c r="AC204" i="1"/>
  <c r="AC232" i="1" s="1"/>
  <c r="CU109" i="1"/>
  <c r="CU111" i="1" s="1"/>
  <c r="CU144" i="1"/>
  <c r="CU112" i="1"/>
  <c r="CU115" i="1"/>
  <c r="CU210" i="1"/>
  <c r="CU193" i="1"/>
  <c r="CU142" i="1"/>
  <c r="CU186" i="1"/>
  <c r="CU188" i="1" s="1"/>
  <c r="CU189" i="1" s="1"/>
  <c r="CU190" i="1" s="1"/>
  <c r="CU150" i="1"/>
  <c r="CU104" i="1"/>
  <c r="BJ186" i="1"/>
  <c r="BJ115" i="1"/>
  <c r="BJ150" i="1"/>
  <c r="BJ104" i="1"/>
  <c r="BJ109" i="1"/>
  <c r="BJ111" i="1" s="1"/>
  <c r="BJ112" i="1"/>
  <c r="BJ210" i="1"/>
  <c r="BJ193" i="1"/>
  <c r="DE270" i="1"/>
  <c r="BE204" i="1"/>
  <c r="BE232" i="1" s="1"/>
  <c r="DE197" i="1"/>
  <c r="W204" i="1"/>
  <c r="W232" i="1" s="1"/>
  <c r="X124" i="1"/>
  <c r="X128" i="1" s="1"/>
  <c r="X225" i="1" s="1"/>
  <c r="AC203" i="1"/>
  <c r="O204" i="1"/>
  <c r="O232" i="1" s="1"/>
  <c r="DE203" i="1"/>
  <c r="W203" i="1"/>
  <c r="O212" i="1"/>
  <c r="O239" i="1" s="1"/>
  <c r="CO204" i="1"/>
  <c r="CO232" i="1" s="1"/>
  <c r="AX112" i="1"/>
  <c r="AX115" i="1"/>
  <c r="AX210" i="1"/>
  <c r="AX142" i="1"/>
  <c r="AX193" i="1"/>
  <c r="AX109" i="1"/>
  <c r="AX111" i="1" s="1"/>
  <c r="AX186" i="1"/>
  <c r="AX188" i="1" s="1"/>
  <c r="AX189" i="1" s="1"/>
  <c r="AX190" i="1" s="1"/>
  <c r="AX104" i="1"/>
  <c r="AX144" i="1"/>
  <c r="AX152" i="1"/>
  <c r="EQ204" i="1"/>
  <c r="EQ232" i="1" s="1"/>
  <c r="N204" i="1"/>
  <c r="N232" i="1" s="1"/>
  <c r="BH204" i="1"/>
  <c r="BH232" i="1" s="1"/>
  <c r="AA204" i="1"/>
  <c r="AA232" i="1" s="1"/>
  <c r="DQ204" i="1"/>
  <c r="DQ232" i="1" s="1"/>
  <c r="CL197" i="1"/>
  <c r="DE122" i="1"/>
  <c r="EZ197" i="1"/>
  <c r="CL195" i="1"/>
  <c r="CL199" i="1" s="1"/>
  <c r="CL201" i="1" s="1"/>
  <c r="DE199" i="1"/>
  <c r="AO109" i="1"/>
  <c r="AO111" i="1" s="1"/>
  <c r="AO210" i="1"/>
  <c r="AO186" i="1"/>
  <c r="AO188" i="1" s="1"/>
  <c r="AO189" i="1" s="1"/>
  <c r="AO190" i="1" s="1"/>
  <c r="AO193" i="1"/>
  <c r="AO150" i="1"/>
  <c r="AO104" i="1"/>
  <c r="AO112" i="1"/>
  <c r="AO115" i="1"/>
  <c r="BF204" i="1"/>
  <c r="BF232" i="1" s="1"/>
  <c r="BV204" i="1"/>
  <c r="BV232" i="1" s="1"/>
  <c r="EZ195" i="1"/>
  <c r="CN204" i="1"/>
  <c r="CN232" i="1" s="1"/>
  <c r="DE204" i="1"/>
  <c r="DE232" i="1" s="1"/>
  <c r="AV197" i="1"/>
  <c r="G204" i="1"/>
  <c r="G232" i="1" s="1"/>
  <c r="BD204" i="1"/>
  <c r="BD232" i="1" s="1"/>
  <c r="EA204" i="1"/>
  <c r="EA232" i="1" s="1"/>
  <c r="AD204" i="1"/>
  <c r="AD232" i="1" s="1"/>
  <c r="EZ201" i="1"/>
  <c r="CB204" i="1"/>
  <c r="CB232" i="1" s="1"/>
  <c r="AG204" i="1"/>
  <c r="AG232" i="1" s="1"/>
  <c r="AT204" i="1"/>
  <c r="AT232" i="1" s="1"/>
  <c r="AS204" i="1"/>
  <c r="AS232" i="1" s="1"/>
  <c r="FL204" i="1"/>
  <c r="FL232" i="1" s="1"/>
  <c r="AR204" i="1"/>
  <c r="AR232" i="1" s="1"/>
  <c r="H204" i="1"/>
  <c r="H232" i="1" s="1"/>
  <c r="DK204" i="1"/>
  <c r="DK232" i="1" s="1"/>
  <c r="EJ190" i="1"/>
  <c r="EZ199" i="1"/>
  <c r="CL122" i="1"/>
  <c r="CK204" i="1"/>
  <c r="CK232" i="1" s="1"/>
  <c r="AL210" i="1"/>
  <c r="AL193" i="1"/>
  <c r="AL144" i="1"/>
  <c r="AL142" i="1"/>
  <c r="AL186" i="1"/>
  <c r="AL188" i="1" s="1"/>
  <c r="AL189" i="1" s="1"/>
  <c r="AL190" i="1" s="1"/>
  <c r="AL152" i="1"/>
  <c r="AL115" i="1"/>
  <c r="AL104" i="1"/>
  <c r="AL109" i="1"/>
  <c r="AL111" i="1" s="1"/>
  <c r="AL112" i="1"/>
  <c r="FC204" i="1"/>
  <c r="FC232" i="1" s="1"/>
  <c r="EZ203" i="1"/>
  <c r="J144" i="1"/>
  <c r="J142" i="1"/>
  <c r="J104" i="1"/>
  <c r="J210" i="1"/>
  <c r="J193" i="1"/>
  <c r="J186" i="1"/>
  <c r="J188" i="1" s="1"/>
  <c r="J189" i="1" s="1"/>
  <c r="J190" i="1" s="1"/>
  <c r="J150" i="1"/>
  <c r="J152" i="1"/>
  <c r="J115" i="1"/>
  <c r="J112" i="1"/>
  <c r="J109" i="1"/>
  <c r="J111" i="1" s="1"/>
  <c r="FM204" i="1"/>
  <c r="FM232" i="1" s="1"/>
  <c r="ED204" i="1"/>
  <c r="ED232" i="1" s="1"/>
  <c r="FJ204" i="1"/>
  <c r="FJ232" i="1" s="1"/>
  <c r="BW204" i="1"/>
  <c r="BW232" i="1" s="1"/>
  <c r="C124" i="1"/>
  <c r="EB124" i="1"/>
  <c r="EB195" i="1" s="1"/>
  <c r="EB199" i="1" s="1"/>
  <c r="EB201" i="1" s="1"/>
  <c r="I124" i="1"/>
  <c r="I195" i="1" s="1"/>
  <c r="I199" i="1" s="1"/>
  <c r="I201" i="1" s="1"/>
  <c r="W270" i="1"/>
  <c r="CS124" i="1"/>
  <c r="CS169" i="1" s="1"/>
  <c r="CS170" i="1" s="1"/>
  <c r="CS171" i="1" s="1"/>
  <c r="CS228" i="1" s="1"/>
  <c r="W146" i="1"/>
  <c r="W148" i="1" s="1"/>
  <c r="C197" i="1"/>
  <c r="EH146" i="1"/>
  <c r="EH148" i="1" s="1"/>
  <c r="E146" i="1"/>
  <c r="E148" i="1" s="1"/>
  <c r="CT124" i="1"/>
  <c r="CT169" i="1" s="1"/>
  <c r="CT170" i="1" s="1"/>
  <c r="CT171" i="1" s="1"/>
  <c r="CT228" i="1" s="1"/>
  <c r="AQ124" i="1"/>
  <c r="AQ128" i="1" s="1"/>
  <c r="AQ225" i="1" s="1"/>
  <c r="AF124" i="1"/>
  <c r="AF169" i="1" s="1"/>
  <c r="AF170" i="1" s="1"/>
  <c r="AF171" i="1" s="1"/>
  <c r="AF228" i="1" s="1"/>
  <c r="CV124" i="1"/>
  <c r="CV150" i="1" s="1"/>
  <c r="U124" i="1"/>
  <c r="U169" i="1" s="1"/>
  <c r="U170" i="1" s="1"/>
  <c r="U171" i="1" s="1"/>
  <c r="U228" i="1" s="1"/>
  <c r="CG124" i="1"/>
  <c r="CG169" i="1" s="1"/>
  <c r="CG170" i="1" s="1"/>
  <c r="CG171" i="1" s="1"/>
  <c r="CG228" i="1" s="1"/>
  <c r="CM124" i="1"/>
  <c r="CM169" i="1" s="1"/>
  <c r="CM170" i="1" s="1"/>
  <c r="CM171" i="1" s="1"/>
  <c r="CM228" i="1" s="1"/>
  <c r="CX146" i="1"/>
  <c r="CX148" i="1" s="1"/>
  <c r="FE124" i="1"/>
  <c r="FE169" i="1" s="1"/>
  <c r="FE170" i="1" s="1"/>
  <c r="FE171" i="1" s="1"/>
  <c r="FE228" i="1" s="1"/>
  <c r="FS124" i="1"/>
  <c r="FS128" i="1" s="1"/>
  <c r="FS225" i="1" s="1"/>
  <c r="BO124" i="1"/>
  <c r="FK124" i="1"/>
  <c r="FK169" i="1" s="1"/>
  <c r="FK170" i="1" s="1"/>
  <c r="FK171" i="1" s="1"/>
  <c r="FK228" i="1" s="1"/>
  <c r="DT124" i="1"/>
  <c r="DT150" i="1" s="1"/>
  <c r="T124" i="1"/>
  <c r="T128" i="1" s="1"/>
  <c r="T225" i="1" s="1"/>
  <c r="CZ124" i="1"/>
  <c r="CZ156" i="1" s="1"/>
  <c r="ED124" i="1"/>
  <c r="ED169" i="1" s="1"/>
  <c r="ED170" i="1" s="1"/>
  <c r="ED171" i="1" s="1"/>
  <c r="ED228" i="1" s="1"/>
  <c r="BA124" i="1"/>
  <c r="BA169" i="1" s="1"/>
  <c r="BA170" i="1" s="1"/>
  <c r="BA171" i="1" s="1"/>
  <c r="BA228" i="1" s="1"/>
  <c r="DN124" i="1"/>
  <c r="DN169" i="1" s="1"/>
  <c r="DN170" i="1" s="1"/>
  <c r="DN171" i="1" s="1"/>
  <c r="DN228" i="1" s="1"/>
  <c r="CW124" i="1"/>
  <c r="CW169" i="1" s="1"/>
  <c r="CW170" i="1" s="1"/>
  <c r="CW171" i="1" s="1"/>
  <c r="CW228" i="1" s="1"/>
  <c r="EW124" i="1"/>
  <c r="EW169" i="1" s="1"/>
  <c r="EW170" i="1" s="1"/>
  <c r="EW171" i="1" s="1"/>
  <c r="EW228" i="1" s="1"/>
  <c r="BU124" i="1"/>
  <c r="BU169" i="1" s="1"/>
  <c r="BU170" i="1" s="1"/>
  <c r="BU171" i="1" s="1"/>
  <c r="BU228" i="1" s="1"/>
  <c r="EQ124" i="1"/>
  <c r="EQ169" i="1" s="1"/>
  <c r="EQ170" i="1" s="1"/>
  <c r="EQ171" i="1" s="1"/>
  <c r="EQ228" i="1" s="1"/>
  <c r="DL124" i="1"/>
  <c r="DL128" i="1" s="1"/>
  <c r="DL225" i="1" s="1"/>
  <c r="AD124" i="1"/>
  <c r="AD128" i="1" s="1"/>
  <c r="AD225" i="1" s="1"/>
  <c r="EG124" i="1"/>
  <c r="EG169" i="1" s="1"/>
  <c r="EG170" i="1" s="1"/>
  <c r="EG171" i="1" s="1"/>
  <c r="EG228" i="1" s="1"/>
  <c r="DY124" i="1"/>
  <c r="DY169" i="1" s="1"/>
  <c r="DY170" i="1" s="1"/>
  <c r="DY171" i="1" s="1"/>
  <c r="DY228" i="1" s="1"/>
  <c r="V124" i="1"/>
  <c r="V169" i="1" s="1"/>
  <c r="V170" i="1" s="1"/>
  <c r="V171" i="1" s="1"/>
  <c r="V228" i="1" s="1"/>
  <c r="FN124" i="1"/>
  <c r="FN195" i="1" s="1"/>
  <c r="FN199" i="1" s="1"/>
  <c r="FN201" i="1" s="1"/>
  <c r="AE124" i="1"/>
  <c r="AE169" i="1" s="1"/>
  <c r="AE170" i="1" s="1"/>
  <c r="AE171" i="1" s="1"/>
  <c r="AE228" i="1" s="1"/>
  <c r="FP124" i="1"/>
  <c r="FP156" i="1" s="1"/>
  <c r="CO124" i="1"/>
  <c r="CO169" i="1" s="1"/>
  <c r="CO170" i="1" s="1"/>
  <c r="CO171" i="1" s="1"/>
  <c r="CO228" i="1" s="1"/>
  <c r="DV124" i="1"/>
  <c r="DV150" i="1" s="1"/>
  <c r="FT124" i="1"/>
  <c r="FT150" i="1" s="1"/>
  <c r="BD124" i="1"/>
  <c r="BD128" i="1" s="1"/>
  <c r="BD225" i="1" s="1"/>
  <c r="DO124" i="1"/>
  <c r="DO195" i="1" s="1"/>
  <c r="DO199" i="1" s="1"/>
  <c r="DO201" i="1" s="1"/>
  <c r="BN124" i="1"/>
  <c r="BN128" i="1" s="1"/>
  <c r="BN225" i="1" s="1"/>
  <c r="EN124" i="1"/>
  <c r="EN128" i="1" s="1"/>
  <c r="EN225" i="1" s="1"/>
  <c r="AM124" i="1"/>
  <c r="AM169" i="1" s="1"/>
  <c r="AM170" i="1" s="1"/>
  <c r="AM171" i="1" s="1"/>
  <c r="AM228" i="1" s="1"/>
  <c r="BC124" i="1"/>
  <c r="BC169" i="1" s="1"/>
  <c r="BC170" i="1" s="1"/>
  <c r="BC171" i="1" s="1"/>
  <c r="BC228" i="1" s="1"/>
  <c r="Q124" i="1"/>
  <c r="Q195" i="1" s="1"/>
  <c r="Q199" i="1" s="1"/>
  <c r="Q201" i="1" s="1"/>
  <c r="E113" i="1"/>
  <c r="E123" i="1" s="1"/>
  <c r="DF124" i="1"/>
  <c r="FV124" i="1"/>
  <c r="FV169" i="1" s="1"/>
  <c r="FV170" i="1" s="1"/>
  <c r="FV171" i="1" s="1"/>
  <c r="FV228" i="1" s="1"/>
  <c r="S124" i="1"/>
  <c r="S195" i="1" s="1"/>
  <c r="S199" i="1" s="1"/>
  <c r="S201" i="1" s="1"/>
  <c r="CI124" i="1"/>
  <c r="CI169" i="1" s="1"/>
  <c r="CI170" i="1" s="1"/>
  <c r="CI171" i="1" s="1"/>
  <c r="CI228" i="1" s="1"/>
  <c r="DM124" i="1"/>
  <c r="DM128" i="1" s="1"/>
  <c r="DM225" i="1" s="1"/>
  <c r="FW124" i="1"/>
  <c r="FW128" i="1" s="1"/>
  <c r="FW225" i="1" s="1"/>
  <c r="D124" i="1"/>
  <c r="D169" i="1" s="1"/>
  <c r="D170" i="1" s="1"/>
  <c r="D171" i="1" s="1"/>
  <c r="D228" i="1" s="1"/>
  <c r="FB124" i="1"/>
  <c r="FB169" i="1" s="1"/>
  <c r="FB170" i="1" s="1"/>
  <c r="FB171" i="1" s="1"/>
  <c r="FB228" i="1" s="1"/>
  <c r="DK124" i="1"/>
  <c r="DK128" i="1" s="1"/>
  <c r="DK225" i="1" s="1"/>
  <c r="E154" i="1"/>
  <c r="ET124" i="1"/>
  <c r="ET150" i="1" s="1"/>
  <c r="DH124" i="1"/>
  <c r="DH128" i="1" s="1"/>
  <c r="DH225" i="1" s="1"/>
  <c r="FF124" i="1"/>
  <c r="FF150" i="1" s="1"/>
  <c r="EK124" i="1"/>
  <c r="EK169" i="1" s="1"/>
  <c r="EK170" i="1" s="1"/>
  <c r="EK171" i="1" s="1"/>
  <c r="EK228" i="1" s="1"/>
  <c r="CH124" i="1"/>
  <c r="CH128" i="1" s="1"/>
  <c r="CH225" i="1" s="1"/>
  <c r="BZ124" i="1"/>
  <c r="BZ169" i="1" s="1"/>
  <c r="BZ170" i="1" s="1"/>
  <c r="BZ171" i="1" s="1"/>
  <c r="BZ228" i="1" s="1"/>
  <c r="FO124" i="1"/>
  <c r="FO169" i="1" s="1"/>
  <c r="FO170" i="1" s="1"/>
  <c r="FO171" i="1" s="1"/>
  <c r="FO228" i="1" s="1"/>
  <c r="BV124" i="1"/>
  <c r="BV128" i="1" s="1"/>
  <c r="BV225" i="1" s="1"/>
  <c r="BW124" i="1"/>
  <c r="BW169" i="1" s="1"/>
  <c r="BW170" i="1" s="1"/>
  <c r="BW171" i="1" s="1"/>
  <c r="BW228" i="1" s="1"/>
  <c r="DI124" i="1"/>
  <c r="DI128" i="1" s="1"/>
  <c r="DI225" i="1" s="1"/>
  <c r="AS124" i="1"/>
  <c r="AS128" i="1" s="1"/>
  <c r="AS225" i="1" s="1"/>
  <c r="EA239" i="1"/>
  <c r="CM239" i="1"/>
  <c r="DQ239" i="1"/>
  <c r="CF239" i="1"/>
  <c r="CZ239" i="1"/>
  <c r="AJ239" i="1"/>
  <c r="EO239" i="1"/>
  <c r="AQ239" i="1"/>
  <c r="FZ96" i="1"/>
  <c r="AK239" i="1"/>
  <c r="T239" i="1"/>
  <c r="CV239" i="1"/>
  <c r="CB239" i="1"/>
  <c r="FU239" i="1"/>
  <c r="W239" i="1"/>
  <c r="EX239" i="1"/>
  <c r="EQ239" i="1"/>
  <c r="AT239" i="1"/>
  <c r="BD239" i="1"/>
  <c r="DB239" i="1"/>
  <c r="DF239" i="1"/>
  <c r="BT239" i="1"/>
  <c r="BL239" i="1"/>
  <c r="BB239" i="1"/>
  <c r="EB239" i="1"/>
  <c r="N239" i="1"/>
  <c r="FG239" i="1"/>
  <c r="BA239" i="1"/>
  <c r="EJ239" i="1"/>
  <c r="Z239" i="1"/>
  <c r="FF239" i="1"/>
  <c r="BF239" i="1"/>
  <c r="BE239" i="1"/>
  <c r="AA239" i="1"/>
  <c r="CW239" i="1"/>
  <c r="DX239" i="1"/>
  <c r="DR239" i="1"/>
  <c r="EY239" i="1"/>
  <c r="CX239" i="1"/>
  <c r="EF239" i="1"/>
  <c r="EE239" i="1"/>
  <c r="CS239" i="1"/>
  <c r="AF239" i="1"/>
  <c r="BN239" i="1"/>
  <c r="AD239" i="1"/>
  <c r="CH239" i="1"/>
  <c r="CR239" i="1"/>
  <c r="AM239" i="1"/>
  <c r="FP239" i="1"/>
  <c r="FN239" i="1"/>
  <c r="ER239" i="1"/>
  <c r="DU239" i="1"/>
  <c r="AH239" i="1"/>
  <c r="BS239" i="1"/>
  <c r="ED239" i="1"/>
  <c r="E203" i="1"/>
  <c r="E197" i="1"/>
  <c r="BC239" i="1"/>
  <c r="BU239" i="1"/>
  <c r="FL239" i="1"/>
  <c r="DP239" i="1"/>
  <c r="DH239" i="1"/>
  <c r="DA239" i="1"/>
  <c r="AE239" i="1"/>
  <c r="X239" i="1"/>
  <c r="EZ239" i="1"/>
  <c r="EN239" i="1"/>
  <c r="E188" i="1"/>
  <c r="E189" i="1" s="1"/>
  <c r="E190" i="1"/>
  <c r="BW239" i="1"/>
  <c r="FC239" i="1"/>
  <c r="G239" i="1"/>
  <c r="L239" i="1"/>
  <c r="EK239" i="1"/>
  <c r="DM239" i="1"/>
  <c r="FH239" i="1"/>
  <c r="DT239" i="1"/>
  <c r="AZ239" i="1"/>
  <c r="DJ239" i="1"/>
  <c r="FJ239" i="1"/>
  <c r="DK239" i="1"/>
  <c r="E119" i="1"/>
  <c r="E122" i="1"/>
  <c r="E270" i="1"/>
  <c r="E212" i="1"/>
  <c r="ET239" i="1"/>
  <c r="EP239" i="1"/>
  <c r="CG239" i="1"/>
  <c r="D239" i="1"/>
  <c r="FT239" i="1"/>
  <c r="EW239" i="1"/>
  <c r="AP239" i="1"/>
  <c r="EC239" i="1"/>
  <c r="BV239" i="1"/>
  <c r="DW239" i="1"/>
  <c r="V239" i="1"/>
  <c r="EI239" i="1"/>
  <c r="FE239" i="1"/>
  <c r="DN239" i="1"/>
  <c r="AU239" i="1"/>
  <c r="DL239" i="1"/>
  <c r="D229" i="1"/>
  <c r="FZ229" i="1" s="1"/>
  <c r="FZ184" i="1"/>
  <c r="GB184" i="1" s="1"/>
  <c r="DE239" i="1"/>
  <c r="FB239" i="1"/>
  <c r="F239" i="1"/>
  <c r="AS239" i="1"/>
  <c r="CO239" i="1"/>
  <c r="AN239" i="1"/>
  <c r="DV239" i="1"/>
  <c r="BY239" i="1"/>
  <c r="CY239" i="1"/>
  <c r="FM239" i="1"/>
  <c r="CA239" i="1"/>
  <c r="H239" i="1"/>
  <c r="FO239" i="1"/>
  <c r="S239" i="1"/>
  <c r="CN239" i="1"/>
  <c r="CL239" i="1"/>
  <c r="BZ239" i="1"/>
  <c r="DY239" i="1"/>
  <c r="P239" i="1"/>
  <c r="CT239" i="1"/>
  <c r="FK239" i="1"/>
  <c r="FW239" i="1"/>
  <c r="FV239" i="1"/>
  <c r="DO239" i="1"/>
  <c r="DI239" i="1"/>
  <c r="AR239" i="1"/>
  <c r="FI239" i="1"/>
  <c r="EU239" i="1"/>
  <c r="FS239" i="1"/>
  <c r="U239" i="1"/>
  <c r="FR239" i="1"/>
  <c r="I239" i="1"/>
  <c r="FD239" i="1"/>
  <c r="AT124" i="1" l="1"/>
  <c r="AT152" i="1" s="1"/>
  <c r="DR124" i="1"/>
  <c r="DR156" i="1" s="1"/>
  <c r="EE113" i="1"/>
  <c r="EE123" i="1" s="1"/>
  <c r="EF199" i="1"/>
  <c r="EF201" i="1" s="1"/>
  <c r="AI124" i="1"/>
  <c r="AI128" i="1" s="1"/>
  <c r="AI225" i="1" s="1"/>
  <c r="BI270" i="1"/>
  <c r="EU124" i="1"/>
  <c r="FC124" i="1"/>
  <c r="FC128" i="1" s="1"/>
  <c r="FC225" i="1" s="1"/>
  <c r="Z124" i="1"/>
  <c r="Z150" i="1" s="1"/>
  <c r="BK124" i="1"/>
  <c r="BK128" i="1" s="1"/>
  <c r="BK225" i="1" s="1"/>
  <c r="R124" i="1"/>
  <c r="R169" i="1" s="1"/>
  <c r="R170" i="1" s="1"/>
  <c r="R171" i="1" s="1"/>
  <c r="R228" i="1" s="1"/>
  <c r="AV199" i="1"/>
  <c r="CC124" i="1"/>
  <c r="CC169" i="1" s="1"/>
  <c r="CC170" i="1" s="1"/>
  <c r="CC171" i="1" s="1"/>
  <c r="CC228" i="1" s="1"/>
  <c r="L124" i="1"/>
  <c r="L169" i="1" s="1"/>
  <c r="L170" i="1" s="1"/>
  <c r="L171" i="1" s="1"/>
  <c r="L228" i="1" s="1"/>
  <c r="AV195" i="1"/>
  <c r="AV201" i="1"/>
  <c r="AH124" i="1"/>
  <c r="AH169" i="1" s="1"/>
  <c r="AH170" i="1" s="1"/>
  <c r="AH171" i="1" s="1"/>
  <c r="AH228" i="1" s="1"/>
  <c r="BI113" i="1"/>
  <c r="BI123" i="1" s="1"/>
  <c r="AV203" i="1"/>
  <c r="EE197" i="1"/>
  <c r="BI119" i="1"/>
  <c r="BI124" i="1" s="1"/>
  <c r="BI169" i="1" s="1"/>
  <c r="BI170" i="1" s="1"/>
  <c r="BI171" i="1" s="1"/>
  <c r="BI228" i="1" s="1"/>
  <c r="EZ124" i="1"/>
  <c r="EZ169" i="1" s="1"/>
  <c r="EZ170" i="1" s="1"/>
  <c r="EZ171" i="1" s="1"/>
  <c r="EZ228" i="1" s="1"/>
  <c r="CK124" i="1"/>
  <c r="CK152" i="1" s="1"/>
  <c r="CK154" i="1" s="1"/>
  <c r="CK156" i="1" s="1"/>
  <c r="EE199" i="1"/>
  <c r="AV270" i="1"/>
  <c r="FM124" i="1"/>
  <c r="FM169" i="1" s="1"/>
  <c r="FM170" i="1" s="1"/>
  <c r="FM171" i="1" s="1"/>
  <c r="FM228" i="1" s="1"/>
  <c r="FL124" i="1"/>
  <c r="FL169" i="1" s="1"/>
  <c r="FL170" i="1" s="1"/>
  <c r="FL171" i="1" s="1"/>
  <c r="FL228" i="1" s="1"/>
  <c r="Y124" i="1"/>
  <c r="Y169" i="1" s="1"/>
  <c r="Y170" i="1" s="1"/>
  <c r="Y171" i="1" s="1"/>
  <c r="Y228" i="1" s="1"/>
  <c r="BQ124" i="1"/>
  <c r="BQ169" i="1" s="1"/>
  <c r="BQ170" i="1" s="1"/>
  <c r="BQ171" i="1" s="1"/>
  <c r="BQ228" i="1" s="1"/>
  <c r="FU124" i="1"/>
  <c r="FU156" i="1" s="1"/>
  <c r="AV146" i="1"/>
  <c r="AV148" i="1" s="1"/>
  <c r="AN146" i="1"/>
  <c r="AN148" i="1" s="1"/>
  <c r="DU124" i="1"/>
  <c r="DU169" i="1" s="1"/>
  <c r="DU170" i="1" s="1"/>
  <c r="DU171" i="1" s="1"/>
  <c r="DU228" i="1" s="1"/>
  <c r="FR124" i="1"/>
  <c r="FR169" i="1" s="1"/>
  <c r="FR170" i="1" s="1"/>
  <c r="FR171" i="1" s="1"/>
  <c r="FR228" i="1" s="1"/>
  <c r="EE203" i="1"/>
  <c r="EE195" i="1"/>
  <c r="N124" i="1"/>
  <c r="N128" i="1" s="1"/>
  <c r="N225" i="1" s="1"/>
  <c r="EE124" i="1"/>
  <c r="EE169" i="1" s="1"/>
  <c r="EE170" i="1" s="1"/>
  <c r="EE171" i="1" s="1"/>
  <c r="EE228" i="1" s="1"/>
  <c r="EE201" i="1"/>
  <c r="BS124" i="1"/>
  <c r="BS169" i="1" s="1"/>
  <c r="BS170" i="1" s="1"/>
  <c r="BS171" i="1" s="1"/>
  <c r="BS228" i="1" s="1"/>
  <c r="C233" i="2"/>
  <c r="C238" i="2" s="1"/>
  <c r="H43" i="2"/>
  <c r="D301" i="2"/>
  <c r="D304" i="2" s="1"/>
  <c r="D306" i="2" s="1"/>
  <c r="D297" i="2"/>
  <c r="D82" i="2"/>
  <c r="D325" i="2"/>
  <c r="D314" i="2"/>
  <c r="D291" i="2"/>
  <c r="D275" i="2"/>
  <c r="D282" i="2"/>
  <c r="D286" i="2" s="1"/>
  <c r="I32" i="2"/>
  <c r="I40" i="2"/>
  <c r="I38" i="2"/>
  <c r="C195" i="1"/>
  <c r="EC124" i="1"/>
  <c r="EC169" i="1" s="1"/>
  <c r="EC170" i="1" s="1"/>
  <c r="EC171" i="1" s="1"/>
  <c r="EC228" i="1" s="1"/>
  <c r="DX124" i="1"/>
  <c r="DX169" i="1" s="1"/>
  <c r="DX170" i="1" s="1"/>
  <c r="DX171" i="1" s="1"/>
  <c r="DX228" i="1" s="1"/>
  <c r="AV122" i="1"/>
  <c r="AV124" i="1" s="1"/>
  <c r="AV128" i="1" s="1"/>
  <c r="AV225" i="1" s="1"/>
  <c r="CB124" i="1"/>
  <c r="CB169" i="1" s="1"/>
  <c r="CB170" i="1" s="1"/>
  <c r="CB171" i="1" s="1"/>
  <c r="CB228" i="1" s="1"/>
  <c r="EM124" i="1"/>
  <c r="EM128" i="1" s="1"/>
  <c r="EM225" i="1" s="1"/>
  <c r="CM195" i="1"/>
  <c r="CM199" i="1" s="1"/>
  <c r="CM201" i="1" s="1"/>
  <c r="CM204" i="1" s="1"/>
  <c r="CM232" i="1" s="1"/>
  <c r="CX124" i="1"/>
  <c r="CX195" i="1" s="1"/>
  <c r="CX199" i="1" s="1"/>
  <c r="CX201" i="1" s="1"/>
  <c r="BO152" i="1"/>
  <c r="BO195" i="1"/>
  <c r="BO199" i="1" s="1"/>
  <c r="BO201" i="1" s="1"/>
  <c r="F169" i="1"/>
  <c r="F170" i="1" s="1"/>
  <c r="F171" i="1" s="1"/>
  <c r="F228" i="1" s="1"/>
  <c r="F195" i="1"/>
  <c r="F199" i="1" s="1"/>
  <c r="F201" i="1" s="1"/>
  <c r="U201" i="1"/>
  <c r="U203" i="1"/>
  <c r="U204" i="1"/>
  <c r="U232" i="1" s="1"/>
  <c r="U195" i="1"/>
  <c r="U197" i="1"/>
  <c r="U199" i="1"/>
  <c r="U146" i="1"/>
  <c r="U148" i="1" s="1"/>
  <c r="FZ194" i="1"/>
  <c r="AB113" i="1"/>
  <c r="AB123" i="1" s="1"/>
  <c r="AU169" i="1"/>
  <c r="AU170" i="1" s="1"/>
  <c r="AU171" i="1" s="1"/>
  <c r="AU228" i="1" s="1"/>
  <c r="AU128" i="1"/>
  <c r="AU225" i="1" s="1"/>
  <c r="BB124" i="1"/>
  <c r="BB128" i="1" s="1"/>
  <c r="BB225" i="1" s="1"/>
  <c r="DJ124" i="1"/>
  <c r="DJ195" i="1" s="1"/>
  <c r="DJ199" i="1" s="1"/>
  <c r="DJ201" i="1" s="1"/>
  <c r="FJ124" i="1"/>
  <c r="FJ169" i="1" s="1"/>
  <c r="FJ170" i="1" s="1"/>
  <c r="FJ171" i="1" s="1"/>
  <c r="FJ228" i="1" s="1"/>
  <c r="EV124" i="1"/>
  <c r="EV128" i="1" s="1"/>
  <c r="EV225" i="1" s="1"/>
  <c r="AB122" i="1"/>
  <c r="BL124" i="1"/>
  <c r="BL128" i="1" s="1"/>
  <c r="BL225" i="1" s="1"/>
  <c r="CF124" i="1"/>
  <c r="CF150" i="1" s="1"/>
  <c r="CF154" i="1" s="1"/>
  <c r="CF156" i="1" s="1"/>
  <c r="EX128" i="1"/>
  <c r="EX225" i="1" s="1"/>
  <c r="AC124" i="1"/>
  <c r="AC152" i="1" s="1"/>
  <c r="AC154" i="1" s="1"/>
  <c r="AC156" i="1" s="1"/>
  <c r="FI124" i="1"/>
  <c r="FI156" i="1" s="1"/>
  <c r="FI158" i="1" s="1"/>
  <c r="FI160" i="1" s="1"/>
  <c r="FI162" i="1" s="1"/>
  <c r="AZ124" i="1"/>
  <c r="AZ169" i="1" s="1"/>
  <c r="AZ170" i="1" s="1"/>
  <c r="AZ171" i="1" s="1"/>
  <c r="AZ228" i="1" s="1"/>
  <c r="AK124" i="1"/>
  <c r="AK169" i="1" s="1"/>
  <c r="AK170" i="1" s="1"/>
  <c r="AK171" i="1" s="1"/>
  <c r="AK228" i="1" s="1"/>
  <c r="DF156" i="1"/>
  <c r="BI204" i="1"/>
  <c r="BI232" i="1" s="1"/>
  <c r="BI199" i="1"/>
  <c r="BI195" i="1"/>
  <c r="BI201" i="1"/>
  <c r="BI203" i="1"/>
  <c r="BI197" i="1"/>
  <c r="BS128" i="1"/>
  <c r="BS225" i="1" s="1"/>
  <c r="K204" i="1"/>
  <c r="K232" i="1" s="1"/>
  <c r="DE124" i="1"/>
  <c r="DE169" i="1" s="1"/>
  <c r="DE170" i="1" s="1"/>
  <c r="DE171" i="1" s="1"/>
  <c r="DE228" i="1" s="1"/>
  <c r="EU156" i="1"/>
  <c r="G124" i="1"/>
  <c r="G169" i="1" s="1"/>
  <c r="G170" i="1" s="1"/>
  <c r="G171" i="1" s="1"/>
  <c r="G228" i="1" s="1"/>
  <c r="AJ124" i="1"/>
  <c r="AJ169" i="1" s="1"/>
  <c r="AJ170" i="1" s="1"/>
  <c r="AJ171" i="1" s="1"/>
  <c r="AJ228" i="1" s="1"/>
  <c r="EP124" i="1"/>
  <c r="EP169" i="1" s="1"/>
  <c r="EP170" i="1" s="1"/>
  <c r="EP171" i="1" s="1"/>
  <c r="EP228" i="1" s="1"/>
  <c r="FK128" i="1"/>
  <c r="FK225" i="1" s="1"/>
  <c r="FX270" i="1"/>
  <c r="EG150" i="1"/>
  <c r="EG154" i="1" s="1"/>
  <c r="EG156" i="1" s="1"/>
  <c r="EW152" i="1"/>
  <c r="EW154" i="1" s="1"/>
  <c r="EW156" i="1" s="1"/>
  <c r="CQ154" i="1"/>
  <c r="CL124" i="1"/>
  <c r="CL169" i="1" s="1"/>
  <c r="CL170" i="1" s="1"/>
  <c r="CL171" i="1" s="1"/>
  <c r="CL228" i="1" s="1"/>
  <c r="DP128" i="1"/>
  <c r="DP225" i="1" s="1"/>
  <c r="DP150" i="1"/>
  <c r="ES199" i="1"/>
  <c r="EX150" i="1"/>
  <c r="EX154" i="1" s="1"/>
  <c r="EX156" i="1" s="1"/>
  <c r="AU150" i="1"/>
  <c r="F128" i="1"/>
  <c r="F225" i="1" s="1"/>
  <c r="EY124" i="1"/>
  <c r="EY195" i="1" s="1"/>
  <c r="EY199" i="1" s="1"/>
  <c r="EY201" i="1" s="1"/>
  <c r="U150" i="1"/>
  <c r="U154" i="1" s="1"/>
  <c r="U156" i="1" s="1"/>
  <c r="I156" i="1"/>
  <c r="I158" i="1" s="1"/>
  <c r="I160" i="1" s="1"/>
  <c r="I162" i="1" s="1"/>
  <c r="K195" i="1"/>
  <c r="CQ212" i="1"/>
  <c r="CQ239" i="1" s="1"/>
  <c r="AB190" i="1"/>
  <c r="FH124" i="1"/>
  <c r="FH128" i="1" s="1"/>
  <c r="FH225" i="1" s="1"/>
  <c r="ES195" i="1"/>
  <c r="K201" i="1"/>
  <c r="FK156" i="1"/>
  <c r="FK158" i="1" s="1"/>
  <c r="FK160" i="1" s="1"/>
  <c r="FK162" i="1" s="1"/>
  <c r="ES201" i="1"/>
  <c r="ES204" i="1"/>
  <c r="ES232" i="1" s="1"/>
  <c r="BR146" i="1"/>
  <c r="BR148" i="1" s="1"/>
  <c r="FX113" i="1"/>
  <c r="FX123" i="1" s="1"/>
  <c r="CQ113" i="1"/>
  <c r="CQ123" i="1" s="1"/>
  <c r="FS169" i="1"/>
  <c r="FS170" i="1" s="1"/>
  <c r="FS171" i="1" s="1"/>
  <c r="FS228" i="1" s="1"/>
  <c r="BA156" i="1"/>
  <c r="BA158" i="1" s="1"/>
  <c r="BA160" i="1" s="1"/>
  <c r="BA162" i="1" s="1"/>
  <c r="ES212" i="1"/>
  <c r="ES239" i="1" s="1"/>
  <c r="ES197" i="1"/>
  <c r="CI156" i="1"/>
  <c r="CI158" i="1" s="1"/>
  <c r="CI160" i="1" s="1"/>
  <c r="CI162" i="1" s="1"/>
  <c r="BG154" i="1"/>
  <c r="EB156" i="1"/>
  <c r="EB158" i="1" s="1"/>
  <c r="EB160" i="1" s="1"/>
  <c r="EB162" i="1" s="1"/>
  <c r="AF128" i="1"/>
  <c r="AF225" i="1" s="1"/>
  <c r="BH124" i="1"/>
  <c r="BH169" i="1" s="1"/>
  <c r="BH170" i="1" s="1"/>
  <c r="BH171" i="1" s="1"/>
  <c r="BH228" i="1" s="1"/>
  <c r="CP146" i="1"/>
  <c r="CP148" i="1" s="1"/>
  <c r="EB169" i="1"/>
  <c r="EB170" i="1" s="1"/>
  <c r="EB171" i="1" s="1"/>
  <c r="EB228" i="1" s="1"/>
  <c r="AF150" i="1"/>
  <c r="AF154" i="1" s="1"/>
  <c r="AF156" i="1" s="1"/>
  <c r="CQ146" i="1"/>
  <c r="CQ148" i="1" s="1"/>
  <c r="M146" i="1"/>
  <c r="M148" i="1" s="1"/>
  <c r="CA128" i="1"/>
  <c r="CA225" i="1" s="1"/>
  <c r="K212" i="1"/>
  <c r="K239" i="1" s="1"/>
  <c r="CA150" i="1"/>
  <c r="CQ119" i="1"/>
  <c r="AY113" i="1"/>
  <c r="AY123" i="1" s="1"/>
  <c r="M122" i="1"/>
  <c r="M124" i="1" s="1"/>
  <c r="M169" i="1" s="1"/>
  <c r="M170" i="1" s="1"/>
  <c r="M171" i="1" s="1"/>
  <c r="M228" i="1" s="1"/>
  <c r="AW113" i="1"/>
  <c r="AW123" i="1" s="1"/>
  <c r="EI128" i="1"/>
  <c r="EI225" i="1" s="1"/>
  <c r="EI169" i="1"/>
  <c r="EI170" i="1" s="1"/>
  <c r="EI171" i="1" s="1"/>
  <c r="EI228" i="1" s="1"/>
  <c r="X169" i="1"/>
  <c r="X170" i="1" s="1"/>
  <c r="X171" i="1" s="1"/>
  <c r="X228" i="1" s="1"/>
  <c r="BG146" i="1"/>
  <c r="BG148" i="1" s="1"/>
  <c r="X150" i="1"/>
  <c r="X154" i="1" s="1"/>
  <c r="X156" i="1" s="1"/>
  <c r="BX119" i="1"/>
  <c r="BX122" i="1"/>
  <c r="BX270" i="1"/>
  <c r="BX212" i="1"/>
  <c r="BX239" i="1" s="1"/>
  <c r="K197" i="1"/>
  <c r="M190" i="1"/>
  <c r="M188" i="1"/>
  <c r="M189" i="1" s="1"/>
  <c r="M212" i="1"/>
  <c r="M239" i="1" s="1"/>
  <c r="M270" i="1"/>
  <c r="AB204" i="1"/>
  <c r="AB232" i="1" s="1"/>
  <c r="BR154" i="1"/>
  <c r="K113" i="1"/>
  <c r="K123" i="1" s="1"/>
  <c r="M197" i="1"/>
  <c r="M203" i="1"/>
  <c r="CN152" i="1"/>
  <c r="CN154" i="1" s="1"/>
  <c r="CN156" i="1" s="1"/>
  <c r="K199" i="1"/>
  <c r="CP154" i="1"/>
  <c r="AD152" i="1"/>
  <c r="AD154" i="1" s="1"/>
  <c r="AD156" i="1" s="1"/>
  <c r="CW128" i="1"/>
  <c r="CW225" i="1" s="1"/>
  <c r="BG113" i="1"/>
  <c r="BG123" i="1" s="1"/>
  <c r="H128" i="1"/>
  <c r="H225" i="1" s="1"/>
  <c r="O124" i="1"/>
  <c r="O169" i="1" s="1"/>
  <c r="O170" i="1" s="1"/>
  <c r="O171" i="1" s="1"/>
  <c r="O228" i="1" s="1"/>
  <c r="H169" i="1"/>
  <c r="H170" i="1" s="1"/>
  <c r="H171" i="1" s="1"/>
  <c r="H228" i="1" s="1"/>
  <c r="CZ169" i="1"/>
  <c r="CZ170" i="1" s="1"/>
  <c r="CZ171" i="1" s="1"/>
  <c r="CZ228" i="1" s="1"/>
  <c r="DD146" i="1"/>
  <c r="DD148" i="1" s="1"/>
  <c r="DD119" i="1"/>
  <c r="DD122" i="1"/>
  <c r="CI195" i="1"/>
  <c r="CI199" i="1" s="1"/>
  <c r="CI201" i="1" s="1"/>
  <c r="CI204" i="1" s="1"/>
  <c r="CI232" i="1" s="1"/>
  <c r="DD270" i="1"/>
  <c r="DD212" i="1"/>
  <c r="DD239" i="1" s="1"/>
  <c r="DD197" i="1"/>
  <c r="DD203" i="1"/>
  <c r="DD195" i="1"/>
  <c r="DD204" i="1"/>
  <c r="DD232" i="1" s="1"/>
  <c r="DD201" i="1"/>
  <c r="DD199" i="1"/>
  <c r="AT128" i="1"/>
  <c r="AT225" i="1" s="1"/>
  <c r="FK195" i="1"/>
  <c r="FK199" i="1" s="1"/>
  <c r="FK201" i="1" s="1"/>
  <c r="FK204" i="1" s="1"/>
  <c r="FK232" i="1" s="1"/>
  <c r="AI150" i="1"/>
  <c r="AI154" i="1" s="1"/>
  <c r="AI156" i="1" s="1"/>
  <c r="L128" i="1"/>
  <c r="L225" i="1" s="1"/>
  <c r="FX119" i="1"/>
  <c r="FX122" i="1"/>
  <c r="BG197" i="1"/>
  <c r="BG203" i="1"/>
  <c r="ER128" i="1"/>
  <c r="ER225" i="1" s="1"/>
  <c r="AB197" i="1"/>
  <c r="AB195" i="1"/>
  <c r="AB199" i="1" s="1"/>
  <c r="AB201" i="1" s="1"/>
  <c r="FX204" i="1"/>
  <c r="FX232" i="1" s="1"/>
  <c r="FX199" i="1"/>
  <c r="FX201" i="1"/>
  <c r="FX195" i="1"/>
  <c r="FX197" i="1"/>
  <c r="FX203" i="1"/>
  <c r="CR169" i="1"/>
  <c r="CR170" i="1" s="1"/>
  <c r="CR171" i="1" s="1"/>
  <c r="CR228" i="1" s="1"/>
  <c r="BG122" i="1"/>
  <c r="BG119" i="1"/>
  <c r="ER150" i="1"/>
  <c r="EI156" i="1"/>
  <c r="EI158" i="1" s="1"/>
  <c r="EI160" i="1" s="1"/>
  <c r="EI162" i="1" s="1"/>
  <c r="AM128" i="1"/>
  <c r="AM225" i="1" s="1"/>
  <c r="AW122" i="1"/>
  <c r="AW119" i="1"/>
  <c r="AW204" i="1"/>
  <c r="AW232" i="1" s="1"/>
  <c r="AW199" i="1"/>
  <c r="AW201" i="1"/>
  <c r="AW203" i="1"/>
  <c r="AW197" i="1"/>
  <c r="AW195" i="1"/>
  <c r="EL154" i="1"/>
  <c r="AW212" i="1"/>
  <c r="AW239" i="1" s="1"/>
  <c r="AW270" i="1"/>
  <c r="CG128" i="1"/>
  <c r="CG225" i="1" s="1"/>
  <c r="CE146" i="1"/>
  <c r="CE148" i="1" s="1"/>
  <c r="CE113" i="1"/>
  <c r="CE123" i="1" s="1"/>
  <c r="DL195" i="1"/>
  <c r="DL199" i="1" s="1"/>
  <c r="DL201" i="1" s="1"/>
  <c r="AN113" i="1"/>
  <c r="AN123" i="1" s="1"/>
  <c r="FA113" i="1"/>
  <c r="FA123" i="1" s="1"/>
  <c r="ES146" i="1"/>
  <c r="ES148" i="1" s="1"/>
  <c r="EL113" i="1"/>
  <c r="EL123" i="1" s="1"/>
  <c r="AR128" i="1"/>
  <c r="AR225" i="1" s="1"/>
  <c r="DL169" i="1"/>
  <c r="DL170" i="1" s="1"/>
  <c r="DL171" i="1" s="1"/>
  <c r="DL228" i="1" s="1"/>
  <c r="AX113" i="1"/>
  <c r="AX123" i="1" s="1"/>
  <c r="CT150" i="1"/>
  <c r="CT154" i="1" s="1"/>
  <c r="CT156" i="1" s="1"/>
  <c r="BG270" i="1"/>
  <c r="BG212" i="1"/>
  <c r="BG239" i="1" s="1"/>
  <c r="EL146" i="1"/>
  <c r="EL148" i="1" s="1"/>
  <c r="EH169" i="1"/>
  <c r="EH170" i="1" s="1"/>
  <c r="EH171" i="1" s="1"/>
  <c r="EH228" i="1" s="1"/>
  <c r="DV169" i="1"/>
  <c r="DV170" i="1" s="1"/>
  <c r="DV171" i="1" s="1"/>
  <c r="DV228" i="1" s="1"/>
  <c r="DS154" i="1"/>
  <c r="CP122" i="1"/>
  <c r="CP119" i="1"/>
  <c r="K122" i="1"/>
  <c r="K119" i="1"/>
  <c r="CN128" i="1"/>
  <c r="CN225" i="1" s="1"/>
  <c r="EO128" i="1"/>
  <c r="EO225" i="1" s="1"/>
  <c r="FP128" i="1"/>
  <c r="FP225" i="1" s="1"/>
  <c r="DA150" i="1"/>
  <c r="EW128" i="1"/>
  <c r="EW225" i="1" s="1"/>
  <c r="DC122" i="1"/>
  <c r="DC119" i="1"/>
  <c r="EO150" i="1"/>
  <c r="EO154" i="1" s="1"/>
  <c r="EO156" i="1" s="1"/>
  <c r="FP195" i="1"/>
  <c r="FP199" i="1" s="1"/>
  <c r="FP201" i="1" s="1"/>
  <c r="FP169" i="1"/>
  <c r="FP170" i="1" s="1"/>
  <c r="FP171" i="1" s="1"/>
  <c r="FP228" i="1" s="1"/>
  <c r="DC203" i="1"/>
  <c r="DC204" i="1"/>
  <c r="DC232" i="1" s="1"/>
  <c r="DC197" i="1"/>
  <c r="DC199" i="1"/>
  <c r="DC201" i="1"/>
  <c r="DC195" i="1"/>
  <c r="CP113" i="1"/>
  <c r="CP123" i="1" s="1"/>
  <c r="DC270" i="1"/>
  <c r="DC212" i="1"/>
  <c r="DC239" i="1" s="1"/>
  <c r="AP128" i="1"/>
  <c r="AP225" i="1" s="1"/>
  <c r="DS146" i="1"/>
  <c r="DS148" i="1" s="1"/>
  <c r="AD169" i="1"/>
  <c r="AD170" i="1" s="1"/>
  <c r="AD171" i="1" s="1"/>
  <c r="AD228" i="1" s="1"/>
  <c r="EG128" i="1"/>
  <c r="EG225" i="1" s="1"/>
  <c r="AP156" i="1"/>
  <c r="AP158" i="1" s="1"/>
  <c r="AP160" i="1" s="1"/>
  <c r="AP162" i="1" s="1"/>
  <c r="EU195" i="1"/>
  <c r="EU199" i="1" s="1"/>
  <c r="EU201" i="1" s="1"/>
  <c r="T169" i="1"/>
  <c r="T170" i="1" s="1"/>
  <c r="T171" i="1" s="1"/>
  <c r="T228" i="1" s="1"/>
  <c r="CY128" i="1"/>
  <c r="CY225" i="1" s="1"/>
  <c r="CR150" i="1"/>
  <c r="FT128" i="1"/>
  <c r="FT225" i="1" s="1"/>
  <c r="L156" i="1"/>
  <c r="L158" i="1" s="1"/>
  <c r="L160" i="1" s="1"/>
  <c r="L162" i="1" s="1"/>
  <c r="DZ212" i="1"/>
  <c r="DZ239" i="1" s="1"/>
  <c r="DZ270" i="1"/>
  <c r="EF156" i="1"/>
  <c r="EF158" i="1" s="1"/>
  <c r="EF160" i="1" s="1"/>
  <c r="EF162" i="1" s="1"/>
  <c r="CT128" i="1"/>
  <c r="CT225" i="1" s="1"/>
  <c r="FT169" i="1"/>
  <c r="FT170" i="1" s="1"/>
  <c r="FT171" i="1" s="1"/>
  <c r="FT228" i="1" s="1"/>
  <c r="EE150" i="1"/>
  <c r="EE154" i="1" s="1"/>
  <c r="EE156" i="1" s="1"/>
  <c r="DZ113" i="1"/>
  <c r="DZ123" i="1" s="1"/>
  <c r="EL122" i="1"/>
  <c r="EL119" i="1"/>
  <c r="I128" i="1"/>
  <c r="I225" i="1" s="1"/>
  <c r="FD128" i="1"/>
  <c r="FD225" i="1" s="1"/>
  <c r="Z169" i="1"/>
  <c r="Z170" i="1" s="1"/>
  <c r="Z171" i="1" s="1"/>
  <c r="Z228" i="1" s="1"/>
  <c r="DZ122" i="1"/>
  <c r="DZ119" i="1"/>
  <c r="I169" i="1"/>
  <c r="I170" i="1" s="1"/>
  <c r="I171" i="1" s="1"/>
  <c r="I228" i="1" s="1"/>
  <c r="AM150" i="1"/>
  <c r="AM154" i="1" s="1"/>
  <c r="AM156" i="1" s="1"/>
  <c r="CE270" i="1"/>
  <c r="CE212" i="1"/>
  <c r="CE239" i="1" s="1"/>
  <c r="AL146" i="1"/>
  <c r="AL148" i="1" s="1"/>
  <c r="EL203" i="1"/>
  <c r="EL197" i="1"/>
  <c r="EL212" i="1"/>
  <c r="EL239" i="1" s="1"/>
  <c r="EL270" i="1"/>
  <c r="AP169" i="1"/>
  <c r="AP170" i="1" s="1"/>
  <c r="AP171" i="1" s="1"/>
  <c r="AP228" i="1" s="1"/>
  <c r="CG150" i="1"/>
  <c r="CI128" i="1"/>
  <c r="CI225" i="1" s="1"/>
  <c r="DL156" i="1"/>
  <c r="DL158" i="1" s="1"/>
  <c r="DL160" i="1" s="1"/>
  <c r="DL162" i="1" s="1"/>
  <c r="DL227" i="1" s="1"/>
  <c r="AI169" i="1"/>
  <c r="AI170" i="1" s="1"/>
  <c r="AI171" i="1" s="1"/>
  <c r="AI228" i="1" s="1"/>
  <c r="C156" i="1"/>
  <c r="C158" i="1" s="1"/>
  <c r="C160" i="1" s="1"/>
  <c r="C162" i="1" s="1"/>
  <c r="DZ203" i="1"/>
  <c r="DZ195" i="1"/>
  <c r="DZ199" i="1" s="1"/>
  <c r="DZ201" i="1" s="1"/>
  <c r="DZ197" i="1"/>
  <c r="ES113" i="1"/>
  <c r="ES123" i="1" s="1"/>
  <c r="ES124" i="1" s="1"/>
  <c r="ES169" i="1" s="1"/>
  <c r="ES170" i="1" s="1"/>
  <c r="ES171" i="1" s="1"/>
  <c r="ES228" i="1" s="1"/>
  <c r="W128" i="1"/>
  <c r="W225" i="1" s="1"/>
  <c r="DV128" i="1"/>
  <c r="DV225" i="1" s="1"/>
  <c r="T150" i="1"/>
  <c r="T154" i="1" s="1"/>
  <c r="T156" i="1" s="1"/>
  <c r="FQ270" i="1"/>
  <c r="FQ212" i="1"/>
  <c r="FQ239" i="1" s="1"/>
  <c r="W169" i="1"/>
  <c r="W170" i="1" s="1"/>
  <c r="W171" i="1" s="1"/>
  <c r="W228" i="1" s="1"/>
  <c r="FD150" i="1"/>
  <c r="FQ119" i="1"/>
  <c r="FQ122" i="1"/>
  <c r="BM113" i="1"/>
  <c r="BM123" i="1" s="1"/>
  <c r="CM128" i="1"/>
  <c r="CM225" i="1" s="1"/>
  <c r="BX204" i="1"/>
  <c r="BX232" i="1" s="1"/>
  <c r="BX199" i="1"/>
  <c r="BX195" i="1"/>
  <c r="BX197" i="1"/>
  <c r="BX201" i="1"/>
  <c r="BX203" i="1"/>
  <c r="CM152" i="1"/>
  <c r="CM154" i="1" s="1"/>
  <c r="CM156" i="1" s="1"/>
  <c r="BT128" i="1"/>
  <c r="BT225" i="1" s="1"/>
  <c r="FC152" i="1"/>
  <c r="FC154" i="1" s="1"/>
  <c r="FC156" i="1" s="1"/>
  <c r="BM195" i="1"/>
  <c r="BM201" i="1"/>
  <c r="BM197" i="1"/>
  <c r="BM199" i="1"/>
  <c r="BM203" i="1"/>
  <c r="BM204" i="1"/>
  <c r="BM232" i="1" s="1"/>
  <c r="CE122" i="1"/>
  <c r="CE119" i="1"/>
  <c r="BT150" i="1"/>
  <c r="BT154" i="1" s="1"/>
  <c r="BT156" i="1" s="1"/>
  <c r="DU128" i="1"/>
  <c r="DU225" i="1" s="1"/>
  <c r="FC169" i="1"/>
  <c r="FC170" i="1" s="1"/>
  <c r="FC171" i="1" s="1"/>
  <c r="FC228" i="1" s="1"/>
  <c r="BV169" i="1"/>
  <c r="BV170" i="1" s="1"/>
  <c r="BV171" i="1" s="1"/>
  <c r="BV228" i="1" s="1"/>
  <c r="DH169" i="1"/>
  <c r="DH170" i="1" s="1"/>
  <c r="DH171" i="1" s="1"/>
  <c r="DH228" i="1" s="1"/>
  <c r="AY146" i="1"/>
  <c r="AY148" i="1" s="1"/>
  <c r="CE201" i="1"/>
  <c r="CE195" i="1"/>
  <c r="CE197" i="1"/>
  <c r="CE203" i="1"/>
  <c r="CE204" i="1"/>
  <c r="CE232" i="1" s="1"/>
  <c r="CE199" i="1"/>
  <c r="CX156" i="1"/>
  <c r="CX158" i="1" s="1"/>
  <c r="CX160" i="1" s="1"/>
  <c r="CX162" i="1" s="1"/>
  <c r="BR270" i="1"/>
  <c r="BR212" i="1"/>
  <c r="BR239" i="1" s="1"/>
  <c r="CX169" i="1"/>
  <c r="CX170" i="1" s="1"/>
  <c r="CX171" i="1" s="1"/>
  <c r="CX228" i="1" s="1"/>
  <c r="FQ113" i="1"/>
  <c r="FQ123" i="1" s="1"/>
  <c r="BM270" i="1"/>
  <c r="BM212" i="1"/>
  <c r="BM239" i="1" s="1"/>
  <c r="BR122" i="1"/>
  <c r="BR119" i="1"/>
  <c r="EB128" i="1"/>
  <c r="EB225" i="1" s="1"/>
  <c r="L195" i="1"/>
  <c r="L199" i="1" s="1"/>
  <c r="L201" i="1" s="1"/>
  <c r="L204" i="1" s="1"/>
  <c r="L232" i="1" s="1"/>
  <c r="BR197" i="1"/>
  <c r="BR203" i="1"/>
  <c r="BM146" i="1"/>
  <c r="BM148" i="1" s="1"/>
  <c r="BZ128" i="1"/>
  <c r="BZ225" i="1" s="1"/>
  <c r="AL113" i="1"/>
  <c r="AL123" i="1" s="1"/>
  <c r="FQ203" i="1"/>
  <c r="FQ195" i="1"/>
  <c r="FQ199" i="1" s="1"/>
  <c r="FQ201" i="1" s="1"/>
  <c r="FQ197" i="1"/>
  <c r="BM122" i="1"/>
  <c r="BM119" i="1"/>
  <c r="DS119" i="1"/>
  <c r="DS122" i="1"/>
  <c r="FG128" i="1"/>
  <c r="FG225" i="1" s="1"/>
  <c r="AS152" i="1"/>
  <c r="AS154" i="1" s="1"/>
  <c r="AS156" i="1" s="1"/>
  <c r="DH195" i="1"/>
  <c r="DH199" i="1" s="1"/>
  <c r="DH201" i="1" s="1"/>
  <c r="FA203" i="1"/>
  <c r="FA197" i="1"/>
  <c r="FA195" i="1"/>
  <c r="FA199" i="1" s="1"/>
  <c r="FA201" i="1" s="1"/>
  <c r="CD212" i="1"/>
  <c r="CD239" i="1" s="1"/>
  <c r="CD270" i="1"/>
  <c r="AS169" i="1"/>
  <c r="AS170" i="1" s="1"/>
  <c r="AS171" i="1" s="1"/>
  <c r="AS228" i="1" s="1"/>
  <c r="BZ150" i="1"/>
  <c r="BZ154" i="1" s="1"/>
  <c r="BZ156" i="1" s="1"/>
  <c r="DH156" i="1"/>
  <c r="DH158" i="1" s="1"/>
  <c r="DH160" i="1" s="1"/>
  <c r="DH162" i="1" s="1"/>
  <c r="DH227" i="1" s="1"/>
  <c r="FA212" i="1"/>
  <c r="FA239" i="1" s="1"/>
  <c r="FA270" i="1"/>
  <c r="AY204" i="1"/>
  <c r="AY232" i="1" s="1"/>
  <c r="AY199" i="1"/>
  <c r="AY195" i="1"/>
  <c r="AY197" i="1"/>
  <c r="AY203" i="1"/>
  <c r="AY201" i="1"/>
  <c r="AN119" i="1"/>
  <c r="AN122" i="1"/>
  <c r="CX128" i="1"/>
  <c r="CX225" i="1" s="1"/>
  <c r="CU113" i="1"/>
  <c r="CU123" i="1" s="1"/>
  <c r="AY212" i="1"/>
  <c r="AY239" i="1" s="1"/>
  <c r="AY270" i="1"/>
  <c r="DS203" i="1"/>
  <c r="DS197" i="1"/>
  <c r="AO113" i="1"/>
  <c r="AO123" i="1" s="1"/>
  <c r="CD113" i="1"/>
  <c r="CD123" i="1" s="1"/>
  <c r="CP212" i="1"/>
  <c r="CP239" i="1" s="1"/>
  <c r="CP270" i="1"/>
  <c r="DS270" i="1"/>
  <c r="DS212" i="1"/>
  <c r="DS239" i="1" s="1"/>
  <c r="AN201" i="1"/>
  <c r="AN203" i="1"/>
  <c r="AN204" i="1"/>
  <c r="AN232" i="1" s="1"/>
  <c r="AN195" i="1"/>
  <c r="AN197" i="1"/>
  <c r="AN199" i="1"/>
  <c r="CD122" i="1"/>
  <c r="CD119" i="1"/>
  <c r="AY119" i="1"/>
  <c r="AY122" i="1"/>
  <c r="FA119" i="1"/>
  <c r="FA122" i="1"/>
  <c r="DS113" i="1"/>
  <c r="DS123" i="1" s="1"/>
  <c r="AQ169" i="1"/>
  <c r="AQ170" i="1" s="1"/>
  <c r="AQ171" i="1" s="1"/>
  <c r="AQ228" i="1" s="1"/>
  <c r="CD195" i="1"/>
  <c r="CD201" i="1"/>
  <c r="CD197" i="1"/>
  <c r="CD203" i="1"/>
  <c r="CD204" i="1"/>
  <c r="CD232" i="1" s="1"/>
  <c r="CD199" i="1"/>
  <c r="AL119" i="1"/>
  <c r="AL122" i="1"/>
  <c r="AR169" i="1"/>
  <c r="AR170" i="1" s="1"/>
  <c r="AR171" i="1" s="1"/>
  <c r="AR228" i="1" s="1"/>
  <c r="J197" i="1"/>
  <c r="J203" i="1"/>
  <c r="AX146" i="1"/>
  <c r="AX148" i="1" s="1"/>
  <c r="BJ119" i="1"/>
  <c r="BJ122" i="1"/>
  <c r="BJ190" i="1"/>
  <c r="BJ188" i="1"/>
  <c r="BJ189" i="1" s="1"/>
  <c r="BU128" i="1"/>
  <c r="BU225" i="1" s="1"/>
  <c r="BA195" i="1"/>
  <c r="BA199" i="1" s="1"/>
  <c r="BA201" i="1" s="1"/>
  <c r="BA204" i="1" s="1"/>
  <c r="BA232" i="1" s="1"/>
  <c r="V128" i="1"/>
  <c r="V225" i="1" s="1"/>
  <c r="BO128" i="1"/>
  <c r="BO225" i="1" s="1"/>
  <c r="J146" i="1"/>
  <c r="J148" i="1" s="1"/>
  <c r="AL199" i="1"/>
  <c r="AL201" i="1"/>
  <c r="AL203" i="1"/>
  <c r="AL197" i="1"/>
  <c r="AL204" i="1"/>
  <c r="AL232" i="1" s="1"/>
  <c r="AL195" i="1"/>
  <c r="AO119" i="1"/>
  <c r="AO122" i="1"/>
  <c r="AX199" i="1"/>
  <c r="AX201" i="1"/>
  <c r="AX195" i="1"/>
  <c r="AX203" i="1"/>
  <c r="AX197" i="1"/>
  <c r="AX204" i="1"/>
  <c r="AX232" i="1" s="1"/>
  <c r="AL270" i="1"/>
  <c r="AL212" i="1"/>
  <c r="AL239" i="1" s="1"/>
  <c r="BO169" i="1"/>
  <c r="BO170" i="1" s="1"/>
  <c r="BO171" i="1" s="1"/>
  <c r="BO228" i="1" s="1"/>
  <c r="BA128" i="1"/>
  <c r="BA225" i="1" s="1"/>
  <c r="BQ128" i="1"/>
  <c r="BQ225" i="1" s="1"/>
  <c r="F152" i="1"/>
  <c r="F154" i="1" s="1"/>
  <c r="F156" i="1" s="1"/>
  <c r="U128" i="1"/>
  <c r="U225" i="1" s="1"/>
  <c r="EN195" i="1"/>
  <c r="EN199" i="1" s="1"/>
  <c r="EN201" i="1" s="1"/>
  <c r="J113" i="1"/>
  <c r="J123" i="1" s="1"/>
  <c r="AX270" i="1"/>
  <c r="AX212" i="1"/>
  <c r="AX239" i="1" s="1"/>
  <c r="BJ197" i="1"/>
  <c r="BJ203" i="1"/>
  <c r="BJ195" i="1"/>
  <c r="BJ199" i="1" s="1"/>
  <c r="BJ201" i="1" s="1"/>
  <c r="CU146" i="1"/>
  <c r="CU148" i="1" s="1"/>
  <c r="CY150" i="1"/>
  <c r="DF128" i="1"/>
  <c r="DF225" i="1" s="1"/>
  <c r="BN195" i="1"/>
  <c r="BN199" i="1" s="1"/>
  <c r="BN201" i="1" s="1"/>
  <c r="FU195" i="1"/>
  <c r="FU199" i="1" s="1"/>
  <c r="FU201" i="1" s="1"/>
  <c r="AX119" i="1"/>
  <c r="AX122" i="1"/>
  <c r="BJ270" i="1"/>
  <c r="BJ212" i="1"/>
  <c r="BJ239" i="1" s="1"/>
  <c r="CU203" i="1"/>
  <c r="CU197" i="1"/>
  <c r="J122" i="1"/>
  <c r="J119" i="1"/>
  <c r="AO203" i="1"/>
  <c r="AO197" i="1"/>
  <c r="CL204" i="1"/>
  <c r="CL232" i="1" s="1"/>
  <c r="CU270" i="1"/>
  <c r="CU212" i="1"/>
  <c r="CU239" i="1" s="1"/>
  <c r="J212" i="1"/>
  <c r="J239" i="1" s="1"/>
  <c r="J270" i="1"/>
  <c r="DF169" i="1"/>
  <c r="DF170" i="1" s="1"/>
  <c r="DF171" i="1" s="1"/>
  <c r="DF228" i="1" s="1"/>
  <c r="DB169" i="1"/>
  <c r="DB170" i="1" s="1"/>
  <c r="DB171" i="1" s="1"/>
  <c r="DB228" i="1" s="1"/>
  <c r="EF128" i="1"/>
  <c r="EF225" i="1" s="1"/>
  <c r="FS150" i="1"/>
  <c r="FZ193" i="1"/>
  <c r="BJ113" i="1"/>
  <c r="BJ123" i="1" s="1"/>
  <c r="CU122" i="1"/>
  <c r="CU119" i="1"/>
  <c r="DB150" i="1"/>
  <c r="EF169" i="1"/>
  <c r="EF170" i="1" s="1"/>
  <c r="EF171" i="1" s="1"/>
  <c r="EF228" i="1" s="1"/>
  <c r="CH150" i="1"/>
  <c r="CH154" i="1" s="1"/>
  <c r="CH156" i="1" s="1"/>
  <c r="C169" i="1"/>
  <c r="C170" i="1" s="1"/>
  <c r="C171" i="1" s="1"/>
  <c r="C228" i="1" s="1"/>
  <c r="C128" i="1"/>
  <c r="C225" i="1" s="1"/>
  <c r="J154" i="1"/>
  <c r="AO212" i="1"/>
  <c r="AO239" i="1" s="1"/>
  <c r="AO270" i="1"/>
  <c r="CS128" i="1"/>
  <c r="CS225" i="1" s="1"/>
  <c r="FN156" i="1"/>
  <c r="FN158" i="1" s="1"/>
  <c r="FN160" i="1" s="1"/>
  <c r="FN162" i="1" s="1"/>
  <c r="CS150" i="1"/>
  <c r="AZ195" i="1"/>
  <c r="AZ199" i="1" s="1"/>
  <c r="AZ201" i="1" s="1"/>
  <c r="CO128" i="1"/>
  <c r="CO225" i="1" s="1"/>
  <c r="DN195" i="1"/>
  <c r="DN199" i="1" s="1"/>
  <c r="DN201" i="1" s="1"/>
  <c r="EQ152" i="1"/>
  <c r="EQ154" i="1" s="1"/>
  <c r="EQ156" i="1" s="1"/>
  <c r="FN128" i="1"/>
  <c r="FN225" i="1" s="1"/>
  <c r="FL128" i="1"/>
  <c r="FL225" i="1" s="1"/>
  <c r="CO152" i="1"/>
  <c r="CO154" i="1" s="1"/>
  <c r="CO156" i="1" s="1"/>
  <c r="DN128" i="1"/>
  <c r="DN225" i="1" s="1"/>
  <c r="EQ128" i="1"/>
  <c r="EQ225" i="1" s="1"/>
  <c r="FN169" i="1"/>
  <c r="FN170" i="1" s="1"/>
  <c r="FN171" i="1" s="1"/>
  <c r="FN228" i="1" s="1"/>
  <c r="FL152" i="1"/>
  <c r="FL154" i="1" s="1"/>
  <c r="FL156" i="1" s="1"/>
  <c r="DN156" i="1"/>
  <c r="DN158" i="1" s="1"/>
  <c r="DN160" i="1" s="1"/>
  <c r="DN162" i="1" s="1"/>
  <c r="BE152" i="1"/>
  <c r="BE154" i="1" s="1"/>
  <c r="BE156" i="1" s="1"/>
  <c r="BF152" i="1"/>
  <c r="BF154" i="1" s="1"/>
  <c r="BF156" i="1" s="1"/>
  <c r="FV195" i="1"/>
  <c r="FV199" i="1" s="1"/>
  <c r="FV201" i="1" s="1"/>
  <c r="FV204" i="1" s="1"/>
  <c r="FV232" i="1" s="1"/>
  <c r="BE128" i="1"/>
  <c r="BE225" i="1" s="1"/>
  <c r="BF128" i="1"/>
  <c r="BF225" i="1" s="1"/>
  <c r="AZ156" i="1"/>
  <c r="AZ158" i="1" s="1"/>
  <c r="AZ160" i="1" s="1"/>
  <c r="AZ162" i="1" s="1"/>
  <c r="FV156" i="1"/>
  <c r="FV158" i="1" s="1"/>
  <c r="FV160" i="1" s="1"/>
  <c r="FV162" i="1" s="1"/>
  <c r="CZ195" i="1"/>
  <c r="CZ199" i="1" s="1"/>
  <c r="CZ201" i="1" s="1"/>
  <c r="EU169" i="1"/>
  <c r="EU170" i="1" s="1"/>
  <c r="EU171" i="1" s="1"/>
  <c r="EU228" i="1" s="1"/>
  <c r="Z128" i="1"/>
  <c r="Z225" i="1" s="1"/>
  <c r="AZ128" i="1"/>
  <c r="AZ225" i="1" s="1"/>
  <c r="FV128" i="1"/>
  <c r="FV225" i="1" s="1"/>
  <c r="DG128" i="1"/>
  <c r="DG225" i="1" s="1"/>
  <c r="CZ128" i="1"/>
  <c r="CZ225" i="1" s="1"/>
  <c r="DF195" i="1"/>
  <c r="DF199" i="1" s="1"/>
  <c r="DF201" i="1" s="1"/>
  <c r="DG169" i="1"/>
  <c r="DG170" i="1" s="1"/>
  <c r="DG171" i="1" s="1"/>
  <c r="DG228" i="1" s="1"/>
  <c r="BU150" i="1"/>
  <c r="BK195" i="1"/>
  <c r="BK199" i="1" s="1"/>
  <c r="BK201" i="1" s="1"/>
  <c r="BK152" i="1"/>
  <c r="BK154" i="1" s="1"/>
  <c r="BK156" i="1" s="1"/>
  <c r="BK158" i="1" s="1"/>
  <c r="BK160" i="1" s="1"/>
  <c r="BK162" i="1" s="1"/>
  <c r="BK227" i="1" s="1"/>
  <c r="C199" i="1"/>
  <c r="AU154" i="1"/>
  <c r="AU156" i="1" s="1"/>
  <c r="CA154" i="1"/>
  <c r="CA156" i="1" s="1"/>
  <c r="BX154" i="1"/>
  <c r="BX156" i="1" s="1"/>
  <c r="CV154" i="1"/>
  <c r="CV156" i="1" s="1"/>
  <c r="DP154" i="1"/>
  <c r="DP156" i="1" s="1"/>
  <c r="DV154" i="1"/>
  <c r="DV156" i="1" s="1"/>
  <c r="CS154" i="1"/>
  <c r="CS156" i="1" s="1"/>
  <c r="AW154" i="1"/>
  <c r="AW156" i="1" s="1"/>
  <c r="ER154" i="1"/>
  <c r="ER156" i="1" s="1"/>
  <c r="FS154" i="1"/>
  <c r="FS156" i="1" s="1"/>
  <c r="FD154" i="1"/>
  <c r="FD156" i="1" s="1"/>
  <c r="CD154" i="1"/>
  <c r="CD156" i="1" s="1"/>
  <c r="BU154" i="1"/>
  <c r="BU156" i="1" s="1"/>
  <c r="Z154" i="1"/>
  <c r="Z156" i="1" s="1"/>
  <c r="DB154" i="1"/>
  <c r="DB156" i="1" s="1"/>
  <c r="CG154" i="1"/>
  <c r="CG156" i="1" s="1"/>
  <c r="DG154" i="1"/>
  <c r="DG156" i="1" s="1"/>
  <c r="DX154" i="1"/>
  <c r="DX156" i="1" s="1"/>
  <c r="DA154" i="1"/>
  <c r="DA156" i="1" s="1"/>
  <c r="FR154" i="1"/>
  <c r="FR156" i="1" s="1"/>
  <c r="CR154" i="1"/>
  <c r="CR156" i="1" s="1"/>
  <c r="EC154" i="1"/>
  <c r="EC156" i="1" s="1"/>
  <c r="P128" i="1"/>
  <c r="P225" i="1" s="1"/>
  <c r="P169" i="1"/>
  <c r="P170" i="1" s="1"/>
  <c r="P171" i="1" s="1"/>
  <c r="P228" i="1" s="1"/>
  <c r="AQ150" i="1"/>
  <c r="AQ154" i="1" s="1"/>
  <c r="AQ156" i="1" s="1"/>
  <c r="AA152" i="1"/>
  <c r="AA154" i="1" s="1"/>
  <c r="AA156" i="1" s="1"/>
  <c r="FU128" i="1"/>
  <c r="FU225" i="1" s="1"/>
  <c r="EJ195" i="1"/>
  <c r="EJ199" i="1" s="1"/>
  <c r="EJ201" i="1" s="1"/>
  <c r="AA128" i="1"/>
  <c r="AA225" i="1" s="1"/>
  <c r="EE128" i="1"/>
  <c r="EE225" i="1" s="1"/>
  <c r="CJ156" i="1"/>
  <c r="CJ158" i="1" s="1"/>
  <c r="CJ160" i="1" s="1"/>
  <c r="CJ162" i="1" s="1"/>
  <c r="CJ128" i="1"/>
  <c r="CJ225" i="1" s="1"/>
  <c r="EA152" i="1"/>
  <c r="EA154" i="1" s="1"/>
  <c r="EA156" i="1" s="1"/>
  <c r="FW150" i="1"/>
  <c r="FW154" i="1" s="1"/>
  <c r="FW156" i="1" s="1"/>
  <c r="FW169" i="1"/>
  <c r="FW170" i="1" s="1"/>
  <c r="FW171" i="1" s="1"/>
  <c r="FW228" i="1" s="1"/>
  <c r="CV169" i="1"/>
  <c r="CV170" i="1" s="1"/>
  <c r="CV171" i="1" s="1"/>
  <c r="CV228" i="1" s="1"/>
  <c r="CV128" i="1"/>
  <c r="CV225" i="1" s="1"/>
  <c r="DT128" i="1"/>
  <c r="DT225" i="1" s="1"/>
  <c r="DT169" i="1"/>
  <c r="DT170" i="1" s="1"/>
  <c r="DT171" i="1" s="1"/>
  <c r="DT228" i="1" s="1"/>
  <c r="FF128" i="1"/>
  <c r="FF225" i="1" s="1"/>
  <c r="ED152" i="1"/>
  <c r="ED154" i="1" s="1"/>
  <c r="ED156" i="1" s="1"/>
  <c r="DR169" i="1"/>
  <c r="DR170" i="1" s="1"/>
  <c r="DR171" i="1" s="1"/>
  <c r="DR228" i="1" s="1"/>
  <c r="ED128" i="1"/>
  <c r="ED225" i="1" s="1"/>
  <c r="DY150" i="1"/>
  <c r="DY128" i="1"/>
  <c r="DY225" i="1" s="1"/>
  <c r="BC195" i="1"/>
  <c r="BC199" i="1" s="1"/>
  <c r="BC201" i="1" s="1"/>
  <c r="FF169" i="1"/>
  <c r="FF170" i="1" s="1"/>
  <c r="FF171" i="1" s="1"/>
  <c r="FF228" i="1" s="1"/>
  <c r="FE128" i="1"/>
  <c r="FE225" i="1" s="1"/>
  <c r="BC156" i="1"/>
  <c r="BC158" i="1" s="1"/>
  <c r="BC160" i="1" s="1"/>
  <c r="BC162" i="1" s="1"/>
  <c r="FE150" i="1"/>
  <c r="FE154" i="1" s="1"/>
  <c r="FE156" i="1" s="1"/>
  <c r="DM169" i="1"/>
  <c r="DM170" i="1" s="1"/>
  <c r="DM171" i="1" s="1"/>
  <c r="DM228" i="1" s="1"/>
  <c r="CH169" i="1"/>
  <c r="CH170" i="1" s="1"/>
  <c r="CH171" i="1" s="1"/>
  <c r="CH228" i="1" s="1"/>
  <c r="EN156" i="1"/>
  <c r="EN158" i="1" s="1"/>
  <c r="EN160" i="1" s="1"/>
  <c r="EN162" i="1" s="1"/>
  <c r="EN227" i="1" s="1"/>
  <c r="DI195" i="1"/>
  <c r="DI199" i="1" s="1"/>
  <c r="DI201" i="1" s="1"/>
  <c r="BP128" i="1"/>
  <c r="BP225" i="1" s="1"/>
  <c r="AE150" i="1"/>
  <c r="AE154" i="1" s="1"/>
  <c r="AE156" i="1" s="1"/>
  <c r="CW150" i="1"/>
  <c r="CW154" i="1" s="1"/>
  <c r="CW156" i="1" s="1"/>
  <c r="DA128" i="1"/>
  <c r="DA225" i="1" s="1"/>
  <c r="S156" i="1"/>
  <c r="S158" i="1" s="1"/>
  <c r="S160" i="1" s="1"/>
  <c r="S162" i="1" s="1"/>
  <c r="EN169" i="1"/>
  <c r="EN170" i="1" s="1"/>
  <c r="EN171" i="1" s="1"/>
  <c r="EN228" i="1" s="1"/>
  <c r="O128" i="1"/>
  <c r="O225" i="1" s="1"/>
  <c r="ET128" i="1"/>
  <c r="ET225" i="1" s="1"/>
  <c r="AE128" i="1"/>
  <c r="AE225" i="1" s="1"/>
  <c r="S128" i="1"/>
  <c r="S225" i="1" s="1"/>
  <c r="BB152" i="1"/>
  <c r="BB154" i="1" s="1"/>
  <c r="ET169" i="1"/>
  <c r="ET170" i="1" s="1"/>
  <c r="ET171" i="1" s="1"/>
  <c r="ET228" i="1" s="1"/>
  <c r="S169" i="1"/>
  <c r="S170" i="1" s="1"/>
  <c r="S171" i="1" s="1"/>
  <c r="S228" i="1" s="1"/>
  <c r="DO156" i="1"/>
  <c r="DO158" i="1" s="1"/>
  <c r="DO160" i="1" s="1"/>
  <c r="DO162" i="1" s="1"/>
  <c r="FO195" i="1"/>
  <c r="FO199" i="1" s="1"/>
  <c r="FO201" i="1" s="1"/>
  <c r="DO128" i="1"/>
  <c r="DO225" i="1" s="1"/>
  <c r="FM128" i="1"/>
  <c r="FM225" i="1" s="1"/>
  <c r="DO169" i="1"/>
  <c r="DO170" i="1" s="1"/>
  <c r="DO171" i="1" s="1"/>
  <c r="DO228" i="1" s="1"/>
  <c r="BY150" i="1"/>
  <c r="BY154" i="1" s="1"/>
  <c r="BY156" i="1" s="1"/>
  <c r="BY128" i="1"/>
  <c r="BY225" i="1" s="1"/>
  <c r="DI169" i="1"/>
  <c r="DI170" i="1" s="1"/>
  <c r="DI171" i="1" s="1"/>
  <c r="DI228" i="1" s="1"/>
  <c r="BK169" i="1"/>
  <c r="BK170" i="1" s="1"/>
  <c r="BK171" i="1" s="1"/>
  <c r="BK228" i="1" s="1"/>
  <c r="BV152" i="1"/>
  <c r="BV154" i="1" s="1"/>
  <c r="BV156" i="1" s="1"/>
  <c r="BD152" i="1"/>
  <c r="BD154" i="1" s="1"/>
  <c r="BD156" i="1" s="1"/>
  <c r="CJ169" i="1"/>
  <c r="CJ170" i="1" s="1"/>
  <c r="CJ171" i="1" s="1"/>
  <c r="CJ228" i="1" s="1"/>
  <c r="V150" i="1"/>
  <c r="V154" i="1" s="1"/>
  <c r="V156" i="1" s="1"/>
  <c r="AH195" i="1"/>
  <c r="AH199" i="1" s="1"/>
  <c r="AH201" i="1" s="1"/>
  <c r="BW152" i="1"/>
  <c r="BW154" i="1" s="1"/>
  <c r="BW156" i="1" s="1"/>
  <c r="EJ156" i="1"/>
  <c r="EJ158" i="1" s="1"/>
  <c r="EJ160" i="1" s="1"/>
  <c r="EJ162" i="1" s="1"/>
  <c r="DK152" i="1"/>
  <c r="DK154" i="1" s="1"/>
  <c r="DK156" i="1" s="1"/>
  <c r="BD169" i="1"/>
  <c r="BD170" i="1" s="1"/>
  <c r="BD171" i="1" s="1"/>
  <c r="BD228" i="1" s="1"/>
  <c r="AH156" i="1"/>
  <c r="AH158" i="1" s="1"/>
  <c r="AH160" i="1" s="1"/>
  <c r="AH162" i="1" s="1"/>
  <c r="AG128" i="1"/>
  <c r="AG225" i="1" s="1"/>
  <c r="BW128" i="1"/>
  <c r="BW225" i="1" s="1"/>
  <c r="EJ128" i="1"/>
  <c r="EJ225" i="1" s="1"/>
  <c r="DK169" i="1"/>
  <c r="DK170" i="1" s="1"/>
  <c r="DK171" i="1" s="1"/>
  <c r="DK228" i="1" s="1"/>
  <c r="DW128" i="1"/>
  <c r="DW225" i="1" s="1"/>
  <c r="DW150" i="1"/>
  <c r="DW154" i="1" s="1"/>
  <c r="DW156" i="1" s="1"/>
  <c r="BN169" i="1"/>
  <c r="BN170" i="1" s="1"/>
  <c r="BN171" i="1" s="1"/>
  <c r="BN228" i="1" s="1"/>
  <c r="EU128" i="1"/>
  <c r="EU225" i="1" s="1"/>
  <c r="EH150" i="1"/>
  <c r="EH154" i="1" s="1"/>
  <c r="EH156" i="1" s="1"/>
  <c r="N169" i="1"/>
  <c r="N170" i="1" s="1"/>
  <c r="N171" i="1" s="1"/>
  <c r="N228" i="1" s="1"/>
  <c r="AG152" i="1"/>
  <c r="AG154" i="1" s="1"/>
  <c r="AG156" i="1" s="1"/>
  <c r="FB128" i="1"/>
  <c r="FB225" i="1" s="1"/>
  <c r="D195" i="1"/>
  <c r="D199" i="1" s="1"/>
  <c r="D201" i="1" s="1"/>
  <c r="D128" i="1"/>
  <c r="D225" i="1" s="1"/>
  <c r="Y195" i="1"/>
  <c r="Y199" i="1" s="1"/>
  <c r="Y201" i="1" s="1"/>
  <c r="D156" i="1"/>
  <c r="D158" i="1" s="1"/>
  <c r="DQ128" i="1"/>
  <c r="DQ225" i="1" s="1"/>
  <c r="Y128" i="1"/>
  <c r="Y225" i="1" s="1"/>
  <c r="DQ152" i="1"/>
  <c r="DQ154" i="1" s="1"/>
  <c r="DQ156" i="1" s="1"/>
  <c r="Y156" i="1"/>
  <c r="Y158" i="1" s="1"/>
  <c r="Y160" i="1" s="1"/>
  <c r="Y162" i="1" s="1"/>
  <c r="Q156" i="1"/>
  <c r="Q158" i="1" s="1"/>
  <c r="EA128" i="1"/>
  <c r="EA225" i="1" s="1"/>
  <c r="Q128" i="1"/>
  <c r="Q225" i="1" s="1"/>
  <c r="Q169" i="1"/>
  <c r="Q170" i="1" s="1"/>
  <c r="Q171" i="1" s="1"/>
  <c r="Q228" i="1" s="1"/>
  <c r="BC128" i="1"/>
  <c r="BC225" i="1" s="1"/>
  <c r="AH128" i="1"/>
  <c r="AH225" i="1" s="1"/>
  <c r="FG150" i="1"/>
  <c r="FG154" i="1" s="1"/>
  <c r="FG156" i="1" s="1"/>
  <c r="CC150" i="1"/>
  <c r="CC154" i="1" s="1"/>
  <c r="CC156" i="1" s="1"/>
  <c r="FB150" i="1"/>
  <c r="FB154" i="1" s="1"/>
  <c r="FB156" i="1" s="1"/>
  <c r="CC128" i="1"/>
  <c r="CC225" i="1" s="1"/>
  <c r="FM152" i="1"/>
  <c r="FM154" i="1" s="1"/>
  <c r="FM156" i="1" s="1"/>
  <c r="BN156" i="1"/>
  <c r="BN158" i="1" s="1"/>
  <c r="BQ152" i="1"/>
  <c r="BQ154" i="1" s="1"/>
  <c r="BQ156" i="1" s="1"/>
  <c r="DI156" i="1"/>
  <c r="DI158" i="1" s="1"/>
  <c r="DI160" i="1" s="1"/>
  <c r="DI162" i="1" s="1"/>
  <c r="DI227" i="1" s="1"/>
  <c r="BP150" i="1"/>
  <c r="BP154" i="1" s="1"/>
  <c r="BP156" i="1" s="1"/>
  <c r="FO156" i="1"/>
  <c r="FO158" i="1" s="1"/>
  <c r="FO160" i="1" s="1"/>
  <c r="FO162" i="1" s="1"/>
  <c r="DR195" i="1"/>
  <c r="DR199" i="1" s="1"/>
  <c r="DR201" i="1" s="1"/>
  <c r="DM150" i="1"/>
  <c r="DM154" i="1" s="1"/>
  <c r="DM156" i="1" s="1"/>
  <c r="N152" i="1"/>
  <c r="N154" i="1" s="1"/>
  <c r="N156" i="1" s="1"/>
  <c r="FO128" i="1"/>
  <c r="FO225" i="1" s="1"/>
  <c r="DR128" i="1"/>
  <c r="DR225" i="1" s="1"/>
  <c r="EK128" i="1"/>
  <c r="EK225" i="1" s="1"/>
  <c r="EK152" i="1"/>
  <c r="EK154" i="1" s="1"/>
  <c r="EK156" i="1" s="1"/>
  <c r="FZ231" i="1"/>
  <c r="FZ222" i="1"/>
  <c r="FT154" i="1"/>
  <c r="FT156" i="1" s="1"/>
  <c r="P154" i="1"/>
  <c r="P156" i="1" s="1"/>
  <c r="DT154" i="1"/>
  <c r="DT156" i="1" s="1"/>
  <c r="H154" i="1"/>
  <c r="H156" i="1" s="1"/>
  <c r="AT154" i="1"/>
  <c r="AT156" i="1" s="1"/>
  <c r="W154" i="1"/>
  <c r="W156" i="1" s="1"/>
  <c r="CZ158" i="1"/>
  <c r="CZ160" i="1" s="1"/>
  <c r="CZ162" i="1" s="1"/>
  <c r="CY154" i="1"/>
  <c r="CY156" i="1" s="1"/>
  <c r="EU158" i="1"/>
  <c r="EU160" i="1" s="1"/>
  <c r="EU162" i="1" s="1"/>
  <c r="E239" i="1"/>
  <c r="FP158" i="1"/>
  <c r="FP160" i="1" s="1"/>
  <c r="FP162" i="1" s="1"/>
  <c r="BO154" i="1"/>
  <c r="BO156" i="1" s="1"/>
  <c r="FZ127" i="1"/>
  <c r="DF158" i="1"/>
  <c r="DF160" i="1" s="1"/>
  <c r="DF162" i="1" s="1"/>
  <c r="FF154" i="1"/>
  <c r="FF156" i="1" s="1"/>
  <c r="FU158" i="1"/>
  <c r="FU160" i="1" s="1"/>
  <c r="FU162" i="1" s="1"/>
  <c r="AR154" i="1"/>
  <c r="AR156" i="1" s="1"/>
  <c r="ET154" i="1"/>
  <c r="ET156" i="1" s="1"/>
  <c r="DR158" i="1"/>
  <c r="DR160" i="1" s="1"/>
  <c r="DR162" i="1" s="1"/>
  <c r="E124" i="1"/>
  <c r="FZ104" i="1"/>
  <c r="FZ103" i="1"/>
  <c r="GB103" i="1" s="1"/>
  <c r="EM169" i="1" l="1"/>
  <c r="EM170" i="1" s="1"/>
  <c r="EM171" i="1" s="1"/>
  <c r="EM228" i="1" s="1"/>
  <c r="R195" i="1"/>
  <c r="R199" i="1" s="1"/>
  <c r="R201" i="1" s="1"/>
  <c r="FP227" i="1"/>
  <c r="AT169" i="1"/>
  <c r="AT170" i="1" s="1"/>
  <c r="AT171" i="1" s="1"/>
  <c r="AT228" i="1" s="1"/>
  <c r="EM150" i="1"/>
  <c r="EM154" i="1" s="1"/>
  <c r="EM156" i="1" s="1"/>
  <c r="R128" i="1"/>
  <c r="R225" i="1" s="1"/>
  <c r="R156" i="1"/>
  <c r="R158" i="1" s="1"/>
  <c r="R160" i="1" s="1"/>
  <c r="R162" i="1" s="1"/>
  <c r="CK128" i="1"/>
  <c r="CK225" i="1" s="1"/>
  <c r="CK169" i="1"/>
  <c r="CK170" i="1" s="1"/>
  <c r="CK171" i="1" s="1"/>
  <c r="CK228" i="1" s="1"/>
  <c r="FZ189" i="1"/>
  <c r="EC150" i="1"/>
  <c r="BQ195" i="1"/>
  <c r="BQ199" i="1" s="1"/>
  <c r="BQ201" i="1" s="1"/>
  <c r="BQ204" i="1" s="1"/>
  <c r="BQ232" i="1" s="1"/>
  <c r="FR150" i="1"/>
  <c r="FK227" i="1"/>
  <c r="FK327" i="1" s="1"/>
  <c r="EZ128" i="1"/>
  <c r="EZ225" i="1" s="1"/>
  <c r="CB152" i="1"/>
  <c r="CB154" i="1" s="1"/>
  <c r="CB156" i="1" s="1"/>
  <c r="FR128" i="1"/>
  <c r="FR225" i="1" s="1"/>
  <c r="DU150" i="1"/>
  <c r="DU154" i="1" s="1"/>
  <c r="DU156" i="1" s="1"/>
  <c r="EV150" i="1"/>
  <c r="EV154" i="1" s="1"/>
  <c r="EV156" i="1" s="1"/>
  <c r="EZ150" i="1"/>
  <c r="EZ154" i="1" s="1"/>
  <c r="EZ156" i="1" s="1"/>
  <c r="BH152" i="1"/>
  <c r="BH154" i="1" s="1"/>
  <c r="BH156" i="1" s="1"/>
  <c r="BH158" i="1" s="1"/>
  <c r="BH160" i="1" s="1"/>
  <c r="BH162" i="1" s="1"/>
  <c r="EV169" i="1"/>
  <c r="EV170" i="1" s="1"/>
  <c r="EV171" i="1" s="1"/>
  <c r="EV228" i="1" s="1"/>
  <c r="EY156" i="1"/>
  <c r="EY158" i="1" s="1"/>
  <c r="EY160" i="1" s="1"/>
  <c r="EY162" i="1" s="1"/>
  <c r="CB128" i="1"/>
  <c r="CB225" i="1" s="1"/>
  <c r="EY169" i="1"/>
  <c r="EY170" i="1" s="1"/>
  <c r="EY171" i="1" s="1"/>
  <c r="EY228" i="1" s="1"/>
  <c r="FU169" i="1"/>
  <c r="FU170" i="1" s="1"/>
  <c r="FU171" i="1" s="1"/>
  <c r="FU228" i="1" s="1"/>
  <c r="EC128" i="1"/>
  <c r="EC225" i="1" s="1"/>
  <c r="AB124" i="1"/>
  <c r="AB128" i="1" s="1"/>
  <c r="AB225" i="1" s="1"/>
  <c r="F204" i="1"/>
  <c r="F232" i="1" s="1"/>
  <c r="FP327" i="1"/>
  <c r="CL152" i="1"/>
  <c r="CL154" i="1" s="1"/>
  <c r="CL156" i="1" s="1"/>
  <c r="BS195" i="1"/>
  <c r="BS199" i="1" s="1"/>
  <c r="BS201" i="1" s="1"/>
  <c r="BS204" i="1" s="1"/>
  <c r="BS232" i="1" s="1"/>
  <c r="AC128" i="1"/>
  <c r="AC225" i="1" s="1"/>
  <c r="CL128" i="1"/>
  <c r="CL225" i="1" s="1"/>
  <c r="BS156" i="1"/>
  <c r="BS158" i="1" s="1"/>
  <c r="BS160" i="1" s="1"/>
  <c r="BS162" i="1" s="1"/>
  <c r="BS227" i="1" s="1"/>
  <c r="BS230" i="1" s="1"/>
  <c r="DX150" i="1"/>
  <c r="DJ128" i="1"/>
  <c r="DJ225" i="1" s="1"/>
  <c r="DX128" i="1"/>
  <c r="DX225" i="1" s="1"/>
  <c r="DJ169" i="1"/>
  <c r="DJ170" i="1" s="1"/>
  <c r="DJ171" i="1" s="1"/>
  <c r="DJ228" i="1" s="1"/>
  <c r="BB156" i="1"/>
  <c r="D276" i="2"/>
  <c r="D307" i="2"/>
  <c r="D309" i="2" s="1"/>
  <c r="D295" i="2"/>
  <c r="D315" i="2"/>
  <c r="D322" i="2" s="1"/>
  <c r="D293" i="2"/>
  <c r="D299" i="2" s="1"/>
  <c r="C258" i="2"/>
  <c r="C240" i="2"/>
  <c r="H46" i="2"/>
  <c r="C248" i="2"/>
  <c r="C249" i="2"/>
  <c r="C246" i="2"/>
  <c r="I33" i="2"/>
  <c r="AZ204" i="1"/>
  <c r="AZ232" i="1" s="1"/>
  <c r="I204" i="1"/>
  <c r="I232" i="1" s="1"/>
  <c r="EI204" i="1"/>
  <c r="EI232" i="1" s="1"/>
  <c r="AB169" i="1"/>
  <c r="AB170" i="1" s="1"/>
  <c r="AB171" i="1" s="1"/>
  <c r="AB228" i="1" s="1"/>
  <c r="AB152" i="1"/>
  <c r="AB154" i="1" s="1"/>
  <c r="AB156" i="1" s="1"/>
  <c r="AB158" i="1" s="1"/>
  <c r="AB160" i="1" s="1"/>
  <c r="AB162" i="1" s="1"/>
  <c r="FI128" i="1"/>
  <c r="FI225" i="1" s="1"/>
  <c r="FI227" i="1" s="1"/>
  <c r="FI195" i="1"/>
  <c r="FI199" i="1" s="1"/>
  <c r="FI201" i="1" s="1"/>
  <c r="FI169" i="1"/>
  <c r="FI170" i="1" s="1"/>
  <c r="FI171" i="1" s="1"/>
  <c r="FI228" i="1" s="1"/>
  <c r="EP128" i="1"/>
  <c r="EP225" i="1" s="1"/>
  <c r="FJ128" i="1"/>
  <c r="FJ225" i="1" s="1"/>
  <c r="FJ152" i="1"/>
  <c r="FJ154" i="1" s="1"/>
  <c r="FJ156" i="1" s="1"/>
  <c r="FJ158" i="1" s="1"/>
  <c r="FJ160" i="1" s="1"/>
  <c r="FJ162" i="1" s="1"/>
  <c r="EP150" i="1"/>
  <c r="G128" i="1"/>
  <c r="G225" i="1" s="1"/>
  <c r="BB169" i="1"/>
  <c r="BB170" i="1" s="1"/>
  <c r="BB171" i="1" s="1"/>
  <c r="BB228" i="1" s="1"/>
  <c r="BB195" i="1"/>
  <c r="BB199" i="1" s="1"/>
  <c r="BB201" i="1" s="1"/>
  <c r="CZ204" i="1"/>
  <c r="CZ232" i="1" s="1"/>
  <c r="DJ156" i="1"/>
  <c r="DJ158" i="1" s="1"/>
  <c r="DJ160" i="1" s="1"/>
  <c r="DJ162" i="1" s="1"/>
  <c r="BI128" i="1"/>
  <c r="BI225" i="1" s="1"/>
  <c r="DL204" i="1"/>
  <c r="DL232" i="1" s="1"/>
  <c r="AJ128" i="1"/>
  <c r="AJ225" i="1" s="1"/>
  <c r="BO204" i="1"/>
  <c r="BO232" i="1" s="1"/>
  <c r="AJ150" i="1"/>
  <c r="AJ154" i="1" s="1"/>
  <c r="AJ156" i="1" s="1"/>
  <c r="AJ158" i="1" s="1"/>
  <c r="AJ160" i="1" s="1"/>
  <c r="AJ162" i="1" s="1"/>
  <c r="BI150" i="1"/>
  <c r="BI154" i="1" s="1"/>
  <c r="BI156" i="1" s="1"/>
  <c r="BI158" i="1" s="1"/>
  <c r="BI160" i="1" s="1"/>
  <c r="BI162" i="1" s="1"/>
  <c r="G152" i="1"/>
  <c r="G154" i="1" s="1"/>
  <c r="G156" i="1" s="1"/>
  <c r="G158" i="1" s="1"/>
  <c r="G160" i="1" s="1"/>
  <c r="G162" i="1" s="1"/>
  <c r="DL327" i="1"/>
  <c r="CF169" i="1"/>
  <c r="CF170" i="1" s="1"/>
  <c r="CF171" i="1" s="1"/>
  <c r="CF228" i="1" s="1"/>
  <c r="BL150" i="1"/>
  <c r="BL154" i="1" s="1"/>
  <c r="BL156" i="1" s="1"/>
  <c r="BL169" i="1"/>
  <c r="BL170" i="1" s="1"/>
  <c r="BL171" i="1" s="1"/>
  <c r="BL228" i="1" s="1"/>
  <c r="M195" i="1"/>
  <c r="M199" i="1" s="1"/>
  <c r="M201" i="1" s="1"/>
  <c r="M204" i="1" s="1"/>
  <c r="M232" i="1" s="1"/>
  <c r="CF128" i="1"/>
  <c r="CF225" i="1" s="1"/>
  <c r="AC169" i="1"/>
  <c r="AC170" i="1" s="1"/>
  <c r="AC171" i="1" s="1"/>
  <c r="AC228" i="1" s="1"/>
  <c r="M128" i="1"/>
  <c r="M225" i="1" s="1"/>
  <c r="AK150" i="1"/>
  <c r="AK154" i="1" s="1"/>
  <c r="AK156" i="1" s="1"/>
  <c r="AK158" i="1" s="1"/>
  <c r="AK160" i="1" s="1"/>
  <c r="AK162" i="1" s="1"/>
  <c r="DE128" i="1"/>
  <c r="DE225" i="1" s="1"/>
  <c r="AP227" i="1"/>
  <c r="AP327" i="1" s="1"/>
  <c r="DE150" i="1"/>
  <c r="DE154" i="1" s="1"/>
  <c r="DE156" i="1" s="1"/>
  <c r="DE158" i="1" s="1"/>
  <c r="DE160" i="1" s="1"/>
  <c r="DE162" i="1" s="1"/>
  <c r="AK128" i="1"/>
  <c r="AK225" i="1" s="1"/>
  <c r="I227" i="1"/>
  <c r="I327" i="1" s="1"/>
  <c r="EB227" i="1"/>
  <c r="EB327" i="1" s="1"/>
  <c r="FH169" i="1"/>
  <c r="FH170" i="1" s="1"/>
  <c r="FH171" i="1" s="1"/>
  <c r="FH228" i="1" s="1"/>
  <c r="FH150" i="1"/>
  <c r="FH154" i="1" s="1"/>
  <c r="FH156" i="1" s="1"/>
  <c r="FH158" i="1" s="1"/>
  <c r="FH160" i="1" s="1"/>
  <c r="FH162" i="1" s="1"/>
  <c r="FH227" i="1" s="1"/>
  <c r="EY128" i="1"/>
  <c r="EY225" i="1" s="1"/>
  <c r="CQ124" i="1"/>
  <c r="CQ169" i="1" s="1"/>
  <c r="CQ170" i="1" s="1"/>
  <c r="CQ171" i="1" s="1"/>
  <c r="CQ228" i="1" s="1"/>
  <c r="DF227" i="1"/>
  <c r="DF327" i="1" s="1"/>
  <c r="EI227" i="1"/>
  <c r="EI327" i="1" s="1"/>
  <c r="EB204" i="1"/>
  <c r="EB232" i="1" s="1"/>
  <c r="BX124" i="1"/>
  <c r="BX128" i="1" s="1"/>
  <c r="BX225" i="1" s="1"/>
  <c r="BH128" i="1"/>
  <c r="BH225" i="1" s="1"/>
  <c r="BA227" i="1"/>
  <c r="BA230" i="1" s="1"/>
  <c r="BA235" i="1" s="1"/>
  <c r="BA240" i="1" s="1"/>
  <c r="BA260" i="1" s="1"/>
  <c r="M156" i="1"/>
  <c r="M158" i="1" s="1"/>
  <c r="M160" i="1" s="1"/>
  <c r="M162" i="1" s="1"/>
  <c r="BG124" i="1"/>
  <c r="BG169" i="1" s="1"/>
  <c r="BG170" i="1" s="1"/>
  <c r="BG171" i="1" s="1"/>
  <c r="BG228" i="1" s="1"/>
  <c r="O152" i="1"/>
  <c r="O154" i="1" s="1"/>
  <c r="O156" i="1" s="1"/>
  <c r="O158" i="1" s="1"/>
  <c r="O160" i="1" s="1"/>
  <c r="O162" i="1" s="1"/>
  <c r="O227" i="1" s="1"/>
  <c r="O230" i="1" s="1"/>
  <c r="O235" i="1" s="1"/>
  <c r="O240" i="1" s="1"/>
  <c r="O260" i="1" s="1"/>
  <c r="DH204" i="1"/>
  <c r="DH232" i="1" s="1"/>
  <c r="AW124" i="1"/>
  <c r="AW128" i="1" s="1"/>
  <c r="AW225" i="1" s="1"/>
  <c r="DD124" i="1"/>
  <c r="DD128" i="1" s="1"/>
  <c r="DD225" i="1" s="1"/>
  <c r="DH327" i="1"/>
  <c r="L227" i="1"/>
  <c r="L327" i="1" s="1"/>
  <c r="CX204" i="1"/>
  <c r="CX232" i="1" s="1"/>
  <c r="AN124" i="1"/>
  <c r="AN128" i="1" s="1"/>
  <c r="AN225" i="1" s="1"/>
  <c r="EY204" i="1"/>
  <c r="EY232" i="1" s="1"/>
  <c r="DF204" i="1"/>
  <c r="DF232" i="1" s="1"/>
  <c r="ES128" i="1"/>
  <c r="ES225" i="1" s="1"/>
  <c r="FP204" i="1"/>
  <c r="FP232" i="1" s="1"/>
  <c r="FX124" i="1"/>
  <c r="FX150" i="1" s="1"/>
  <c r="FX154" i="1" s="1"/>
  <c r="FX156" i="1" s="1"/>
  <c r="FX158" i="1" s="1"/>
  <c r="FX160" i="1" s="1"/>
  <c r="FX162" i="1" s="1"/>
  <c r="DR227" i="1"/>
  <c r="DR230" i="1" s="1"/>
  <c r="K124" i="1"/>
  <c r="K169" i="1" s="1"/>
  <c r="K170" i="1" s="1"/>
  <c r="K171" i="1" s="1"/>
  <c r="K228" i="1" s="1"/>
  <c r="FN204" i="1"/>
  <c r="FN232" i="1" s="1"/>
  <c r="CI227" i="1"/>
  <c r="CI327" i="1" s="1"/>
  <c r="AP204" i="1"/>
  <c r="AP232" i="1" s="1"/>
  <c r="DO204" i="1"/>
  <c r="DO232" i="1" s="1"/>
  <c r="FV227" i="1"/>
  <c r="FV327" i="1" s="1"/>
  <c r="ES150" i="1"/>
  <c r="ES154" i="1" s="1"/>
  <c r="ES156" i="1" s="1"/>
  <c r="ES158" i="1" s="1"/>
  <c r="ES160" i="1" s="1"/>
  <c r="ES162" i="1" s="1"/>
  <c r="EU227" i="1"/>
  <c r="EU327" i="1" s="1"/>
  <c r="CP124" i="1"/>
  <c r="CJ204" i="1"/>
  <c r="CJ232" i="1" s="1"/>
  <c r="DC124" i="1"/>
  <c r="CX227" i="1"/>
  <c r="CX327" i="1" s="1"/>
  <c r="FN227" i="1"/>
  <c r="FN327" i="1" s="1"/>
  <c r="CD124" i="1"/>
  <c r="CD150" i="1" s="1"/>
  <c r="BM124" i="1"/>
  <c r="BM169" i="1" s="1"/>
  <c r="BM170" i="1" s="1"/>
  <c r="BM171" i="1" s="1"/>
  <c r="BM228" i="1" s="1"/>
  <c r="AV169" i="1"/>
  <c r="AV170" i="1" s="1"/>
  <c r="AV171" i="1" s="1"/>
  <c r="AV228" i="1" s="1"/>
  <c r="AV150" i="1"/>
  <c r="AV154" i="1" s="1"/>
  <c r="AV156" i="1" s="1"/>
  <c r="AV158" i="1" s="1"/>
  <c r="AV160" i="1" s="1"/>
  <c r="AV162" i="1" s="1"/>
  <c r="AV227" i="1" s="1"/>
  <c r="FZ148" i="1"/>
  <c r="EL124" i="1"/>
  <c r="DZ124" i="1"/>
  <c r="AX124" i="1"/>
  <c r="AX128" i="1" s="1"/>
  <c r="AX225" i="1" s="1"/>
  <c r="FA124" i="1"/>
  <c r="AY124" i="1"/>
  <c r="AY150" i="1" s="1"/>
  <c r="AY154" i="1" s="1"/>
  <c r="AY156" i="1" s="1"/>
  <c r="AY158" i="1" s="1"/>
  <c r="AY160" i="1" s="1"/>
  <c r="AY162" i="1" s="1"/>
  <c r="AO124" i="1"/>
  <c r="AO195" i="1" s="1"/>
  <c r="AO199" i="1" s="1"/>
  <c r="AO201" i="1" s="1"/>
  <c r="FQ124" i="1"/>
  <c r="CZ227" i="1"/>
  <c r="CZ327" i="1" s="1"/>
  <c r="CE124" i="1"/>
  <c r="BR124" i="1"/>
  <c r="S204" i="1"/>
  <c r="S232" i="1" s="1"/>
  <c r="BJ124" i="1"/>
  <c r="BJ128" i="1" s="1"/>
  <c r="BJ225" i="1" s="1"/>
  <c r="FU227" i="1"/>
  <c r="FU327" i="1" s="1"/>
  <c r="DJ204" i="1"/>
  <c r="DJ232" i="1" s="1"/>
  <c r="BN204" i="1"/>
  <c r="BN232" i="1" s="1"/>
  <c r="C227" i="1"/>
  <c r="C230" i="1" s="1"/>
  <c r="AL124" i="1"/>
  <c r="AL128" i="1" s="1"/>
  <c r="AL225" i="1" s="1"/>
  <c r="DS124" i="1"/>
  <c r="FZ203" i="1"/>
  <c r="FZ197" i="1"/>
  <c r="J124" i="1"/>
  <c r="CU124" i="1"/>
  <c r="CU152" i="1" s="1"/>
  <c r="CU154" i="1" s="1"/>
  <c r="EF227" i="1"/>
  <c r="EF327" i="1" s="1"/>
  <c r="FO227" i="1"/>
  <c r="FO327" i="1" s="1"/>
  <c r="DI204" i="1"/>
  <c r="DI232" i="1" s="1"/>
  <c r="DI327" i="1"/>
  <c r="EN327" i="1"/>
  <c r="EF204" i="1"/>
  <c r="EF232" i="1" s="1"/>
  <c r="AH227" i="1"/>
  <c r="AH327" i="1" s="1"/>
  <c r="BC204" i="1"/>
  <c r="BC232" i="1" s="1"/>
  <c r="FU204" i="1"/>
  <c r="FU232" i="1" s="1"/>
  <c r="Y204" i="1"/>
  <c r="Y232" i="1" s="1"/>
  <c r="S227" i="1"/>
  <c r="S327" i="1" s="1"/>
  <c r="BJ204" i="1"/>
  <c r="BJ232" i="1" s="1"/>
  <c r="AZ227" i="1"/>
  <c r="AZ327" i="1" s="1"/>
  <c r="DN204" i="1"/>
  <c r="DN232" i="1" s="1"/>
  <c r="EU204" i="1"/>
  <c r="EU232" i="1" s="1"/>
  <c r="DN227" i="1"/>
  <c r="DN327" i="1" s="1"/>
  <c r="CJ227" i="1"/>
  <c r="CJ327" i="1" s="1"/>
  <c r="EJ227" i="1"/>
  <c r="EJ327" i="1" s="1"/>
  <c r="DO227" i="1"/>
  <c r="DO327" i="1" s="1"/>
  <c r="Y227" i="1"/>
  <c r="Y230" i="1" s="1"/>
  <c r="C201" i="1"/>
  <c r="DB158" i="1"/>
  <c r="DB160" i="1" s="1"/>
  <c r="DB162" i="1" s="1"/>
  <c r="DB227" i="1" s="1"/>
  <c r="DB230" i="1" s="1"/>
  <c r="DB235" i="1" s="1"/>
  <c r="DB240" i="1" s="1"/>
  <c r="DB260" i="1" s="1"/>
  <c r="DP158" i="1"/>
  <c r="DP160" i="1" s="1"/>
  <c r="DP162" i="1" s="1"/>
  <c r="DP227" i="1" s="1"/>
  <c r="DP230" i="1" s="1"/>
  <c r="DP235" i="1" s="1"/>
  <c r="DP240" i="1" s="1"/>
  <c r="DP260" i="1" s="1"/>
  <c r="DA158" i="1"/>
  <c r="DA160" i="1" s="1"/>
  <c r="DA162" i="1" s="1"/>
  <c r="DA227" i="1" s="1"/>
  <c r="DA230" i="1" s="1"/>
  <c r="DA235" i="1" s="1"/>
  <c r="DA240" i="1" s="1"/>
  <c r="DA260" i="1" s="1"/>
  <c r="BU158" i="1"/>
  <c r="BU160" i="1"/>
  <c r="BU162" i="1" s="1"/>
  <c r="BU227" i="1" s="1"/>
  <c r="BU230" i="1" s="1"/>
  <c r="BU235" i="1" s="1"/>
  <c r="BU240" i="1" s="1"/>
  <c r="CV158" i="1"/>
  <c r="CV160" i="1" s="1"/>
  <c r="CV162" i="1" s="1"/>
  <c r="CV227" i="1" s="1"/>
  <c r="CV230" i="1" s="1"/>
  <c r="CV235" i="1" s="1"/>
  <c r="CV240" i="1" s="1"/>
  <c r="CV260" i="1" s="1"/>
  <c r="EP154" i="1"/>
  <c r="EP156" i="1" s="1"/>
  <c r="FR158" i="1"/>
  <c r="FR160" i="1"/>
  <c r="FR162" i="1" s="1"/>
  <c r="FR227" i="1" s="1"/>
  <c r="FR230" i="1" s="1"/>
  <c r="FR235" i="1" s="1"/>
  <c r="FR240" i="1" s="1"/>
  <c r="CR158" i="1"/>
  <c r="CR160" i="1" s="1"/>
  <c r="CR162" i="1" s="1"/>
  <c r="CR227" i="1" s="1"/>
  <c r="CR230" i="1" s="1"/>
  <c r="CR235" i="1" s="1"/>
  <c r="CR240" i="1" s="1"/>
  <c r="CR260" i="1" s="1"/>
  <c r="Z158" i="1"/>
  <c r="Z160" i="1"/>
  <c r="Z162" i="1" s="1"/>
  <c r="Z227" i="1" s="1"/>
  <c r="Z230" i="1" s="1"/>
  <c r="Z235" i="1" s="1"/>
  <c r="Z240" i="1" s="1"/>
  <c r="DC154" i="1"/>
  <c r="DC156" i="1" s="1"/>
  <c r="DX158" i="1"/>
  <c r="DX160" i="1"/>
  <c r="CD158" i="1"/>
  <c r="CD160" i="1"/>
  <c r="ER158" i="1"/>
  <c r="ER160" i="1" s="1"/>
  <c r="ER162" i="1" s="1"/>
  <c r="ER227" i="1" s="1"/>
  <c r="ER230" i="1" s="1"/>
  <c r="ER235" i="1" s="1"/>
  <c r="ER240" i="1" s="1"/>
  <c r="ER260" i="1" s="1"/>
  <c r="BX158" i="1"/>
  <c r="BX160" i="1"/>
  <c r="DV158" i="1"/>
  <c r="DV160" i="1" s="1"/>
  <c r="DV162" i="1" s="1"/>
  <c r="DV227" i="1" s="1"/>
  <c r="DV230" i="1" s="1"/>
  <c r="DV235" i="1" s="1"/>
  <c r="DV240" i="1" s="1"/>
  <c r="DV260" i="1" s="1"/>
  <c r="DY154" i="1"/>
  <c r="DY156" i="1" s="1"/>
  <c r="DG158" i="1"/>
  <c r="DG160" i="1"/>
  <c r="DG162" i="1" s="1"/>
  <c r="DG227" i="1" s="1"/>
  <c r="DG230" i="1" s="1"/>
  <c r="DG235" i="1" s="1"/>
  <c r="DG240" i="1" s="1"/>
  <c r="DG260" i="1" s="1"/>
  <c r="BT158" i="1"/>
  <c r="BT160" i="1" s="1"/>
  <c r="BT162" i="1" s="1"/>
  <c r="BT227" i="1" s="1"/>
  <c r="BT230" i="1" s="1"/>
  <c r="BT235" i="1" s="1"/>
  <c r="BT240" i="1" s="1"/>
  <c r="AW158" i="1"/>
  <c r="AW160" i="1"/>
  <c r="CA158" i="1"/>
  <c r="CA160" i="1" s="1"/>
  <c r="CA162" i="1" s="1"/>
  <c r="CA227" i="1" s="1"/>
  <c r="CA230" i="1" s="1"/>
  <c r="CA235" i="1" s="1"/>
  <c r="CA240" i="1" s="1"/>
  <c r="CA260" i="1" s="1"/>
  <c r="FS158" i="1"/>
  <c r="FS160" i="1" s="1"/>
  <c r="FS162" i="1" s="1"/>
  <c r="FS227" i="1" s="1"/>
  <c r="FS230" i="1" s="1"/>
  <c r="FS235" i="1" s="1"/>
  <c r="FS240" i="1" s="1"/>
  <c r="FS260" i="1" s="1"/>
  <c r="EC158" i="1"/>
  <c r="EC160" i="1"/>
  <c r="EC162" i="1" s="1"/>
  <c r="EC227" i="1" s="1"/>
  <c r="EC230" i="1" s="1"/>
  <c r="EC235" i="1" s="1"/>
  <c r="EC240" i="1" s="1"/>
  <c r="CG158" i="1"/>
  <c r="CG160" i="1" s="1"/>
  <c r="CG162" i="1" s="1"/>
  <c r="CG227" i="1" s="1"/>
  <c r="CG230" i="1" s="1"/>
  <c r="CG235" i="1" s="1"/>
  <c r="CG240" i="1" s="1"/>
  <c r="CG260" i="1" s="1"/>
  <c r="FD158" i="1"/>
  <c r="FD160" i="1" s="1"/>
  <c r="FD162" i="1" s="1"/>
  <c r="FD227" i="1" s="1"/>
  <c r="FD230" i="1" s="1"/>
  <c r="FD235" i="1" s="1"/>
  <c r="FD240" i="1" s="1"/>
  <c r="CS158" i="1"/>
  <c r="CS160" i="1"/>
  <c r="CS162" i="1" s="1"/>
  <c r="CS227" i="1" s="1"/>
  <c r="CS230" i="1" s="1"/>
  <c r="CS235" i="1" s="1"/>
  <c r="CS240" i="1" s="1"/>
  <c r="CS260" i="1" s="1"/>
  <c r="AU158" i="1"/>
  <c r="AU160" i="1" s="1"/>
  <c r="AU162" i="1" s="1"/>
  <c r="AU227" i="1" s="1"/>
  <c r="AU230" i="1" s="1"/>
  <c r="AU235" i="1" s="1"/>
  <c r="AU240" i="1" s="1"/>
  <c r="AU260" i="1" s="1"/>
  <c r="FO204" i="1"/>
  <c r="FO232" i="1" s="1"/>
  <c r="DR204" i="1"/>
  <c r="DR232" i="1" s="1"/>
  <c r="EJ204" i="1"/>
  <c r="EJ232" i="1" s="1"/>
  <c r="D204" i="1"/>
  <c r="D232" i="1" s="1"/>
  <c r="AH204" i="1"/>
  <c r="AH232" i="1" s="1"/>
  <c r="R204" i="1"/>
  <c r="R232" i="1" s="1"/>
  <c r="BC227" i="1"/>
  <c r="BC230" i="1" s="1"/>
  <c r="BK204" i="1"/>
  <c r="BK232" i="1" s="1"/>
  <c r="Q204" i="1"/>
  <c r="Q232" i="1" s="1"/>
  <c r="Q160" i="1"/>
  <c r="Q162" i="1" s="1"/>
  <c r="Q227" i="1" s="1"/>
  <c r="Q327" i="1" s="1"/>
  <c r="R227" i="1"/>
  <c r="R230" i="1" s="1"/>
  <c r="EN204" i="1"/>
  <c r="EN232" i="1" s="1"/>
  <c r="D160" i="1"/>
  <c r="D162" i="1" s="1"/>
  <c r="D227" i="1" s="1"/>
  <c r="D230" i="1" s="1"/>
  <c r="BN160" i="1"/>
  <c r="BN162" i="1" s="1"/>
  <c r="BN227" i="1" s="1"/>
  <c r="BN327" i="1" s="1"/>
  <c r="EI230" i="1"/>
  <c r="EI235" i="1" s="1"/>
  <c r="EI240" i="1" s="1"/>
  <c r="EI260" i="1" s="1"/>
  <c r="FP230" i="1"/>
  <c r="EN230" i="1"/>
  <c r="DH230" i="1"/>
  <c r="DL230" i="1"/>
  <c r="BK230" i="1"/>
  <c r="DI230" i="1"/>
  <c r="AT158" i="1"/>
  <c r="AT160" i="1" s="1"/>
  <c r="AT162" i="1" s="1"/>
  <c r="AT227" i="1" s="1"/>
  <c r="AT230" i="1" s="1"/>
  <c r="AT235" i="1" s="1"/>
  <c r="AT240" i="1" s="1"/>
  <c r="AT260" i="1" s="1"/>
  <c r="EH158" i="1"/>
  <c r="EH160" i="1" s="1"/>
  <c r="EH162" i="1" s="1"/>
  <c r="EH227" i="1" s="1"/>
  <c r="EH230" i="1" s="1"/>
  <c r="EH235" i="1" s="1"/>
  <c r="EH240" i="1" s="1"/>
  <c r="EH260" i="1" s="1"/>
  <c r="DM158" i="1"/>
  <c r="DM160" i="1" s="1"/>
  <c r="DM162" i="1" s="1"/>
  <c r="DM227" i="1" s="1"/>
  <c r="DM230" i="1" s="1"/>
  <c r="DM235" i="1" s="1"/>
  <c r="DM240" i="1" s="1"/>
  <c r="DM260" i="1" s="1"/>
  <c r="H158" i="1"/>
  <c r="H160" i="1" s="1"/>
  <c r="H162" i="1" s="1"/>
  <c r="H227" i="1" s="1"/>
  <c r="H230" i="1" s="1"/>
  <c r="H235" i="1" s="1"/>
  <c r="H240" i="1" s="1"/>
  <c r="H260" i="1" s="1"/>
  <c r="BF158" i="1"/>
  <c r="BF160" i="1" s="1"/>
  <c r="BF162" i="1" s="1"/>
  <c r="BF227" i="1" s="1"/>
  <c r="BF230" i="1" s="1"/>
  <c r="BF235" i="1" s="1"/>
  <c r="BF240" i="1" s="1"/>
  <c r="BF260" i="1" s="1"/>
  <c r="BY158" i="1"/>
  <c r="BY160" i="1" s="1"/>
  <c r="BY162" i="1" s="1"/>
  <c r="BY227" i="1" s="1"/>
  <c r="BY230" i="1" s="1"/>
  <c r="BY235" i="1" s="1"/>
  <c r="BY240" i="1" s="1"/>
  <c r="BY260" i="1" s="1"/>
  <c r="CB158" i="1"/>
  <c r="CB160" i="1" s="1"/>
  <c r="CB162" i="1" s="1"/>
  <c r="AS158" i="1"/>
  <c r="AS160" i="1" s="1"/>
  <c r="AS162" i="1" s="1"/>
  <c r="AS227" i="1" s="1"/>
  <c r="AS230" i="1" s="1"/>
  <c r="AS235" i="1" s="1"/>
  <c r="AS240" i="1" s="1"/>
  <c r="AS260" i="1" s="1"/>
  <c r="F158" i="1"/>
  <c r="F160" i="1" s="1"/>
  <c r="F162" i="1" s="1"/>
  <c r="F227" i="1" s="1"/>
  <c r="F230" i="1" s="1"/>
  <c r="F235" i="1" s="1"/>
  <c r="F240" i="1" s="1"/>
  <c r="F260" i="1" s="1"/>
  <c r="CW158" i="1"/>
  <c r="CW160" i="1" s="1"/>
  <c r="CW162" i="1" s="1"/>
  <c r="CW227" i="1" s="1"/>
  <c r="CW230" i="1" s="1"/>
  <c r="CW235" i="1" s="1"/>
  <c r="CW240" i="1" s="1"/>
  <c r="CW260" i="1" s="1"/>
  <c r="CT158" i="1"/>
  <c r="CT160" i="1" s="1"/>
  <c r="CT162" i="1" s="1"/>
  <c r="CT227" i="1" s="1"/>
  <c r="CT230" i="1" s="1"/>
  <c r="CT235" i="1" s="1"/>
  <c r="CT240" i="1" s="1"/>
  <c r="CT260" i="1" s="1"/>
  <c r="CL158" i="1"/>
  <c r="CL160" i="1" s="1"/>
  <c r="CL162" i="1" s="1"/>
  <c r="BP158" i="1"/>
  <c r="BP160" i="1" s="1"/>
  <c r="BP162" i="1" s="1"/>
  <c r="BP227" i="1" s="1"/>
  <c r="BP230" i="1" s="1"/>
  <c r="BP235" i="1" s="1"/>
  <c r="BP240" i="1" s="1"/>
  <c r="BP260" i="1" s="1"/>
  <c r="X158" i="1"/>
  <c r="X160" i="1" s="1"/>
  <c r="X162" i="1" s="1"/>
  <c r="X227" i="1" s="1"/>
  <c r="X230" i="1" s="1"/>
  <c r="X235" i="1" s="1"/>
  <c r="X240" i="1" s="1"/>
  <c r="X260" i="1" s="1"/>
  <c r="N158" i="1"/>
  <c r="N160" i="1" s="1"/>
  <c r="N162" i="1" s="1"/>
  <c r="N227" i="1" s="1"/>
  <c r="N230" i="1" s="1"/>
  <c r="N235" i="1" s="1"/>
  <c r="N240" i="1" s="1"/>
  <c r="N260" i="1" s="1"/>
  <c r="FL158" i="1"/>
  <c r="FL160" i="1" s="1"/>
  <c r="FL162" i="1" s="1"/>
  <c r="FL227" i="1" s="1"/>
  <c r="FL230" i="1" s="1"/>
  <c r="FL235" i="1" s="1"/>
  <c r="FL240" i="1" s="1"/>
  <c r="FL260" i="1" s="1"/>
  <c r="EE158" i="1"/>
  <c r="EE160" i="1" s="1"/>
  <c r="EE162" i="1" s="1"/>
  <c r="EE227" i="1" s="1"/>
  <c r="EE230" i="1" s="1"/>
  <c r="EE235" i="1" s="1"/>
  <c r="EE240" i="1" s="1"/>
  <c r="EE260" i="1" s="1"/>
  <c r="FF158" i="1"/>
  <c r="FF160" i="1" s="1"/>
  <c r="FF162" i="1" s="1"/>
  <c r="FF227" i="1" s="1"/>
  <c r="FF230" i="1" s="1"/>
  <c r="FF235" i="1" s="1"/>
  <c r="FF240" i="1" s="1"/>
  <c r="FF260" i="1" s="1"/>
  <c r="BQ158" i="1"/>
  <c r="BQ160" i="1" s="1"/>
  <c r="BQ162" i="1" s="1"/>
  <c r="BQ227" i="1" s="1"/>
  <c r="BQ230" i="1" s="1"/>
  <c r="AR158" i="1"/>
  <c r="AR160" i="1" s="1"/>
  <c r="AR162" i="1" s="1"/>
  <c r="AR227" i="1" s="1"/>
  <c r="AR230" i="1" s="1"/>
  <c r="AR235" i="1" s="1"/>
  <c r="AR240" i="1" s="1"/>
  <c r="AR260" i="1" s="1"/>
  <c r="EW158" i="1"/>
  <c r="EW160" i="1" s="1"/>
  <c r="EW162" i="1" s="1"/>
  <c r="EW227" i="1" s="1"/>
  <c r="EW230" i="1" s="1"/>
  <c r="EW235" i="1" s="1"/>
  <c r="EW240" i="1" s="1"/>
  <c r="EW260" i="1" s="1"/>
  <c r="DU158" i="1"/>
  <c r="DU160" i="1" s="1"/>
  <c r="DU162" i="1" s="1"/>
  <c r="DU227" i="1" s="1"/>
  <c r="DU230" i="1" s="1"/>
  <c r="DU235" i="1" s="1"/>
  <c r="DU240" i="1" s="1"/>
  <c r="DU260" i="1" s="1"/>
  <c r="AI158" i="1"/>
  <c r="AI160" i="1" s="1"/>
  <c r="AI162" i="1" s="1"/>
  <c r="AI227" i="1" s="1"/>
  <c r="AI230" i="1" s="1"/>
  <c r="AI235" i="1" s="1"/>
  <c r="AI240" i="1" s="1"/>
  <c r="AI260" i="1" s="1"/>
  <c r="V158" i="1"/>
  <c r="V160" i="1" s="1"/>
  <c r="V162" i="1" s="1"/>
  <c r="V227" i="1" s="1"/>
  <c r="V230" i="1" s="1"/>
  <c r="V235" i="1" s="1"/>
  <c r="V240" i="1" s="1"/>
  <c r="V260" i="1" s="1"/>
  <c r="EV158" i="1"/>
  <c r="EV160" i="1" s="1"/>
  <c r="EV162" i="1" s="1"/>
  <c r="EV227" i="1" s="1"/>
  <c r="EV230" i="1" s="1"/>
  <c r="EV235" i="1" s="1"/>
  <c r="EV240" i="1" s="1"/>
  <c r="EV260" i="1" s="1"/>
  <c r="CH158" i="1"/>
  <c r="CH160" i="1" s="1"/>
  <c r="CH162" i="1" s="1"/>
  <c r="CH227" i="1" s="1"/>
  <c r="CH230" i="1" s="1"/>
  <c r="CH235" i="1" s="1"/>
  <c r="CH240" i="1" s="1"/>
  <c r="CH260" i="1" s="1"/>
  <c r="EA158" i="1"/>
  <c r="EA160" i="1" s="1"/>
  <c r="EA162" i="1" s="1"/>
  <c r="EA227" i="1" s="1"/>
  <c r="EA230" i="1" s="1"/>
  <c r="EA235" i="1" s="1"/>
  <c r="EA240" i="1" s="1"/>
  <c r="EA260" i="1" s="1"/>
  <c r="BV158" i="1"/>
  <c r="BV160" i="1" s="1"/>
  <c r="BV162" i="1" s="1"/>
  <c r="BV227" i="1" s="1"/>
  <c r="BV230" i="1" s="1"/>
  <c r="BV235" i="1" s="1"/>
  <c r="BV240" i="1" s="1"/>
  <c r="BV260" i="1" s="1"/>
  <c r="AC158" i="1"/>
  <c r="AC160" i="1" s="1"/>
  <c r="AC162" i="1" s="1"/>
  <c r="U158" i="1"/>
  <c r="U160" i="1" s="1"/>
  <c r="U162" i="1" s="1"/>
  <c r="U227" i="1" s="1"/>
  <c r="U230" i="1" s="1"/>
  <c r="U235" i="1" s="1"/>
  <c r="U240" i="1" s="1"/>
  <c r="U260" i="1" s="1"/>
  <c r="BD158" i="1"/>
  <c r="BD160" i="1" s="1"/>
  <c r="BD162" i="1" s="1"/>
  <c r="BD227" i="1" s="1"/>
  <c r="BD230" i="1" s="1"/>
  <c r="BD235" i="1" s="1"/>
  <c r="BD240" i="1" s="1"/>
  <c r="BD260" i="1" s="1"/>
  <c r="FZ190" i="1"/>
  <c r="E169" i="1"/>
  <c r="E170" i="1" s="1"/>
  <c r="E171" i="1" s="1"/>
  <c r="E228" i="1" s="1"/>
  <c r="E128" i="1"/>
  <c r="E225" i="1" s="1"/>
  <c r="E156" i="1"/>
  <c r="E195" i="1"/>
  <c r="E199" i="1" s="1"/>
  <c r="E201" i="1" s="1"/>
  <c r="DQ158" i="1"/>
  <c r="DQ160" i="1" s="1"/>
  <c r="DQ162" i="1" s="1"/>
  <c r="DQ227" i="1" s="1"/>
  <c r="DQ230" i="1" s="1"/>
  <c r="DQ235" i="1" s="1"/>
  <c r="DQ240" i="1" s="1"/>
  <c r="DQ260" i="1" s="1"/>
  <c r="BO158" i="1"/>
  <c r="BO160" i="1" s="1"/>
  <c r="BO162" i="1" s="1"/>
  <c r="BO227" i="1" s="1"/>
  <c r="BO230" i="1" s="1"/>
  <c r="CY158" i="1"/>
  <c r="CY160" i="1" s="1"/>
  <c r="CY162" i="1" s="1"/>
  <c r="CY227" i="1" s="1"/>
  <c r="CY230" i="1" s="1"/>
  <c r="CY235" i="1" s="1"/>
  <c r="CY240" i="1" s="1"/>
  <c r="CY260" i="1" s="1"/>
  <c r="W158" i="1"/>
  <c r="W160" i="1" s="1"/>
  <c r="W162" i="1" s="1"/>
  <c r="W227" i="1" s="1"/>
  <c r="W230" i="1" s="1"/>
  <c r="W235" i="1" s="1"/>
  <c r="W240" i="1" s="1"/>
  <c r="W260" i="1" s="1"/>
  <c r="EQ158" i="1"/>
  <c r="EQ160" i="1" s="1"/>
  <c r="EQ162" i="1" s="1"/>
  <c r="EQ227" i="1" s="1"/>
  <c r="EQ230" i="1" s="1"/>
  <c r="EQ235" i="1" s="1"/>
  <c r="EQ240" i="1" s="1"/>
  <c r="EQ260" i="1" s="1"/>
  <c r="FC158" i="1"/>
  <c r="FC160" i="1" s="1"/>
  <c r="FC162" i="1" s="1"/>
  <c r="FC227" i="1" s="1"/>
  <c r="FC230" i="1" s="1"/>
  <c r="FC235" i="1" s="1"/>
  <c r="FC240" i="1" s="1"/>
  <c r="FC260" i="1" s="1"/>
  <c r="FT158" i="1"/>
  <c r="FT160" i="1" s="1"/>
  <c r="FT162" i="1" s="1"/>
  <c r="FT227" i="1" s="1"/>
  <c r="FT230" i="1" s="1"/>
  <c r="FT235" i="1" s="1"/>
  <c r="FT240" i="1" s="1"/>
  <c r="FT260" i="1" s="1"/>
  <c r="EO158" i="1"/>
  <c r="EO160" i="1" s="1"/>
  <c r="EO162" i="1" s="1"/>
  <c r="EO227" i="1" s="1"/>
  <c r="EO230" i="1" s="1"/>
  <c r="EO235" i="1" s="1"/>
  <c r="EO240" i="1" s="1"/>
  <c r="EO260" i="1" s="1"/>
  <c r="AQ158" i="1"/>
  <c r="AQ160" i="1" s="1"/>
  <c r="AQ162" i="1" s="1"/>
  <c r="AQ227" i="1" s="1"/>
  <c r="AQ230" i="1" s="1"/>
  <c r="AQ235" i="1" s="1"/>
  <c r="AQ240" i="1" s="1"/>
  <c r="AQ260" i="1" s="1"/>
  <c r="BZ158" i="1"/>
  <c r="BZ160" i="1" s="1"/>
  <c r="BZ162" i="1" s="1"/>
  <c r="BZ227" i="1" s="1"/>
  <c r="BZ230" i="1" s="1"/>
  <c r="BZ235" i="1" s="1"/>
  <c r="BZ240" i="1" s="1"/>
  <c r="BZ260" i="1" s="1"/>
  <c r="T158" i="1"/>
  <c r="T160" i="1" s="1"/>
  <c r="T162" i="1" s="1"/>
  <c r="T227" i="1" s="1"/>
  <c r="T230" i="1" s="1"/>
  <c r="T235" i="1" s="1"/>
  <c r="T240" i="1" s="1"/>
  <c r="T260" i="1" s="1"/>
  <c r="AM158" i="1"/>
  <c r="AM160" i="1" s="1"/>
  <c r="AM162" i="1" s="1"/>
  <c r="AM227" i="1" s="1"/>
  <c r="AM230" i="1" s="1"/>
  <c r="AM235" i="1" s="1"/>
  <c r="AM240" i="1" s="1"/>
  <c r="AM260" i="1" s="1"/>
  <c r="EG158" i="1"/>
  <c r="EG160" i="1" s="1"/>
  <c r="EG162" i="1" s="1"/>
  <c r="EG227" i="1" s="1"/>
  <c r="EG230" i="1" s="1"/>
  <c r="EG235" i="1" s="1"/>
  <c r="EG240" i="1" s="1"/>
  <c r="EG260" i="1" s="1"/>
  <c r="AG158" i="1"/>
  <c r="AG160" i="1" s="1"/>
  <c r="AG162" i="1" s="1"/>
  <c r="AG227" i="1" s="1"/>
  <c r="AG230" i="1" s="1"/>
  <c r="AG235" i="1" s="1"/>
  <c r="AG240" i="1" s="1"/>
  <c r="AG260" i="1" s="1"/>
  <c r="AF158" i="1"/>
  <c r="AF160" i="1" s="1"/>
  <c r="AF162" i="1" s="1"/>
  <c r="AF227" i="1" s="1"/>
  <c r="AF230" i="1" s="1"/>
  <c r="AF235" i="1" s="1"/>
  <c r="AF240" i="1" s="1"/>
  <c r="AF260" i="1" s="1"/>
  <c r="EZ158" i="1"/>
  <c r="EZ160" i="1" s="1"/>
  <c r="EZ162" i="1" s="1"/>
  <c r="EZ227" i="1" s="1"/>
  <c r="EZ230" i="1" s="1"/>
  <c r="EZ235" i="1" s="1"/>
  <c r="EZ240" i="1" s="1"/>
  <c r="EZ260" i="1" s="1"/>
  <c r="AE158" i="1"/>
  <c r="AE160" i="1" s="1"/>
  <c r="AE162" i="1" s="1"/>
  <c r="AE227" i="1" s="1"/>
  <c r="AE230" i="1" s="1"/>
  <c r="AE235" i="1" s="1"/>
  <c r="AE240" i="1" s="1"/>
  <c r="AE260" i="1" s="1"/>
  <c r="P158" i="1"/>
  <c r="P160" i="1" s="1"/>
  <c r="P162" i="1" s="1"/>
  <c r="P227" i="1" s="1"/>
  <c r="P230" i="1" s="1"/>
  <c r="P235" i="1" s="1"/>
  <c r="P240" i="1" s="1"/>
  <c r="P260" i="1" s="1"/>
  <c r="CK158" i="1"/>
  <c r="CK160" i="1" s="1"/>
  <c r="CK162" i="1" s="1"/>
  <c r="CK227" i="1" s="1"/>
  <c r="EX158" i="1"/>
  <c r="EX160" i="1" s="1"/>
  <c r="EX162" i="1" s="1"/>
  <c r="EX227" i="1" s="1"/>
  <c r="EX230" i="1" s="1"/>
  <c r="EX235" i="1" s="1"/>
  <c r="EX240" i="1" s="1"/>
  <c r="EX260" i="1" s="1"/>
  <c r="EM158" i="1"/>
  <c r="EM160" i="1" s="1"/>
  <c r="EM162" i="1" s="1"/>
  <c r="EM227" i="1" s="1"/>
  <c r="EM230" i="1" s="1"/>
  <c r="EM235" i="1" s="1"/>
  <c r="EM240" i="1" s="1"/>
  <c r="EM260" i="1" s="1"/>
  <c r="FZ109" i="1"/>
  <c r="ET158" i="1"/>
  <c r="ET160" i="1" s="1"/>
  <c r="ET162" i="1" s="1"/>
  <c r="ET227" i="1" s="1"/>
  <c r="ET230" i="1" s="1"/>
  <c r="ET235" i="1" s="1"/>
  <c r="ET240" i="1" s="1"/>
  <c r="ET260" i="1" s="1"/>
  <c r="CO158" i="1"/>
  <c r="CO160" i="1" s="1"/>
  <c r="CO162" i="1" s="1"/>
  <c r="CO227" i="1" s="1"/>
  <c r="CO230" i="1" s="1"/>
  <c r="CO235" i="1" s="1"/>
  <c r="CO240" i="1" s="1"/>
  <c r="CO260" i="1" s="1"/>
  <c r="DK158" i="1"/>
  <c r="DK160" i="1" s="1"/>
  <c r="DK162" i="1" s="1"/>
  <c r="DK227" i="1" s="1"/>
  <c r="DK230" i="1" s="1"/>
  <c r="DK235" i="1" s="1"/>
  <c r="DK240" i="1" s="1"/>
  <c r="DK260" i="1" s="1"/>
  <c r="DT158" i="1"/>
  <c r="DT160" i="1" s="1"/>
  <c r="DT162" i="1" s="1"/>
  <c r="DT227" i="1" s="1"/>
  <c r="DT230" i="1" s="1"/>
  <c r="DT235" i="1" s="1"/>
  <c r="DT240" i="1" s="1"/>
  <c r="DT260" i="1" s="1"/>
  <c r="CC158" i="1"/>
  <c r="CC160" i="1" s="1"/>
  <c r="CC162" i="1" s="1"/>
  <c r="CC227" i="1" s="1"/>
  <c r="CC230" i="1" s="1"/>
  <c r="CC235" i="1" s="1"/>
  <c r="CC240" i="1" s="1"/>
  <c r="CC260" i="1" s="1"/>
  <c r="BE158" i="1"/>
  <c r="BE160" i="1" s="1"/>
  <c r="BE162" i="1" s="1"/>
  <c r="BE227" i="1" s="1"/>
  <c r="BE230" i="1" s="1"/>
  <c r="BE235" i="1" s="1"/>
  <c r="BE240" i="1" s="1"/>
  <c r="BE260" i="1" s="1"/>
  <c r="FG158" i="1"/>
  <c r="FG160" i="1" s="1"/>
  <c r="FG162" i="1" s="1"/>
  <c r="FG227" i="1" s="1"/>
  <c r="FG230" i="1" s="1"/>
  <c r="FG235" i="1" s="1"/>
  <c r="FG240" i="1" s="1"/>
  <c r="FG260" i="1" s="1"/>
  <c r="AA158" i="1"/>
  <c r="AA160" i="1" s="1"/>
  <c r="AA162" i="1" s="1"/>
  <c r="AA227" i="1" s="1"/>
  <c r="AA230" i="1" s="1"/>
  <c r="AA235" i="1" s="1"/>
  <c r="AA240" i="1" s="1"/>
  <c r="AA260" i="1" s="1"/>
  <c r="CM158" i="1"/>
  <c r="CM160" i="1" s="1"/>
  <c r="CM162" i="1" s="1"/>
  <c r="CM227" i="1" s="1"/>
  <c r="CM230" i="1" s="1"/>
  <c r="CM235" i="1" s="1"/>
  <c r="CM240" i="1" s="1"/>
  <c r="CM260" i="1" s="1"/>
  <c r="CN158" i="1"/>
  <c r="CN160" i="1" s="1"/>
  <c r="CN162" i="1" s="1"/>
  <c r="CN227" i="1" s="1"/>
  <c r="CN230" i="1" s="1"/>
  <c r="CN235" i="1" s="1"/>
  <c r="CN240" i="1" s="1"/>
  <c r="CN260" i="1" s="1"/>
  <c r="CF158" i="1"/>
  <c r="CF160" i="1" s="1"/>
  <c r="CF162" i="1" s="1"/>
  <c r="FE158" i="1"/>
  <c r="FE160" i="1" s="1"/>
  <c r="FE162" i="1" s="1"/>
  <c r="FE227" i="1" s="1"/>
  <c r="FE230" i="1" s="1"/>
  <c r="FE235" i="1" s="1"/>
  <c r="FE240" i="1" s="1"/>
  <c r="FE260" i="1" s="1"/>
  <c r="DW158" i="1"/>
  <c r="DW160" i="1" s="1"/>
  <c r="DW162" i="1" s="1"/>
  <c r="DW227" i="1" s="1"/>
  <c r="DW230" i="1" s="1"/>
  <c r="DW235" i="1" s="1"/>
  <c r="DW240" i="1" s="1"/>
  <c r="DW260" i="1" s="1"/>
  <c r="ED158" i="1"/>
  <c r="ED160" i="1" s="1"/>
  <c r="ED162" i="1" s="1"/>
  <c r="ED227" i="1" s="1"/>
  <c r="ED230" i="1" s="1"/>
  <c r="ED235" i="1" s="1"/>
  <c r="ED240" i="1" s="1"/>
  <c r="ED260" i="1" s="1"/>
  <c r="FB158" i="1"/>
  <c r="FB160" i="1" s="1"/>
  <c r="FB162" i="1" s="1"/>
  <c r="FB227" i="1" s="1"/>
  <c r="FB230" i="1" s="1"/>
  <c r="FB235" i="1" s="1"/>
  <c r="FB240" i="1" s="1"/>
  <c r="FB260" i="1" s="1"/>
  <c r="BW158" i="1"/>
  <c r="BW160" i="1" s="1"/>
  <c r="BW162" i="1" s="1"/>
  <c r="BW227" i="1" s="1"/>
  <c r="BW230" i="1" s="1"/>
  <c r="BW235" i="1" s="1"/>
  <c r="BW240" i="1" s="1"/>
  <c r="BW260" i="1" s="1"/>
  <c r="EK158" i="1"/>
  <c r="EK160" i="1" s="1"/>
  <c r="EK162" i="1" s="1"/>
  <c r="EK227" i="1" s="1"/>
  <c r="EK230" i="1" s="1"/>
  <c r="EK235" i="1" s="1"/>
  <c r="EK240" i="1" s="1"/>
  <c r="EK260" i="1" s="1"/>
  <c r="FM158" i="1"/>
  <c r="FM160" i="1" s="1"/>
  <c r="FM162" i="1" s="1"/>
  <c r="FM227" i="1" s="1"/>
  <c r="FM230" i="1" s="1"/>
  <c r="FM235" i="1" s="1"/>
  <c r="FM240" i="1" s="1"/>
  <c r="FM260" i="1" s="1"/>
  <c r="BB158" i="1"/>
  <c r="BB160" i="1" s="1"/>
  <c r="BB162" i="1" s="1"/>
  <c r="BB227" i="1" s="1"/>
  <c r="BB230" i="1" s="1"/>
  <c r="FW158" i="1"/>
  <c r="FW160" i="1" s="1"/>
  <c r="FW162" i="1" s="1"/>
  <c r="FW227" i="1" s="1"/>
  <c r="FW230" i="1" s="1"/>
  <c r="FW235" i="1" s="1"/>
  <c r="FW240" i="1" s="1"/>
  <c r="FW260" i="1" s="1"/>
  <c r="AD158" i="1"/>
  <c r="AD160" i="1" s="1"/>
  <c r="AD162" i="1" s="1"/>
  <c r="AD227" i="1" s="1"/>
  <c r="AD230" i="1" s="1"/>
  <c r="AD235" i="1" s="1"/>
  <c r="AD240" i="1" s="1"/>
  <c r="AD260" i="1" s="1"/>
  <c r="FK230" i="1" l="1"/>
  <c r="FK235" i="1" s="1"/>
  <c r="FK240" i="1" s="1"/>
  <c r="FK260" i="1" s="1"/>
  <c r="FI204" i="1"/>
  <c r="FI232" i="1" s="1"/>
  <c r="CF227" i="1"/>
  <c r="CF230" i="1" s="1"/>
  <c r="CF235" i="1" s="1"/>
  <c r="CF240" i="1" s="1"/>
  <c r="CF260" i="1" s="1"/>
  <c r="CL227" i="1"/>
  <c r="CL230" i="1" s="1"/>
  <c r="CL235" i="1" s="1"/>
  <c r="CL240" i="1" s="1"/>
  <c r="CL260" i="1" s="1"/>
  <c r="CK230" i="1"/>
  <c r="CK235" i="1" s="1"/>
  <c r="CK240" i="1" s="1"/>
  <c r="CK260" i="1" s="1"/>
  <c r="BQ235" i="1"/>
  <c r="BQ240" i="1" s="1"/>
  <c r="BQ260" i="1" s="1"/>
  <c r="AC227" i="1"/>
  <c r="AC230" i="1" s="1"/>
  <c r="AC235" i="1" s="1"/>
  <c r="AC240" i="1" s="1"/>
  <c r="CB227" i="1"/>
  <c r="CB230" i="1" s="1"/>
  <c r="CB235" i="1" s="1"/>
  <c r="CB240" i="1" s="1"/>
  <c r="CB260" i="1" s="1"/>
  <c r="BI227" i="1"/>
  <c r="BI230" i="1" s="1"/>
  <c r="BI235" i="1" s="1"/>
  <c r="BI240" i="1" s="1"/>
  <c r="BI260" i="1" s="1"/>
  <c r="DX162" i="1"/>
  <c r="DX227" i="1" s="1"/>
  <c r="DX230" i="1" s="1"/>
  <c r="DX235" i="1" s="1"/>
  <c r="DX240" i="1" s="1"/>
  <c r="DX260" i="1" s="1"/>
  <c r="AK227" i="1"/>
  <c r="AK230" i="1" s="1"/>
  <c r="AK235" i="1" s="1"/>
  <c r="AK240" i="1" s="1"/>
  <c r="AK260" i="1" s="1"/>
  <c r="BS327" i="1"/>
  <c r="BB204" i="1"/>
  <c r="BB232" i="1" s="1"/>
  <c r="BB235" i="1" s="1"/>
  <c r="BB240" i="1" s="1"/>
  <c r="FJ227" i="1"/>
  <c r="FJ230" i="1" s="1"/>
  <c r="FJ235" i="1" s="1"/>
  <c r="FJ240" i="1" s="1"/>
  <c r="FJ260" i="1" s="1"/>
  <c r="DJ227" i="1"/>
  <c r="DJ327" i="1" s="1"/>
  <c r="FI230" i="1"/>
  <c r="FI235" i="1" s="1"/>
  <c r="FI240" i="1" s="1"/>
  <c r="DE227" i="1"/>
  <c r="DE230" i="1" s="1"/>
  <c r="DE235" i="1" s="1"/>
  <c r="DE240" i="1" s="1"/>
  <c r="DE260" i="1" s="1"/>
  <c r="AB227" i="1"/>
  <c r="AB230" i="1" s="1"/>
  <c r="AB235" i="1" s="1"/>
  <c r="AB240" i="1" s="1"/>
  <c r="AB260" i="1" s="1"/>
  <c r="EB230" i="1"/>
  <c r="EB235" i="1" s="1"/>
  <c r="EB240" i="1" s="1"/>
  <c r="EB260" i="1" s="1"/>
  <c r="C250" i="2"/>
  <c r="C254" i="2" s="1"/>
  <c r="C259" i="2" s="1"/>
  <c r="C260" i="2" s="1"/>
  <c r="I34" i="2"/>
  <c r="BS235" i="1"/>
  <c r="BS240" i="1" s="1"/>
  <c r="BS260" i="1" s="1"/>
  <c r="BO235" i="1"/>
  <c r="BO240" i="1" s="1"/>
  <c r="BO260" i="1" s="1"/>
  <c r="G227" i="1"/>
  <c r="G230" i="1" s="1"/>
  <c r="G235" i="1" s="1"/>
  <c r="G240" i="1" s="1"/>
  <c r="G260" i="1" s="1"/>
  <c r="FH230" i="1"/>
  <c r="FH235" i="1" s="1"/>
  <c r="FH240" i="1" s="1"/>
  <c r="FH260" i="1" s="1"/>
  <c r="EY227" i="1"/>
  <c r="EY230" i="1" s="1"/>
  <c r="EY235" i="1" s="1"/>
  <c r="EY240" i="1" s="1"/>
  <c r="EY260" i="1" s="1"/>
  <c r="DL235" i="1"/>
  <c r="DL240" i="1" s="1"/>
  <c r="DL260" i="1" s="1"/>
  <c r="AJ227" i="1"/>
  <c r="AJ230" i="1" s="1"/>
  <c r="AJ235" i="1" s="1"/>
  <c r="AJ240" i="1" s="1"/>
  <c r="AJ260" i="1" s="1"/>
  <c r="L230" i="1"/>
  <c r="L235" i="1" s="1"/>
  <c r="L240" i="1" s="1"/>
  <c r="L260" i="1" s="1"/>
  <c r="AP230" i="1"/>
  <c r="AP235" i="1" s="1"/>
  <c r="AP240" i="1" s="1"/>
  <c r="AP260" i="1" s="1"/>
  <c r="I230" i="1"/>
  <c r="I235" i="1" s="1"/>
  <c r="I240" i="1" s="1"/>
  <c r="I260" i="1" s="1"/>
  <c r="BG156" i="1"/>
  <c r="BG158" i="1" s="1"/>
  <c r="BG160" i="1" s="1"/>
  <c r="BG162" i="1" s="1"/>
  <c r="DF230" i="1"/>
  <c r="DF235" i="1" s="1"/>
  <c r="DF240" i="1" s="1"/>
  <c r="DF260" i="1" s="1"/>
  <c r="CQ128" i="1"/>
  <c r="CQ225" i="1" s="1"/>
  <c r="M227" i="1"/>
  <c r="M230" i="1" s="1"/>
  <c r="M235" i="1" s="1"/>
  <c r="M240" i="1" s="1"/>
  <c r="M260" i="1" s="1"/>
  <c r="BG195" i="1"/>
  <c r="BG199" i="1" s="1"/>
  <c r="BG201" i="1" s="1"/>
  <c r="BG204" i="1" s="1"/>
  <c r="BG232" i="1" s="1"/>
  <c r="BG128" i="1"/>
  <c r="BG225" i="1" s="1"/>
  <c r="CQ156" i="1"/>
  <c r="CQ158" i="1" s="1"/>
  <c r="CQ160" i="1" s="1"/>
  <c r="CQ162" i="1" s="1"/>
  <c r="EF230" i="1"/>
  <c r="EF235" i="1" s="1"/>
  <c r="EF240" i="1" s="1"/>
  <c r="EF260" i="1" s="1"/>
  <c r="CQ195" i="1"/>
  <c r="CQ199" i="1" s="1"/>
  <c r="CQ201" i="1" s="1"/>
  <c r="CQ204" i="1" s="1"/>
  <c r="CQ232" i="1" s="1"/>
  <c r="FV230" i="1"/>
  <c r="FV235" i="1" s="1"/>
  <c r="FV240" i="1" s="1"/>
  <c r="FV260" i="1" s="1"/>
  <c r="BH227" i="1"/>
  <c r="BH230" i="1" s="1"/>
  <c r="BH235" i="1" s="1"/>
  <c r="BH240" i="1" s="1"/>
  <c r="BH260" i="1" s="1"/>
  <c r="AW169" i="1"/>
  <c r="AW170" i="1" s="1"/>
  <c r="AW171" i="1" s="1"/>
  <c r="AW228" i="1" s="1"/>
  <c r="DD169" i="1"/>
  <c r="DD170" i="1" s="1"/>
  <c r="DD171" i="1" s="1"/>
  <c r="DD228" i="1" s="1"/>
  <c r="BA327" i="1"/>
  <c r="FN230" i="1"/>
  <c r="FN235" i="1" s="1"/>
  <c r="FN240" i="1" s="1"/>
  <c r="FN260" i="1" s="1"/>
  <c r="DH235" i="1"/>
  <c r="DH240" i="1" s="1"/>
  <c r="DH260" i="1" s="1"/>
  <c r="BM150" i="1"/>
  <c r="BM154" i="1" s="1"/>
  <c r="BM156" i="1" s="1"/>
  <c r="BM158" i="1" s="1"/>
  <c r="BM160" i="1" s="1"/>
  <c r="BM162" i="1" s="1"/>
  <c r="BX169" i="1"/>
  <c r="BX170" i="1" s="1"/>
  <c r="BX171" i="1" s="1"/>
  <c r="BX228" i="1" s="1"/>
  <c r="BX150" i="1"/>
  <c r="BX162" i="1" s="1"/>
  <c r="BX227" i="1" s="1"/>
  <c r="DD150" i="1"/>
  <c r="DD154" i="1" s="1"/>
  <c r="DD156" i="1" s="1"/>
  <c r="DD158" i="1" s="1"/>
  <c r="DD160" i="1" s="1"/>
  <c r="DD162" i="1" s="1"/>
  <c r="DD227" i="1" s="1"/>
  <c r="DD230" i="1" s="1"/>
  <c r="DD235" i="1" s="1"/>
  <c r="DD240" i="1" s="1"/>
  <c r="BM128" i="1"/>
  <c r="BM225" i="1" s="1"/>
  <c r="ES227" i="1"/>
  <c r="ES230" i="1" s="1"/>
  <c r="ES235" i="1" s="1"/>
  <c r="ES240" i="1" s="1"/>
  <c r="ES260" i="1" s="1"/>
  <c r="AN169" i="1"/>
  <c r="AN170" i="1" s="1"/>
  <c r="AN171" i="1" s="1"/>
  <c r="AN228" i="1" s="1"/>
  <c r="AN150" i="1"/>
  <c r="EU230" i="1"/>
  <c r="EU235" i="1" s="1"/>
  <c r="EU240" i="1" s="1"/>
  <c r="EU260" i="1" s="1"/>
  <c r="AW150" i="1"/>
  <c r="AW162" i="1" s="1"/>
  <c r="AW227" i="1" s="1"/>
  <c r="FX128" i="1"/>
  <c r="FX225" i="1" s="1"/>
  <c r="FX227" i="1" s="1"/>
  <c r="CJ230" i="1"/>
  <c r="CJ235" i="1" s="1"/>
  <c r="CJ240" i="1" s="1"/>
  <c r="CJ260" i="1" s="1"/>
  <c r="FP235" i="1"/>
  <c r="FP240" i="1" s="1"/>
  <c r="FP260" i="1" s="1"/>
  <c r="DR327" i="1"/>
  <c r="CI230" i="1"/>
  <c r="CI235" i="1" s="1"/>
  <c r="CI240" i="1" s="1"/>
  <c r="CI260" i="1" s="1"/>
  <c r="DR235" i="1"/>
  <c r="DR240" i="1" s="1"/>
  <c r="DR260" i="1" s="1"/>
  <c r="FX169" i="1"/>
  <c r="FX170" i="1" s="1"/>
  <c r="FX171" i="1" s="1"/>
  <c r="FX228" i="1" s="1"/>
  <c r="K150" i="1"/>
  <c r="K154" i="1" s="1"/>
  <c r="K156" i="1" s="1"/>
  <c r="K158" i="1" s="1"/>
  <c r="K160" i="1" s="1"/>
  <c r="K162" i="1" s="1"/>
  <c r="K128" i="1"/>
  <c r="K225" i="1" s="1"/>
  <c r="CX230" i="1"/>
  <c r="CX235" i="1" s="1"/>
  <c r="CX240" i="1" s="1"/>
  <c r="CX260" i="1" s="1"/>
  <c r="S230" i="1"/>
  <c r="S235" i="1" s="1"/>
  <c r="S240" i="1" s="1"/>
  <c r="CZ230" i="1"/>
  <c r="CZ235" i="1" s="1"/>
  <c r="CZ240" i="1" s="1"/>
  <c r="CZ260" i="1" s="1"/>
  <c r="AX150" i="1"/>
  <c r="AX154" i="1" s="1"/>
  <c r="AX156" i="1" s="1"/>
  <c r="AX158" i="1" s="1"/>
  <c r="AX160" i="1" s="1"/>
  <c r="AX162" i="1" s="1"/>
  <c r="AX227" i="1" s="1"/>
  <c r="AX169" i="1"/>
  <c r="AX170" i="1" s="1"/>
  <c r="AX171" i="1" s="1"/>
  <c r="AX228" i="1" s="1"/>
  <c r="BC235" i="1"/>
  <c r="BC240" i="1" s="1"/>
  <c r="BC260" i="1" s="1"/>
  <c r="DC169" i="1"/>
  <c r="DC170" i="1" s="1"/>
  <c r="DC171" i="1" s="1"/>
  <c r="DC228" i="1" s="1"/>
  <c r="DC128" i="1"/>
  <c r="DC225" i="1" s="1"/>
  <c r="DC150" i="1"/>
  <c r="CD128" i="1"/>
  <c r="CD225" i="1" s="1"/>
  <c r="CP128" i="1"/>
  <c r="CP225" i="1" s="1"/>
  <c r="CP195" i="1"/>
  <c r="CP199" i="1" s="1"/>
  <c r="CP201" i="1" s="1"/>
  <c r="CP169" i="1"/>
  <c r="CP170" i="1" s="1"/>
  <c r="CP171" i="1" s="1"/>
  <c r="CP228" i="1" s="1"/>
  <c r="CP156" i="1"/>
  <c r="CP158" i="1" s="1"/>
  <c r="CP160" i="1" s="1"/>
  <c r="CP162" i="1" s="1"/>
  <c r="Y235" i="1"/>
  <c r="Y240" i="1" s="1"/>
  <c r="Y260" i="1" s="1"/>
  <c r="FU230" i="1"/>
  <c r="FU235" i="1" s="1"/>
  <c r="FU240" i="1" s="1"/>
  <c r="CD162" i="1"/>
  <c r="BJ169" i="1"/>
  <c r="BJ170" i="1" s="1"/>
  <c r="BJ171" i="1" s="1"/>
  <c r="BJ228" i="1" s="1"/>
  <c r="CD169" i="1"/>
  <c r="CD170" i="1" s="1"/>
  <c r="CD171" i="1" s="1"/>
  <c r="CD228" i="1" s="1"/>
  <c r="DZ169" i="1"/>
  <c r="DZ170" i="1" s="1"/>
  <c r="DZ171" i="1" s="1"/>
  <c r="DZ228" i="1" s="1"/>
  <c r="DZ152" i="1"/>
  <c r="DZ154" i="1" s="1"/>
  <c r="DZ156" i="1" s="1"/>
  <c r="DZ158" i="1" s="1"/>
  <c r="DZ160" i="1" s="1"/>
  <c r="DZ162" i="1" s="1"/>
  <c r="DZ128" i="1"/>
  <c r="DZ225" i="1" s="1"/>
  <c r="FO230" i="1"/>
  <c r="FO235" i="1" s="1"/>
  <c r="FO240" i="1" s="1"/>
  <c r="FO260" i="1" s="1"/>
  <c r="EL156" i="1"/>
  <c r="EL158" i="1" s="1"/>
  <c r="EL160" i="1" s="1"/>
  <c r="EL162" i="1" s="1"/>
  <c r="EL195" i="1"/>
  <c r="EL199" i="1" s="1"/>
  <c r="EL201" i="1" s="1"/>
  <c r="EL169" i="1"/>
  <c r="EL170" i="1" s="1"/>
  <c r="EL171" i="1" s="1"/>
  <c r="EL228" i="1" s="1"/>
  <c r="EL128" i="1"/>
  <c r="EL225" i="1" s="1"/>
  <c r="AL150" i="1"/>
  <c r="AL154" i="1" s="1"/>
  <c r="AL156" i="1" s="1"/>
  <c r="AL158" i="1" s="1"/>
  <c r="AL160" i="1" s="1"/>
  <c r="AL162" i="1" s="1"/>
  <c r="AL227" i="1" s="1"/>
  <c r="EJ230" i="1"/>
  <c r="EJ235" i="1" s="1"/>
  <c r="EJ240" i="1" s="1"/>
  <c r="EJ260" i="1" s="1"/>
  <c r="AV230" i="1"/>
  <c r="AV235" i="1" s="1"/>
  <c r="AV240" i="1" s="1"/>
  <c r="AV260" i="1" s="1"/>
  <c r="C327" i="1"/>
  <c r="BR169" i="1"/>
  <c r="BR170" i="1" s="1"/>
  <c r="BR171" i="1" s="1"/>
  <c r="BR228" i="1" s="1"/>
  <c r="BR128" i="1"/>
  <c r="BR225" i="1" s="1"/>
  <c r="BR195" i="1"/>
  <c r="BR199" i="1" s="1"/>
  <c r="BR201" i="1" s="1"/>
  <c r="BR156" i="1"/>
  <c r="BR158" i="1" s="1"/>
  <c r="BR160" i="1" s="1"/>
  <c r="BR162" i="1" s="1"/>
  <c r="FI327" i="1"/>
  <c r="CE128" i="1"/>
  <c r="CE225" i="1" s="1"/>
  <c r="CE169" i="1"/>
  <c r="CE170" i="1" s="1"/>
  <c r="CE171" i="1" s="1"/>
  <c r="CE228" i="1" s="1"/>
  <c r="CE150" i="1"/>
  <c r="CE154" i="1" s="1"/>
  <c r="CE156" i="1" s="1"/>
  <c r="CE158" i="1" s="1"/>
  <c r="CE160" i="1" s="1"/>
  <c r="CE162" i="1" s="1"/>
  <c r="FQ152" i="1"/>
  <c r="FQ154" i="1" s="1"/>
  <c r="FQ156" i="1" s="1"/>
  <c r="FQ158" i="1" s="1"/>
  <c r="FQ160" i="1" s="1"/>
  <c r="FQ162" i="1" s="1"/>
  <c r="FQ128" i="1"/>
  <c r="FQ225" i="1" s="1"/>
  <c r="FQ169" i="1"/>
  <c r="FQ170" i="1" s="1"/>
  <c r="FQ171" i="1" s="1"/>
  <c r="FQ228" i="1" s="1"/>
  <c r="AO169" i="1"/>
  <c r="AO170" i="1" s="1"/>
  <c r="AO171" i="1" s="1"/>
  <c r="AO228" i="1" s="1"/>
  <c r="AO128" i="1"/>
  <c r="AO225" i="1" s="1"/>
  <c r="AO152" i="1"/>
  <c r="AO154" i="1" s="1"/>
  <c r="AO156" i="1" s="1"/>
  <c r="AY169" i="1"/>
  <c r="AY170" i="1" s="1"/>
  <c r="AY171" i="1" s="1"/>
  <c r="AY228" i="1" s="1"/>
  <c r="AY128" i="1"/>
  <c r="AY225" i="1" s="1"/>
  <c r="AY227" i="1" s="1"/>
  <c r="FA152" i="1"/>
  <c r="FA154" i="1" s="1"/>
  <c r="FA156" i="1" s="1"/>
  <c r="FA158" i="1" s="1"/>
  <c r="FA160" i="1" s="1"/>
  <c r="FA162" i="1" s="1"/>
  <c r="FA169" i="1"/>
  <c r="FA170" i="1" s="1"/>
  <c r="FA171" i="1" s="1"/>
  <c r="FA228" i="1" s="1"/>
  <c r="FA128" i="1"/>
  <c r="FA225" i="1" s="1"/>
  <c r="BT250" i="1"/>
  <c r="BT260" i="1"/>
  <c r="BU248" i="1"/>
  <c r="BU260" i="1"/>
  <c r="FD251" i="1"/>
  <c r="FD260" i="1"/>
  <c r="AL169" i="1"/>
  <c r="AL170" i="1" s="1"/>
  <c r="AL171" i="1" s="1"/>
  <c r="AL228" i="1" s="1"/>
  <c r="BJ152" i="1"/>
  <c r="BJ154" i="1" s="1"/>
  <c r="BJ156" i="1" s="1"/>
  <c r="BJ158" i="1" s="1"/>
  <c r="BJ160" i="1" s="1"/>
  <c r="BJ162" i="1" s="1"/>
  <c r="BJ227" i="1" s="1"/>
  <c r="Z250" i="1"/>
  <c r="Z260" i="1"/>
  <c r="DS128" i="1"/>
  <c r="DS225" i="1" s="1"/>
  <c r="DS156" i="1"/>
  <c r="DS158" i="1" s="1"/>
  <c r="DS160" i="1" s="1"/>
  <c r="DS162" i="1" s="1"/>
  <c r="DS195" i="1"/>
  <c r="DS199" i="1" s="1"/>
  <c r="DS201" i="1" s="1"/>
  <c r="DS169" i="1"/>
  <c r="DS170" i="1" s="1"/>
  <c r="DS171" i="1" s="1"/>
  <c r="DS228" i="1" s="1"/>
  <c r="EC248" i="1"/>
  <c r="EC260" i="1"/>
  <c r="DN230" i="1"/>
  <c r="DN235" i="1" s="1"/>
  <c r="DN240" i="1" s="1"/>
  <c r="DN260" i="1" s="1"/>
  <c r="FR242" i="1"/>
  <c r="FR260" i="1"/>
  <c r="AZ230" i="1"/>
  <c r="AZ235" i="1" s="1"/>
  <c r="AZ240" i="1" s="1"/>
  <c r="AZ260" i="1" s="1"/>
  <c r="DO230" i="1"/>
  <c r="DO235" i="1" s="1"/>
  <c r="DO240" i="1" s="1"/>
  <c r="DO260" i="1" s="1"/>
  <c r="AH230" i="1"/>
  <c r="AH235" i="1" s="1"/>
  <c r="AH240" i="1" s="1"/>
  <c r="EC251" i="1"/>
  <c r="BT248" i="1"/>
  <c r="BT242" i="1"/>
  <c r="CS248" i="1"/>
  <c r="BT251" i="1"/>
  <c r="D327" i="1"/>
  <c r="R327" i="1"/>
  <c r="BC327" i="1"/>
  <c r="J128" i="1"/>
  <c r="J225" i="1" s="1"/>
  <c r="J156" i="1"/>
  <c r="J158" i="1" s="1"/>
  <c r="J160" i="1" s="1"/>
  <c r="J162" i="1" s="1"/>
  <c r="J169" i="1"/>
  <c r="J170" i="1" s="1"/>
  <c r="J171" i="1" s="1"/>
  <c r="J228" i="1" s="1"/>
  <c r="J195" i="1"/>
  <c r="J199" i="1" s="1"/>
  <c r="EC250" i="1"/>
  <c r="CU128" i="1"/>
  <c r="CU225" i="1" s="1"/>
  <c r="CU156" i="1"/>
  <c r="CU158" i="1" s="1"/>
  <c r="CU160" i="1" s="1"/>
  <c r="CU162" i="1" s="1"/>
  <c r="CU195" i="1"/>
  <c r="CU199" i="1" s="1"/>
  <c r="CU201" i="1" s="1"/>
  <c r="CU169" i="1"/>
  <c r="CU170" i="1" s="1"/>
  <c r="CU171" i="1" s="1"/>
  <c r="CU228" i="1" s="1"/>
  <c r="DI235" i="1"/>
  <c r="DI240" i="1" s="1"/>
  <c r="EC242" i="1"/>
  <c r="FD250" i="1"/>
  <c r="DG248" i="1"/>
  <c r="BU242" i="1"/>
  <c r="DG251" i="1"/>
  <c r="DG242" i="1"/>
  <c r="FD248" i="1"/>
  <c r="BU250" i="1"/>
  <c r="C204" i="1"/>
  <c r="C232" i="1" s="1"/>
  <c r="C235" i="1" s="1"/>
  <c r="C240" i="1" s="1"/>
  <c r="FD242" i="1"/>
  <c r="DG250" i="1"/>
  <c r="BU251" i="1"/>
  <c r="FR251" i="1"/>
  <c r="FR248" i="1"/>
  <c r="FR250" i="1"/>
  <c r="BK235" i="1"/>
  <c r="BK240" i="1" s="1"/>
  <c r="FS250" i="1"/>
  <c r="FS251" i="1"/>
  <c r="FS242" i="1"/>
  <c r="FS248" i="1"/>
  <c r="ER251" i="1"/>
  <c r="ER248" i="1"/>
  <c r="ER242" i="1"/>
  <c r="ER250" i="1"/>
  <c r="CV242" i="1"/>
  <c r="CV251" i="1"/>
  <c r="CV250" i="1"/>
  <c r="CV248" i="1"/>
  <c r="AU250" i="1"/>
  <c r="AU242" i="1"/>
  <c r="AU251" i="1"/>
  <c r="AU248" i="1"/>
  <c r="CG250" i="1"/>
  <c r="CG251" i="1"/>
  <c r="CG242" i="1"/>
  <c r="CG248" i="1"/>
  <c r="DA242" i="1"/>
  <c r="DA250" i="1"/>
  <c r="DA251" i="1"/>
  <c r="DA248" i="1"/>
  <c r="CR242" i="1"/>
  <c r="CR250" i="1"/>
  <c r="CR251" i="1"/>
  <c r="CR248" i="1"/>
  <c r="DP248" i="1"/>
  <c r="DP242" i="1"/>
  <c r="DP251" i="1"/>
  <c r="DP250" i="1"/>
  <c r="CA242" i="1"/>
  <c r="CA251" i="1"/>
  <c r="CA248" i="1"/>
  <c r="CA250" i="1"/>
  <c r="DV242" i="1"/>
  <c r="DV248" i="1"/>
  <c r="DV250" i="1"/>
  <c r="DV251" i="1"/>
  <c r="DB250" i="1"/>
  <c r="DB242" i="1"/>
  <c r="DB248" i="1"/>
  <c r="DB251" i="1"/>
  <c r="CS251" i="1"/>
  <c r="Z248" i="1"/>
  <c r="DC158" i="1"/>
  <c r="DC160" i="1" s="1"/>
  <c r="CS250" i="1"/>
  <c r="Z242" i="1"/>
  <c r="CS242" i="1"/>
  <c r="Z251" i="1"/>
  <c r="BL158" i="1"/>
  <c r="BL160" i="1" s="1"/>
  <c r="BL162" i="1" s="1"/>
  <c r="BL227" i="1" s="1"/>
  <c r="BL230" i="1" s="1"/>
  <c r="BL235" i="1" s="1"/>
  <c r="BL240" i="1" s="1"/>
  <c r="BL260" i="1" s="1"/>
  <c r="DY158" i="1"/>
  <c r="DY160" i="1"/>
  <c r="DY162" i="1" s="1"/>
  <c r="DY227" i="1" s="1"/>
  <c r="DY230" i="1" s="1"/>
  <c r="DY235" i="1" s="1"/>
  <c r="DY240" i="1" s="1"/>
  <c r="DY260" i="1" s="1"/>
  <c r="EP158" i="1"/>
  <c r="EP160" i="1"/>
  <c r="EP162" i="1" s="1"/>
  <c r="EP227" i="1" s="1"/>
  <c r="EP230" i="1" s="1"/>
  <c r="EP235" i="1" s="1"/>
  <c r="EP240" i="1" s="1"/>
  <c r="EP260" i="1" s="1"/>
  <c r="R235" i="1"/>
  <c r="R240" i="1" s="1"/>
  <c r="D235" i="1"/>
  <c r="D240" i="1" s="1"/>
  <c r="BN230" i="1"/>
  <c r="BN235" i="1" s="1"/>
  <c r="BN240" i="1" s="1"/>
  <c r="Q230" i="1"/>
  <c r="Q235" i="1" s="1"/>
  <c r="Q240" i="1" s="1"/>
  <c r="Q260" i="1" s="1"/>
  <c r="EN235" i="1"/>
  <c r="EN240" i="1" s="1"/>
  <c r="ET242" i="1"/>
  <c r="ET248" i="1"/>
  <c r="ET250" i="1"/>
  <c r="ET251" i="1"/>
  <c r="T242" i="1"/>
  <c r="T250" i="1"/>
  <c r="T251" i="1"/>
  <c r="T248" i="1"/>
  <c r="BV242" i="1"/>
  <c r="BV250" i="1"/>
  <c r="BV251" i="1"/>
  <c r="BV248" i="1"/>
  <c r="EV242" i="1"/>
  <c r="EV248" i="1"/>
  <c r="EV251" i="1"/>
  <c r="EV250" i="1"/>
  <c r="DM242" i="1"/>
  <c r="DM250" i="1"/>
  <c r="DM251" i="1"/>
  <c r="DM248" i="1"/>
  <c r="AD242" i="1"/>
  <c r="AD248" i="1"/>
  <c r="AD250" i="1"/>
  <c r="AD251" i="1"/>
  <c r="EZ242" i="1"/>
  <c r="EZ248" i="1"/>
  <c r="EZ250" i="1"/>
  <c r="EZ251" i="1"/>
  <c r="FL242" i="1"/>
  <c r="FL248" i="1"/>
  <c r="FL250" i="1"/>
  <c r="FL251" i="1"/>
  <c r="EK242" i="1"/>
  <c r="EK248" i="1"/>
  <c r="EK250" i="1"/>
  <c r="EK251" i="1"/>
  <c r="FE242" i="1"/>
  <c r="FE248" i="1"/>
  <c r="FE250" i="1"/>
  <c r="FE251" i="1"/>
  <c r="CO242" i="1"/>
  <c r="CO250" i="1"/>
  <c r="CO251" i="1"/>
  <c r="CO248" i="1"/>
  <c r="FW242" i="1"/>
  <c r="FW248" i="1"/>
  <c r="FW250" i="1"/>
  <c r="FW251" i="1"/>
  <c r="AF242" i="1"/>
  <c r="AF248" i="1"/>
  <c r="AF250" i="1"/>
  <c r="AF251" i="1"/>
  <c r="FC242" i="1"/>
  <c r="FC248" i="1"/>
  <c r="FC250" i="1"/>
  <c r="FC251" i="1"/>
  <c r="BQ242" i="1"/>
  <c r="BQ251" i="1"/>
  <c r="BQ248" i="1"/>
  <c r="BQ250" i="1"/>
  <c r="N242" i="1"/>
  <c r="N248" i="1"/>
  <c r="N250" i="1"/>
  <c r="N251" i="1"/>
  <c r="EQ242" i="1"/>
  <c r="EQ251" i="1"/>
  <c r="EQ250" i="1"/>
  <c r="EQ248" i="1"/>
  <c r="AI242" i="1"/>
  <c r="AI248" i="1"/>
  <c r="AI250" i="1"/>
  <c r="AI251" i="1"/>
  <c r="P242" i="1"/>
  <c r="P248" i="1"/>
  <c r="P250" i="1"/>
  <c r="P251" i="1"/>
  <c r="DT242" i="1"/>
  <c r="DT248" i="1"/>
  <c r="DT250" i="1"/>
  <c r="DT251" i="1"/>
  <c r="DW242" i="1"/>
  <c r="DW248" i="1"/>
  <c r="DW250" i="1"/>
  <c r="DW251" i="1"/>
  <c r="BP242" i="1"/>
  <c r="BP250" i="1"/>
  <c r="BP251" i="1"/>
  <c r="BP248" i="1"/>
  <c r="FG242" i="1"/>
  <c r="FG248" i="1"/>
  <c r="FG250" i="1"/>
  <c r="FG251" i="1"/>
  <c r="BE242" i="1"/>
  <c r="BE250" i="1"/>
  <c r="BE251" i="1"/>
  <c r="BE248" i="1"/>
  <c r="BD242" i="1"/>
  <c r="BD250" i="1"/>
  <c r="BD251" i="1"/>
  <c r="BD248" i="1"/>
  <c r="CN242" i="1"/>
  <c r="CN250" i="1"/>
  <c r="CN251" i="1"/>
  <c r="CN248" i="1"/>
  <c r="EO242" i="1"/>
  <c r="EO248" i="1"/>
  <c r="EO250" i="1"/>
  <c r="EO251" i="1"/>
  <c r="DU242" i="1"/>
  <c r="DU248" i="1"/>
  <c r="DU250" i="1"/>
  <c r="DU251" i="1"/>
  <c r="FT242" i="1"/>
  <c r="FT250" i="1"/>
  <c r="FT251" i="1"/>
  <c r="FT248" i="1"/>
  <c r="AT242" i="1"/>
  <c r="AT251" i="1"/>
  <c r="AT248" i="1"/>
  <c r="AT250" i="1"/>
  <c r="EX242" i="1"/>
  <c r="EX251" i="1"/>
  <c r="EX248" i="1"/>
  <c r="EX250" i="1"/>
  <c r="DQ242" i="1"/>
  <c r="DQ248" i="1"/>
  <c r="DQ250" i="1"/>
  <c r="DQ251" i="1"/>
  <c r="CL242" i="1"/>
  <c r="CL251" i="1"/>
  <c r="CL250" i="1"/>
  <c r="CL248" i="1"/>
  <c r="BY242" i="1"/>
  <c r="BY248" i="1"/>
  <c r="BY250" i="1"/>
  <c r="BY251" i="1"/>
  <c r="FF242" i="1"/>
  <c r="FF248" i="1"/>
  <c r="FF250" i="1"/>
  <c r="FF251" i="1"/>
  <c r="CT242" i="1"/>
  <c r="CT248" i="1"/>
  <c r="CT250" i="1"/>
  <c r="CT251" i="1"/>
  <c r="AS242" i="1"/>
  <c r="AS250" i="1"/>
  <c r="AS251" i="1"/>
  <c r="AS248" i="1"/>
  <c r="FJ242" i="1"/>
  <c r="FJ250" i="1"/>
  <c r="FJ248" i="1"/>
  <c r="FJ251" i="1"/>
  <c r="O242" i="1"/>
  <c r="O248" i="1"/>
  <c r="O250" i="1"/>
  <c r="O251" i="1"/>
  <c r="U242" i="1"/>
  <c r="U248" i="1"/>
  <c r="U251" i="1"/>
  <c r="U250" i="1"/>
  <c r="EW242" i="1"/>
  <c r="EW250" i="1"/>
  <c r="EW251" i="1"/>
  <c r="EW248" i="1"/>
  <c r="CW242" i="1"/>
  <c r="CW251" i="1"/>
  <c r="CW250" i="1"/>
  <c r="CW248" i="1"/>
  <c r="H242" i="1"/>
  <c r="H250" i="1"/>
  <c r="H251" i="1"/>
  <c r="H248" i="1"/>
  <c r="FZ119" i="1"/>
  <c r="CF242" i="1"/>
  <c r="CF248" i="1"/>
  <c r="CF250" i="1"/>
  <c r="CF251" i="1"/>
  <c r="FZ113" i="1"/>
  <c r="FZ123" i="1"/>
  <c r="V242" i="1"/>
  <c r="V251" i="1"/>
  <c r="V248" i="1"/>
  <c r="V250" i="1"/>
  <c r="AR242" i="1"/>
  <c r="AR251" i="1"/>
  <c r="AR248" i="1"/>
  <c r="AR250" i="1"/>
  <c r="BF242" i="1"/>
  <c r="BF251" i="1"/>
  <c r="BF248" i="1"/>
  <c r="BF250" i="1"/>
  <c r="FK242" i="1"/>
  <c r="FK250" i="1"/>
  <c r="FK251" i="1"/>
  <c r="FK248" i="1"/>
  <c r="BA242" i="1"/>
  <c r="BA248" i="1"/>
  <c r="BA250" i="1"/>
  <c r="BA251" i="1"/>
  <c r="EG242" i="1"/>
  <c r="EG248" i="1"/>
  <c r="EG250" i="1"/>
  <c r="EG251" i="1"/>
  <c r="DK242" i="1"/>
  <c r="DK243" i="1"/>
  <c r="DK251" i="1"/>
  <c r="DK248" i="1"/>
  <c r="DK250" i="1"/>
  <c r="CB248" i="1"/>
  <c r="EM242" i="1"/>
  <c r="EM250" i="1"/>
  <c r="EM251" i="1"/>
  <c r="EM248" i="1"/>
  <c r="FB242" i="1"/>
  <c r="FB248" i="1"/>
  <c r="FB250" i="1"/>
  <c r="FB251" i="1"/>
  <c r="AE242" i="1"/>
  <c r="AE248" i="1"/>
  <c r="AE250" i="1"/>
  <c r="AE251" i="1"/>
  <c r="CY242" i="1"/>
  <c r="CY248" i="1"/>
  <c r="CY250" i="1"/>
  <c r="CY251" i="1"/>
  <c r="E204" i="1"/>
  <c r="E232" i="1" s="1"/>
  <c r="EI242" i="1"/>
  <c r="EI251" i="1"/>
  <c r="EI250" i="1"/>
  <c r="EI248" i="1"/>
  <c r="CK242" i="1"/>
  <c r="CK248" i="1"/>
  <c r="CK250" i="1"/>
  <c r="CK251" i="1"/>
  <c r="CM242" i="1"/>
  <c r="CM248" i="1"/>
  <c r="CM250" i="1"/>
  <c r="CM251" i="1"/>
  <c r="AM242" i="1"/>
  <c r="AM248" i="1"/>
  <c r="AM250" i="1"/>
  <c r="AM251" i="1"/>
  <c r="E158" i="1"/>
  <c r="E160" i="1" s="1"/>
  <c r="E162" i="1" s="1"/>
  <c r="E227" i="1" s="1"/>
  <c r="E327" i="1" s="1"/>
  <c r="FM242" i="1"/>
  <c r="FM248" i="1"/>
  <c r="FM250" i="1"/>
  <c r="FM251" i="1"/>
  <c r="BW242" i="1"/>
  <c r="BW248" i="1"/>
  <c r="BW250" i="1"/>
  <c r="BW251" i="1"/>
  <c r="ED242" i="1"/>
  <c r="ED248" i="1"/>
  <c r="ED250" i="1"/>
  <c r="ED251" i="1"/>
  <c r="CC242" i="1"/>
  <c r="CC250" i="1"/>
  <c r="CC251" i="1"/>
  <c r="CC248" i="1"/>
  <c r="EA242" i="1"/>
  <c r="EA250" i="1"/>
  <c r="EA251" i="1"/>
  <c r="EA248" i="1"/>
  <c r="F242" i="1"/>
  <c r="F251" i="1"/>
  <c r="F250" i="1"/>
  <c r="F248" i="1"/>
  <c r="BZ242" i="1"/>
  <c r="BZ248" i="1"/>
  <c r="BZ250" i="1"/>
  <c r="BZ251" i="1"/>
  <c r="CH242" i="1"/>
  <c r="CH248" i="1"/>
  <c r="CH250" i="1"/>
  <c r="CH251" i="1"/>
  <c r="X242" i="1"/>
  <c r="X251" i="1"/>
  <c r="X248" i="1"/>
  <c r="X250" i="1"/>
  <c r="EH242" i="1"/>
  <c r="EH251" i="1"/>
  <c r="EH250" i="1"/>
  <c r="EH248" i="1"/>
  <c r="W242" i="1"/>
  <c r="W248" i="1"/>
  <c r="W250" i="1"/>
  <c r="W251" i="1"/>
  <c r="AG242" i="1"/>
  <c r="AG250" i="1"/>
  <c r="AG248" i="1"/>
  <c r="AG251" i="1"/>
  <c r="FZ239" i="1"/>
  <c r="FZ212" i="1"/>
  <c r="EE242" i="1"/>
  <c r="EE248" i="1"/>
  <c r="EE250" i="1"/>
  <c r="EE251" i="1"/>
  <c r="AJ248" i="1"/>
  <c r="AA242" i="1"/>
  <c r="AA248" i="1"/>
  <c r="AA250" i="1"/>
  <c r="AA251" i="1"/>
  <c r="AQ242" i="1"/>
  <c r="AQ248" i="1"/>
  <c r="AQ250" i="1"/>
  <c r="AQ251" i="1"/>
  <c r="AC260" i="1" l="1"/>
  <c r="AC242" i="1"/>
  <c r="AC248" i="1"/>
  <c r="AC250" i="1"/>
  <c r="AC251" i="1"/>
  <c r="AC252" i="1" s="1"/>
  <c r="AC256" i="1" s="1"/>
  <c r="AK248" i="1"/>
  <c r="AK242" i="1"/>
  <c r="BO250" i="1"/>
  <c r="BO248" i="1"/>
  <c r="BO251" i="1"/>
  <c r="BO252" i="1" s="1"/>
  <c r="BO256" i="1" s="1"/>
  <c r="BI251" i="1"/>
  <c r="BO242" i="1"/>
  <c r="AK251" i="1"/>
  <c r="AK250" i="1"/>
  <c r="DX242" i="1"/>
  <c r="DX248" i="1"/>
  <c r="BS250" i="1"/>
  <c r="BS248" i="1"/>
  <c r="BS251" i="1"/>
  <c r="G251" i="1"/>
  <c r="DX251" i="1"/>
  <c r="BS242" i="1"/>
  <c r="G242" i="1"/>
  <c r="DX250" i="1"/>
  <c r="DE251" i="1"/>
  <c r="AJ242" i="1"/>
  <c r="CB251" i="1"/>
  <c r="BI250" i="1"/>
  <c r="CB250" i="1"/>
  <c r="CB252" i="1" s="1"/>
  <c r="CB256" i="1" s="1"/>
  <c r="BI248" i="1"/>
  <c r="DJ230" i="1"/>
  <c r="DJ235" i="1" s="1"/>
  <c r="DJ240" i="1" s="1"/>
  <c r="DJ260" i="1" s="1"/>
  <c r="L251" i="1"/>
  <c r="CB242" i="1"/>
  <c r="BI242" i="1"/>
  <c r="DE250" i="1"/>
  <c r="DE252" i="1" s="1"/>
  <c r="DE256" i="1" s="1"/>
  <c r="L248" i="1"/>
  <c r="DE248" i="1"/>
  <c r="DE242" i="1"/>
  <c r="AB248" i="1"/>
  <c r="AB250" i="1"/>
  <c r="AB242" i="1"/>
  <c r="AB251" i="1"/>
  <c r="BB260" i="1"/>
  <c r="BB242" i="1"/>
  <c r="BB251" i="1"/>
  <c r="BB248" i="1"/>
  <c r="BB250" i="1"/>
  <c r="FH248" i="1"/>
  <c r="FH251" i="1"/>
  <c r="DL251" i="1"/>
  <c r="DL250" i="1"/>
  <c r="H47" i="2"/>
  <c r="C265" i="2"/>
  <c r="C271" i="2" s="1"/>
  <c r="C274" i="2" s="1"/>
  <c r="C290" i="2"/>
  <c r="C325" i="2" s="1"/>
  <c r="I41" i="2"/>
  <c r="I248" i="1"/>
  <c r="BH248" i="1"/>
  <c r="EB248" i="1"/>
  <c r="EY251" i="1"/>
  <c r="FV251" i="1"/>
  <c r="EY250" i="1"/>
  <c r="EY248" i="1"/>
  <c r="EY242" i="1"/>
  <c r="DL248" i="1"/>
  <c r="AJ251" i="1"/>
  <c r="DL242" i="1"/>
  <c r="G250" i="1"/>
  <c r="I251" i="1"/>
  <c r="AJ250" i="1"/>
  <c r="G248" i="1"/>
  <c r="I250" i="1"/>
  <c r="DH248" i="1"/>
  <c r="I242" i="1"/>
  <c r="BH250" i="1"/>
  <c r="L250" i="1"/>
  <c r="DH251" i="1"/>
  <c r="L242" i="1"/>
  <c r="DH242" i="1"/>
  <c r="FH250" i="1"/>
  <c r="FH242" i="1"/>
  <c r="EB242" i="1"/>
  <c r="DN248" i="1"/>
  <c r="AN154" i="1"/>
  <c r="AN156" i="1" s="1"/>
  <c r="EB251" i="1"/>
  <c r="EB250" i="1"/>
  <c r="BG227" i="1"/>
  <c r="BG230" i="1" s="1"/>
  <c r="BG235" i="1" s="1"/>
  <c r="BG240" i="1" s="1"/>
  <c r="FV248" i="1"/>
  <c r="AW230" i="1"/>
  <c r="AW235" i="1" s="1"/>
  <c r="AW240" i="1" s="1"/>
  <c r="AW260" i="1" s="1"/>
  <c r="M327" i="1"/>
  <c r="BH251" i="1"/>
  <c r="CQ227" i="1"/>
  <c r="CQ230" i="1" s="1"/>
  <c r="CQ235" i="1" s="1"/>
  <c r="CQ240" i="1" s="1"/>
  <c r="CQ242" i="1" s="1"/>
  <c r="DH250" i="1"/>
  <c r="FV242" i="1"/>
  <c r="BH242" i="1"/>
  <c r="DF251" i="1"/>
  <c r="DN251" i="1"/>
  <c r="DN250" i="1"/>
  <c r="FN248" i="1"/>
  <c r="FN242" i="1"/>
  <c r="FN250" i="1"/>
  <c r="AP248" i="1"/>
  <c r="FV250" i="1"/>
  <c r="CX251" i="1"/>
  <c r="CX248" i="1"/>
  <c r="CX242" i="1"/>
  <c r="FN251" i="1"/>
  <c r="M251" i="1"/>
  <c r="M250" i="1"/>
  <c r="FP251" i="1"/>
  <c r="M248" i="1"/>
  <c r="FP250" i="1"/>
  <c r="M242" i="1"/>
  <c r="FP242" i="1"/>
  <c r="AO204" i="1"/>
  <c r="AO232" i="1" s="1"/>
  <c r="CI251" i="1"/>
  <c r="CI242" i="1"/>
  <c r="CI250" i="1"/>
  <c r="ES248" i="1"/>
  <c r="CI248" i="1"/>
  <c r="DR251" i="1"/>
  <c r="FP248" i="1"/>
  <c r="ES251" i="1"/>
  <c r="BM227" i="1"/>
  <c r="BM230" i="1" s="1"/>
  <c r="BM235" i="1" s="1"/>
  <c r="BM240" i="1" s="1"/>
  <c r="BM250" i="1" s="1"/>
  <c r="BX230" i="1"/>
  <c r="BX235" i="1" s="1"/>
  <c r="BX240" i="1" s="1"/>
  <c r="DN242" i="1"/>
  <c r="DF242" i="1"/>
  <c r="DD260" i="1"/>
  <c r="DD242" i="1"/>
  <c r="DD248" i="1"/>
  <c r="DD251" i="1"/>
  <c r="DD250" i="1"/>
  <c r="CX250" i="1"/>
  <c r="ES242" i="1"/>
  <c r="AX230" i="1"/>
  <c r="AX235" i="1" s="1"/>
  <c r="AX240" i="1" s="1"/>
  <c r="AX242" i="1" s="1"/>
  <c r="FX230" i="1"/>
  <c r="FX235" i="1" s="1"/>
  <c r="FX240" i="1" s="1"/>
  <c r="DF250" i="1"/>
  <c r="ES250" i="1"/>
  <c r="CJ250" i="1"/>
  <c r="Y242" i="1"/>
  <c r="FA227" i="1"/>
  <c r="FA230" i="1" s="1"/>
  <c r="FA235" i="1" s="1"/>
  <c r="FA240" i="1" s="1"/>
  <c r="CJ251" i="1"/>
  <c r="Y248" i="1"/>
  <c r="DF248" i="1"/>
  <c r="DR248" i="1"/>
  <c r="DR250" i="1"/>
  <c r="DR242" i="1"/>
  <c r="EL204" i="1"/>
  <c r="EL232" i="1" s="1"/>
  <c r="K227" i="1"/>
  <c r="K230" i="1" s="1"/>
  <c r="K235" i="1" s="1"/>
  <c r="K240" i="1" s="1"/>
  <c r="BC251" i="1"/>
  <c r="BC248" i="1"/>
  <c r="BC250" i="1"/>
  <c r="BC242" i="1"/>
  <c r="AP242" i="1"/>
  <c r="AV251" i="1"/>
  <c r="BJ230" i="1"/>
  <c r="BJ235" i="1" s="1"/>
  <c r="BJ240" i="1" s="1"/>
  <c r="BJ260" i="1" s="1"/>
  <c r="AV250" i="1"/>
  <c r="AP251" i="1"/>
  <c r="AV248" i="1"/>
  <c r="AP250" i="1"/>
  <c r="AV242" i="1"/>
  <c r="DO250" i="1"/>
  <c r="CZ248" i="1"/>
  <c r="CJ248" i="1"/>
  <c r="EU251" i="1"/>
  <c r="CZ251" i="1"/>
  <c r="Y250" i="1"/>
  <c r="CJ242" i="1"/>
  <c r="DC162" i="1"/>
  <c r="DC227" i="1" s="1"/>
  <c r="DC230" i="1" s="1"/>
  <c r="DC235" i="1" s="1"/>
  <c r="DC240" i="1" s="1"/>
  <c r="DC260" i="1" s="1"/>
  <c r="EU248" i="1"/>
  <c r="CZ250" i="1"/>
  <c r="EU250" i="1"/>
  <c r="CZ242" i="1"/>
  <c r="EU242" i="1"/>
  <c r="FU260" i="1"/>
  <c r="FU251" i="1"/>
  <c r="S260" i="1"/>
  <c r="S251" i="1"/>
  <c r="S242" i="1"/>
  <c r="S248" i="1"/>
  <c r="S250" i="1"/>
  <c r="CP204" i="1"/>
  <c r="CP232" i="1" s="1"/>
  <c r="EF248" i="1"/>
  <c r="EL227" i="1"/>
  <c r="EL327" i="1" s="1"/>
  <c r="CD227" i="1"/>
  <c r="CD230" i="1" s="1"/>
  <c r="CD235" i="1" s="1"/>
  <c r="CD240" i="1" s="1"/>
  <c r="EF250" i="1"/>
  <c r="EF251" i="1"/>
  <c r="Y251" i="1"/>
  <c r="EF242" i="1"/>
  <c r="FU248" i="1"/>
  <c r="FU242" i="1"/>
  <c r="FU250" i="1"/>
  <c r="CP227" i="1"/>
  <c r="DO251" i="1"/>
  <c r="DO248" i="1"/>
  <c r="DO242" i="1"/>
  <c r="AY230" i="1"/>
  <c r="AY235" i="1" s="1"/>
  <c r="AY240" i="1" s="1"/>
  <c r="AY242" i="1" s="1"/>
  <c r="BR227" i="1"/>
  <c r="BR327" i="1" s="1"/>
  <c r="DZ227" i="1"/>
  <c r="DZ230" i="1" s="1"/>
  <c r="DZ235" i="1" s="1"/>
  <c r="DZ240" i="1" s="1"/>
  <c r="AZ242" i="1"/>
  <c r="AZ251" i="1"/>
  <c r="FQ227" i="1"/>
  <c r="FQ230" i="1" s="1"/>
  <c r="FQ235" i="1" s="1"/>
  <c r="FQ240" i="1" s="1"/>
  <c r="DS227" i="1"/>
  <c r="DS327" i="1" s="1"/>
  <c r="DS204" i="1"/>
  <c r="DS232" i="1" s="1"/>
  <c r="CE227" i="1"/>
  <c r="CE230" i="1" s="1"/>
  <c r="CE235" i="1" s="1"/>
  <c r="CE240" i="1" s="1"/>
  <c r="FZ228" i="1"/>
  <c r="BR204" i="1"/>
  <c r="BR232" i="1" s="1"/>
  <c r="AO158" i="1"/>
  <c r="AO160" i="1" s="1"/>
  <c r="AO162" i="1" s="1"/>
  <c r="AO227" i="1" s="1"/>
  <c r="AO230" i="1" s="1"/>
  <c r="EC252" i="1"/>
  <c r="EC256" i="1" s="1"/>
  <c r="EC261" i="1" s="1"/>
  <c r="EC262" i="1" s="1"/>
  <c r="EC292" i="1" s="1"/>
  <c r="DI242" i="1"/>
  <c r="DI260" i="1"/>
  <c r="DJ251" i="1"/>
  <c r="BN242" i="1"/>
  <c r="BN260" i="1"/>
  <c r="EN251" i="1"/>
  <c r="EN260" i="1"/>
  <c r="FI242" i="1"/>
  <c r="FI260" i="1"/>
  <c r="AL230" i="1"/>
  <c r="AL235" i="1" s="1"/>
  <c r="AL240" i="1" s="1"/>
  <c r="D251" i="1"/>
  <c r="D260" i="1"/>
  <c r="R251" i="1"/>
  <c r="R260" i="1"/>
  <c r="AH251" i="1"/>
  <c r="AH260" i="1"/>
  <c r="BK242" i="1"/>
  <c r="BK260" i="1"/>
  <c r="AZ250" i="1"/>
  <c r="AZ248" i="1"/>
  <c r="AH250" i="1"/>
  <c r="AH242" i="1"/>
  <c r="BT252" i="1"/>
  <c r="BT256" i="1" s="1"/>
  <c r="DI251" i="1"/>
  <c r="DI250" i="1"/>
  <c r="DI248" i="1"/>
  <c r="FD252" i="1"/>
  <c r="FD256" i="1" s="1"/>
  <c r="FD261" i="1" s="1"/>
  <c r="FD262" i="1" s="1"/>
  <c r="J201" i="1"/>
  <c r="FZ199" i="1"/>
  <c r="BU252" i="1"/>
  <c r="BU256" i="1" s="1"/>
  <c r="J227" i="1"/>
  <c r="J230" i="1" s="1"/>
  <c r="FZ195" i="1"/>
  <c r="CU204" i="1"/>
  <c r="CU232" i="1" s="1"/>
  <c r="CU227" i="1"/>
  <c r="CU230" i="1" s="1"/>
  <c r="FO251" i="1"/>
  <c r="FO250" i="1"/>
  <c r="FO248" i="1"/>
  <c r="DG252" i="1"/>
  <c r="DG256" i="1" s="1"/>
  <c r="DG261" i="1" s="1"/>
  <c r="DG262" i="1" s="1"/>
  <c r="FO242" i="1"/>
  <c r="CS252" i="1"/>
  <c r="CS256" i="1" s="1"/>
  <c r="DA252" i="1"/>
  <c r="DA256" i="1" s="1"/>
  <c r="DA261" i="1" s="1"/>
  <c r="DA262" i="1" s="1"/>
  <c r="CA252" i="1"/>
  <c r="CA256" i="1" s="1"/>
  <c r="CA261" i="1" s="1"/>
  <c r="CA262" i="1" s="1"/>
  <c r="CV252" i="1"/>
  <c r="CV256" i="1" s="1"/>
  <c r="CV261" i="1" s="1"/>
  <c r="CV262" i="1" s="1"/>
  <c r="FS252" i="1"/>
  <c r="FS256" i="1" s="1"/>
  <c r="FS261" i="1" s="1"/>
  <c r="FS262" i="1" s="1"/>
  <c r="AU252" i="1"/>
  <c r="AU256" i="1" s="1"/>
  <c r="AU261" i="1" s="1"/>
  <c r="AU262" i="1" s="1"/>
  <c r="CR252" i="1"/>
  <c r="CR256" i="1" s="1"/>
  <c r="C248" i="1"/>
  <c r="C260" i="1"/>
  <c r="C242" i="1"/>
  <c r="C251" i="1"/>
  <c r="C250" i="1"/>
  <c r="EJ250" i="1"/>
  <c r="EJ242" i="1"/>
  <c r="DB252" i="1"/>
  <c r="DB256" i="1" s="1"/>
  <c r="FR252" i="1"/>
  <c r="FR256" i="1" s="1"/>
  <c r="FR261" i="1" s="1"/>
  <c r="FR262" i="1" s="1"/>
  <c r="Z252" i="1"/>
  <c r="Z256" i="1" s="1"/>
  <c r="Z261" i="1" s="1"/>
  <c r="Z262" i="1" s="1"/>
  <c r="D250" i="1"/>
  <c r="R250" i="1"/>
  <c r="D248" i="1"/>
  <c r="R248" i="1"/>
  <c r="D242" i="1"/>
  <c r="R242" i="1"/>
  <c r="BK251" i="1"/>
  <c r="BK248" i="1"/>
  <c r="EJ248" i="1"/>
  <c r="BK250" i="1"/>
  <c r="EJ251" i="1"/>
  <c r="EN242" i="1"/>
  <c r="DP252" i="1"/>
  <c r="DP256" i="1" s="1"/>
  <c r="DP261" i="1" s="1"/>
  <c r="DP262" i="1" s="1"/>
  <c r="CG252" i="1"/>
  <c r="CG256" i="1" s="1"/>
  <c r="CG261" i="1" s="1"/>
  <c r="CG262" i="1" s="1"/>
  <c r="DV252" i="1"/>
  <c r="DV256" i="1" s="1"/>
  <c r="DV261" i="1" s="1"/>
  <c r="DV262" i="1" s="1"/>
  <c r="DJ250" i="1"/>
  <c r="DJ248" i="1"/>
  <c r="ER252" i="1"/>
  <c r="ER256" i="1" s="1"/>
  <c r="ER261" i="1" s="1"/>
  <c r="ER262" i="1" s="1"/>
  <c r="EP242" i="1"/>
  <c r="EP251" i="1"/>
  <c r="EP248" i="1"/>
  <c r="EP250" i="1"/>
  <c r="BL242" i="1"/>
  <c r="BL248" i="1"/>
  <c r="BL250" i="1"/>
  <c r="BL251" i="1"/>
  <c r="DY242" i="1"/>
  <c r="DY250" i="1"/>
  <c r="DY251" i="1"/>
  <c r="DY248" i="1"/>
  <c r="FI248" i="1"/>
  <c r="BN248" i="1"/>
  <c r="FI250" i="1"/>
  <c r="FI251" i="1"/>
  <c r="BN251" i="1"/>
  <c r="BN250" i="1"/>
  <c r="AH248" i="1"/>
  <c r="EN248" i="1"/>
  <c r="EN250" i="1"/>
  <c r="Q242" i="1"/>
  <c r="Q251" i="1"/>
  <c r="Q248" i="1"/>
  <c r="Q250" i="1"/>
  <c r="FB252" i="1"/>
  <c r="FB256" i="1" s="1"/>
  <c r="EM252" i="1"/>
  <c r="EM256" i="1" s="1"/>
  <c r="BP252" i="1"/>
  <c r="BP256" i="1" s="1"/>
  <c r="T252" i="1"/>
  <c r="T256" i="1" s="1"/>
  <c r="EQ252" i="1"/>
  <c r="EQ256" i="1" s="1"/>
  <c r="DU252" i="1"/>
  <c r="DU256" i="1" s="1"/>
  <c r="AI252" i="1"/>
  <c r="AI256" i="1" s="1"/>
  <c r="AI261" i="1" s="1"/>
  <c r="AI262" i="1" s="1"/>
  <c r="EG252" i="1"/>
  <c r="EG256" i="1" s="1"/>
  <c r="DQ252" i="1"/>
  <c r="DQ256" i="1" s="1"/>
  <c r="EK252" i="1"/>
  <c r="EK256" i="1" s="1"/>
  <c r="AM252" i="1"/>
  <c r="AM256" i="1" s="1"/>
  <c r="BQ252" i="1"/>
  <c r="BQ256" i="1" s="1"/>
  <c r="BZ252" i="1"/>
  <c r="BZ256" i="1" s="1"/>
  <c r="P252" i="1"/>
  <c r="P256" i="1" s="1"/>
  <c r="W252" i="1"/>
  <c r="W256" i="1" s="1"/>
  <c r="AQ252" i="1"/>
  <c r="AQ256" i="1" s="1"/>
  <c r="CY252" i="1"/>
  <c r="CY256" i="1" s="1"/>
  <c r="DT252" i="1"/>
  <c r="DT256" i="1" s="1"/>
  <c r="CO252" i="1"/>
  <c r="CO256" i="1" s="1"/>
  <c r="FE252" i="1"/>
  <c r="FE256" i="1" s="1"/>
  <c r="CC252" i="1"/>
  <c r="CC256" i="1" s="1"/>
  <c r="ET252" i="1"/>
  <c r="ET256" i="1" s="1"/>
  <c r="FM252" i="1"/>
  <c r="FM256" i="1" s="1"/>
  <c r="E230" i="1"/>
  <c r="CH252" i="1"/>
  <c r="CH256" i="1" s="1"/>
  <c r="ED252" i="1"/>
  <c r="ED256" i="1" s="1"/>
  <c r="EI252" i="1"/>
  <c r="EI256" i="1" s="1"/>
  <c r="BA252" i="1"/>
  <c r="BA256" i="1" s="1"/>
  <c r="EX252" i="1"/>
  <c r="EX256" i="1" s="1"/>
  <c r="CN252" i="1"/>
  <c r="CN256" i="1" s="1"/>
  <c r="EV252" i="1"/>
  <c r="EV256" i="1" s="1"/>
  <c r="DK252" i="1"/>
  <c r="DK256" i="1" s="1"/>
  <c r="FK252" i="1"/>
  <c r="FK256" i="1" s="1"/>
  <c r="BF252" i="1"/>
  <c r="BF256" i="1" s="1"/>
  <c r="O252" i="1"/>
  <c r="O256" i="1" s="1"/>
  <c r="AS252" i="1"/>
  <c r="AS256" i="1" s="1"/>
  <c r="FF252" i="1"/>
  <c r="FF256" i="1" s="1"/>
  <c r="AD252" i="1"/>
  <c r="AD256" i="1" s="1"/>
  <c r="F252" i="1"/>
  <c r="F256" i="1" s="1"/>
  <c r="CL252" i="1"/>
  <c r="CL256" i="1" s="1"/>
  <c r="BE252" i="1"/>
  <c r="BE256" i="1" s="1"/>
  <c r="FW252" i="1"/>
  <c r="FW256" i="1" s="1"/>
  <c r="BV252" i="1"/>
  <c r="BV256" i="1" s="1"/>
  <c r="AA252" i="1"/>
  <c r="AA256" i="1" s="1"/>
  <c r="CK252" i="1"/>
  <c r="CK256" i="1" s="1"/>
  <c r="FL252" i="1"/>
  <c r="FL256" i="1" s="1"/>
  <c r="EE252" i="1"/>
  <c r="EE256" i="1" s="1"/>
  <c r="X252" i="1"/>
  <c r="X256" i="1" s="1"/>
  <c r="BW252" i="1"/>
  <c r="BW256" i="1" s="1"/>
  <c r="AE252" i="1"/>
  <c r="AE256" i="1" s="1"/>
  <c r="AR252" i="1"/>
  <c r="AR256" i="1" s="1"/>
  <c r="H252" i="1"/>
  <c r="H256" i="1" s="1"/>
  <c r="FJ252" i="1"/>
  <c r="FJ256" i="1" s="1"/>
  <c r="AT252" i="1"/>
  <c r="AT256" i="1" s="1"/>
  <c r="FC252" i="1"/>
  <c r="FC256" i="1" s="1"/>
  <c r="DM252" i="1"/>
  <c r="DM256" i="1" s="1"/>
  <c r="V252" i="1"/>
  <c r="V256" i="1" s="1"/>
  <c r="CF252" i="1"/>
  <c r="CF256" i="1" s="1"/>
  <c r="BY252" i="1"/>
  <c r="BY256" i="1" s="1"/>
  <c r="N252" i="1"/>
  <c r="N256" i="1" s="1"/>
  <c r="EW252" i="1"/>
  <c r="EW256" i="1" s="1"/>
  <c r="U252" i="1"/>
  <c r="U256" i="1" s="1"/>
  <c r="DW252" i="1"/>
  <c r="DW256" i="1" s="1"/>
  <c r="AG252" i="1"/>
  <c r="AG256" i="1" s="1"/>
  <c r="EH252" i="1"/>
  <c r="EH256" i="1" s="1"/>
  <c r="EA252" i="1"/>
  <c r="EA256" i="1" s="1"/>
  <c r="CM252" i="1"/>
  <c r="CM256" i="1" s="1"/>
  <c r="CT252" i="1"/>
  <c r="CT256" i="1" s="1"/>
  <c r="FT252" i="1"/>
  <c r="FT256" i="1" s="1"/>
  <c r="EO252" i="1"/>
  <c r="EO256" i="1" s="1"/>
  <c r="EZ252" i="1"/>
  <c r="EZ256" i="1" s="1"/>
  <c r="FZ124" i="1"/>
  <c r="FZ125" i="1" s="1"/>
  <c r="CW252" i="1"/>
  <c r="CW256" i="1" s="1"/>
  <c r="BD252" i="1"/>
  <c r="BD256" i="1" s="1"/>
  <c r="FG252" i="1"/>
  <c r="FG256" i="1" s="1"/>
  <c r="AF252" i="1"/>
  <c r="AF256" i="1" s="1"/>
  <c r="AK252" i="1" l="1"/>
  <c r="AK256" i="1" s="1"/>
  <c r="BS252" i="1"/>
  <c r="BS256" i="1" s="1"/>
  <c r="DX252" i="1"/>
  <c r="DX256" i="1" s="1"/>
  <c r="BI252" i="1"/>
  <c r="BI256" i="1" s="1"/>
  <c r="BI261" i="1" s="1"/>
  <c r="BI262" i="1" s="1"/>
  <c r="BI292" i="1" s="1"/>
  <c r="L252" i="1"/>
  <c r="L256" i="1" s="1"/>
  <c r="DJ242" i="1"/>
  <c r="BB252" i="1"/>
  <c r="BB256" i="1" s="1"/>
  <c r="BB261" i="1" s="1"/>
  <c r="BB262" i="1" s="1"/>
  <c r="BB292" i="1" s="1"/>
  <c r="E235" i="1"/>
  <c r="E240" i="1" s="1"/>
  <c r="E260" i="1" s="1"/>
  <c r="AJ252" i="1"/>
  <c r="AJ256" i="1" s="1"/>
  <c r="AJ261" i="1" s="1"/>
  <c r="AJ262" i="1" s="1"/>
  <c r="AJ292" i="1" s="1"/>
  <c r="AB252" i="1"/>
  <c r="AB256" i="1" s="1"/>
  <c r="AB261" i="1" s="1"/>
  <c r="AB262" i="1" s="1"/>
  <c r="AB267" i="1" s="1"/>
  <c r="AB273" i="1" s="1"/>
  <c r="AB276" i="1" s="1"/>
  <c r="AB277" i="1" s="1"/>
  <c r="FH252" i="1"/>
  <c r="FH256" i="1" s="1"/>
  <c r="FH261" i="1" s="1"/>
  <c r="FH262" i="1" s="1"/>
  <c r="FH267" i="1" s="1"/>
  <c r="FH273" i="1" s="1"/>
  <c r="FH276" i="1" s="1"/>
  <c r="FH277" i="1" s="1"/>
  <c r="DL252" i="1"/>
  <c r="DL256" i="1" s="1"/>
  <c r="I252" i="1"/>
  <c r="I256" i="1" s="1"/>
  <c r="I261" i="1" s="1"/>
  <c r="I262" i="1" s="1"/>
  <c r="I267" i="1" s="1"/>
  <c r="I273" i="1" s="1"/>
  <c r="I276" i="1" s="1"/>
  <c r="I277" i="1" s="1"/>
  <c r="FV252" i="1"/>
  <c r="FV256" i="1" s="1"/>
  <c r="FV261" i="1" s="1"/>
  <c r="FV262" i="1" s="1"/>
  <c r="FV267" i="1" s="1"/>
  <c r="FV273" i="1" s="1"/>
  <c r="FV276" i="1" s="1"/>
  <c r="FV277" i="1" s="1"/>
  <c r="EY252" i="1"/>
  <c r="EY256" i="1" s="1"/>
  <c r="EY261" i="1" s="1"/>
  <c r="EY262" i="1" s="1"/>
  <c r="EY292" i="1" s="1"/>
  <c r="C82" i="2"/>
  <c r="C301" i="2"/>
  <c r="C304" i="2" s="1"/>
  <c r="C306" i="2" s="1"/>
  <c r="C297" i="2"/>
  <c r="H56" i="2" s="1"/>
  <c r="H48" i="2"/>
  <c r="C314" i="2"/>
  <c r="C291" i="2"/>
  <c r="C275" i="2"/>
  <c r="C282" i="2"/>
  <c r="C286" i="2" s="1"/>
  <c r="H51" i="2"/>
  <c r="H63" i="2"/>
  <c r="I43" i="2"/>
  <c r="EB252" i="1"/>
  <c r="EB256" i="1" s="1"/>
  <c r="EB261" i="1" s="1"/>
  <c r="EB262" i="1" s="1"/>
  <c r="EB267" i="1" s="1"/>
  <c r="EB273" i="1" s="1"/>
  <c r="EB276" i="1" s="1"/>
  <c r="EB277" i="1" s="1"/>
  <c r="BH252" i="1"/>
  <c r="BH256" i="1" s="1"/>
  <c r="BH261" i="1" s="1"/>
  <c r="BH262" i="1" s="1"/>
  <c r="BH292" i="1" s="1"/>
  <c r="G252" i="1"/>
  <c r="G256" i="1" s="1"/>
  <c r="G261" i="1" s="1"/>
  <c r="G262" i="1" s="1"/>
  <c r="G292" i="1" s="1"/>
  <c r="DH252" i="1"/>
  <c r="DH256" i="1" s="1"/>
  <c r="DH261" i="1" s="1"/>
  <c r="DH262" i="1" s="1"/>
  <c r="DH292" i="1" s="1"/>
  <c r="AW250" i="1"/>
  <c r="AW251" i="1"/>
  <c r="AW242" i="1"/>
  <c r="AW248" i="1"/>
  <c r="BG327" i="1"/>
  <c r="AN158" i="1"/>
  <c r="AN160" i="1" s="1"/>
  <c r="AN162" i="1" s="1"/>
  <c r="AN227" i="1" s="1"/>
  <c r="AN230" i="1" s="1"/>
  <c r="AN235" i="1" s="1"/>
  <c r="AN240" i="1" s="1"/>
  <c r="CQ251" i="1"/>
  <c r="DN252" i="1"/>
  <c r="DN256" i="1" s="1"/>
  <c r="DN261" i="1" s="1"/>
  <c r="DN262" i="1" s="1"/>
  <c r="DN292" i="1" s="1"/>
  <c r="M252" i="1"/>
  <c r="M256" i="1" s="1"/>
  <c r="M261" i="1" s="1"/>
  <c r="M262" i="1" s="1"/>
  <c r="M292" i="1" s="1"/>
  <c r="CQ250" i="1"/>
  <c r="CQ248" i="1"/>
  <c r="CQ260" i="1"/>
  <c r="CX252" i="1"/>
  <c r="CX256" i="1" s="1"/>
  <c r="CX261" i="1" s="1"/>
  <c r="CX262" i="1" s="1"/>
  <c r="CX292" i="1" s="1"/>
  <c r="CQ327" i="1"/>
  <c r="FP252" i="1"/>
  <c r="FP256" i="1" s="1"/>
  <c r="FP261" i="1" s="1"/>
  <c r="FP262" i="1" s="1"/>
  <c r="FP292" i="1" s="1"/>
  <c r="FN252" i="1"/>
  <c r="FN256" i="1" s="1"/>
  <c r="FN261" i="1" s="1"/>
  <c r="FN262" i="1" s="1"/>
  <c r="FN292" i="1" s="1"/>
  <c r="DD252" i="1"/>
  <c r="DD256" i="1" s="1"/>
  <c r="DD261" i="1" s="1"/>
  <c r="DD262" i="1" s="1"/>
  <c r="DD292" i="1" s="1"/>
  <c r="AO235" i="1"/>
  <c r="AO240" i="1" s="1"/>
  <c r="AO250" i="1" s="1"/>
  <c r="CI252" i="1"/>
  <c r="CI256" i="1" s="1"/>
  <c r="CI261" i="1" s="1"/>
  <c r="CI262" i="1" s="1"/>
  <c r="CI292" i="1" s="1"/>
  <c r="DF252" i="1"/>
  <c r="DF256" i="1" s="1"/>
  <c r="DF261" i="1" s="1"/>
  <c r="DF262" i="1" s="1"/>
  <c r="DF292" i="1" s="1"/>
  <c r="BM242" i="1"/>
  <c r="BM260" i="1"/>
  <c r="AX251" i="1"/>
  <c r="AX250" i="1"/>
  <c r="AX248" i="1"/>
  <c r="AX260" i="1"/>
  <c r="ES252" i="1"/>
  <c r="ES256" i="1" s="1"/>
  <c r="ES261" i="1" s="1"/>
  <c r="ES262" i="1" s="1"/>
  <c r="ES292" i="1" s="1"/>
  <c r="BM248" i="1"/>
  <c r="BM251" i="1"/>
  <c r="DR252" i="1"/>
  <c r="DR256" i="1" s="1"/>
  <c r="DR261" i="1" s="1"/>
  <c r="DR262" i="1" s="1"/>
  <c r="DR267" i="1" s="1"/>
  <c r="DR273" i="1" s="1"/>
  <c r="DR276" i="1" s="1"/>
  <c r="DR277" i="1" s="1"/>
  <c r="BC252" i="1"/>
  <c r="BC256" i="1" s="1"/>
  <c r="BC261" i="1" s="1"/>
  <c r="BC262" i="1" s="1"/>
  <c r="BC292" i="1" s="1"/>
  <c r="AP252" i="1"/>
  <c r="AP256" i="1" s="1"/>
  <c r="AP261" i="1" s="1"/>
  <c r="AP262" i="1" s="1"/>
  <c r="AP292" i="1" s="1"/>
  <c r="BX260" i="1"/>
  <c r="BX248" i="1"/>
  <c r="BX250" i="1"/>
  <c r="BX251" i="1"/>
  <c r="BX242" i="1"/>
  <c r="CZ252" i="1"/>
  <c r="CZ256" i="1" s="1"/>
  <c r="CZ261" i="1" s="1"/>
  <c r="CZ262" i="1" s="1"/>
  <c r="CZ292" i="1" s="1"/>
  <c r="FX260" i="1"/>
  <c r="FX248" i="1"/>
  <c r="FX242" i="1"/>
  <c r="FX250" i="1"/>
  <c r="FX251" i="1"/>
  <c r="BJ248" i="1"/>
  <c r="BJ242" i="1"/>
  <c r="EU252" i="1"/>
  <c r="EU256" i="1" s="1"/>
  <c r="EU261" i="1" s="1"/>
  <c r="EU262" i="1" s="1"/>
  <c r="EU267" i="1" s="1"/>
  <c r="EU273" i="1" s="1"/>
  <c r="EU276" i="1" s="1"/>
  <c r="EU277" i="1" s="1"/>
  <c r="CJ252" i="1"/>
  <c r="CJ256" i="1" s="1"/>
  <c r="CJ261" i="1" s="1"/>
  <c r="CJ262" i="1" s="1"/>
  <c r="CJ267" i="1" s="1"/>
  <c r="CJ273" i="1" s="1"/>
  <c r="CJ276" i="1" s="1"/>
  <c r="CJ277" i="1" s="1"/>
  <c r="Y252" i="1"/>
  <c r="Y256" i="1" s="1"/>
  <c r="Y261" i="1" s="1"/>
  <c r="Y262" i="1" s="1"/>
  <c r="Y267" i="1" s="1"/>
  <c r="Y273" i="1" s="1"/>
  <c r="Y276" i="1" s="1"/>
  <c r="Y277" i="1" s="1"/>
  <c r="EC303" i="1"/>
  <c r="EC306" i="1" s="1"/>
  <c r="EC308" i="1" s="1"/>
  <c r="AV252" i="1"/>
  <c r="AV256" i="1" s="1"/>
  <c r="AV261" i="1" s="1"/>
  <c r="AV262" i="1" s="1"/>
  <c r="AV292" i="1" s="1"/>
  <c r="EC267" i="1"/>
  <c r="EC273" i="1" s="1"/>
  <c r="EC276" i="1" s="1"/>
  <c r="EC277" i="1" s="1"/>
  <c r="BJ251" i="1"/>
  <c r="DO252" i="1"/>
  <c r="DO256" i="1" s="1"/>
  <c r="DO261" i="1" s="1"/>
  <c r="DO262" i="1" s="1"/>
  <c r="DO292" i="1" s="1"/>
  <c r="BG260" i="1"/>
  <c r="BG251" i="1"/>
  <c r="BG242" i="1"/>
  <c r="BG248" i="1"/>
  <c r="BG250" i="1"/>
  <c r="BJ250" i="1"/>
  <c r="DC251" i="1"/>
  <c r="DC248" i="1"/>
  <c r="S252" i="1"/>
  <c r="S256" i="1" s="1"/>
  <c r="S261" i="1" s="1"/>
  <c r="S262" i="1" s="1"/>
  <c r="DC250" i="1"/>
  <c r="DC242" i="1"/>
  <c r="K260" i="1"/>
  <c r="K242" i="1"/>
  <c r="K250" i="1"/>
  <c r="K251" i="1"/>
  <c r="K248" i="1"/>
  <c r="AY251" i="1"/>
  <c r="EC327" i="1"/>
  <c r="EF252" i="1"/>
  <c r="EF256" i="1" s="1"/>
  <c r="EF261" i="1" s="1"/>
  <c r="EF262" i="1" s="1"/>
  <c r="EF292" i="1" s="1"/>
  <c r="EL230" i="1"/>
  <c r="EL235" i="1" s="1"/>
  <c r="EL240" i="1" s="1"/>
  <c r="EL260" i="1" s="1"/>
  <c r="AY250" i="1"/>
  <c r="AY248" i="1"/>
  <c r="AZ252" i="1"/>
  <c r="AZ256" i="1" s="1"/>
  <c r="AZ261" i="1" s="1"/>
  <c r="AZ262" i="1" s="1"/>
  <c r="AZ292" i="1" s="1"/>
  <c r="FU252" i="1"/>
  <c r="FU256" i="1" s="1"/>
  <c r="FU261" i="1" s="1"/>
  <c r="FU262" i="1" s="1"/>
  <c r="FU267" i="1" s="1"/>
  <c r="FU273" i="1" s="1"/>
  <c r="FU276" i="1" s="1"/>
  <c r="FU277" i="1" s="1"/>
  <c r="AY260" i="1"/>
  <c r="BR230" i="1"/>
  <c r="BR235" i="1" s="1"/>
  <c r="BR240" i="1" s="1"/>
  <c r="CP327" i="1"/>
  <c r="CP230" i="1"/>
  <c r="CP235" i="1" s="1"/>
  <c r="CP240" i="1" s="1"/>
  <c r="CD260" i="1"/>
  <c r="CD248" i="1"/>
  <c r="CD251" i="1"/>
  <c r="CD242" i="1"/>
  <c r="CD250" i="1"/>
  <c r="DZ260" i="1"/>
  <c r="DZ248" i="1"/>
  <c r="DZ250" i="1"/>
  <c r="DZ251" i="1"/>
  <c r="DZ242" i="1"/>
  <c r="DS230" i="1"/>
  <c r="DS235" i="1" s="1"/>
  <c r="DS240" i="1" s="1"/>
  <c r="DS248" i="1" s="1"/>
  <c r="FA260" i="1"/>
  <c r="FA242" i="1"/>
  <c r="FA248" i="1"/>
  <c r="FA250" i="1"/>
  <c r="FA251" i="1"/>
  <c r="CE260" i="1"/>
  <c r="CE248" i="1"/>
  <c r="CE250" i="1"/>
  <c r="CE242" i="1"/>
  <c r="CE251" i="1"/>
  <c r="FQ260" i="1"/>
  <c r="FQ242" i="1"/>
  <c r="FQ250" i="1"/>
  <c r="FQ251" i="1"/>
  <c r="FQ248" i="1"/>
  <c r="EW261" i="1"/>
  <c r="EW262" i="1" s="1"/>
  <c r="EW292" i="1" s="1"/>
  <c r="CM261" i="1"/>
  <c r="CM262" i="1" s="1"/>
  <c r="CM292" i="1" s="1"/>
  <c r="N261" i="1"/>
  <c r="N262" i="1" s="1"/>
  <c r="N292" i="1" s="1"/>
  <c r="AT261" i="1"/>
  <c r="AT262" i="1" s="1"/>
  <c r="AT267" i="1" s="1"/>
  <c r="AT273" i="1" s="1"/>
  <c r="AT276" i="1" s="1"/>
  <c r="AT277" i="1" s="1"/>
  <c r="CK261" i="1"/>
  <c r="CK262" i="1" s="1"/>
  <c r="CK292" i="1" s="1"/>
  <c r="F261" i="1"/>
  <c r="F262" i="1" s="1"/>
  <c r="F292" i="1" s="1"/>
  <c r="BF261" i="1"/>
  <c r="BF262" i="1" s="1"/>
  <c r="BF292" i="1" s="1"/>
  <c r="BZ261" i="1"/>
  <c r="BZ262" i="1" s="1"/>
  <c r="BZ267" i="1" s="1"/>
  <c r="BZ273" i="1" s="1"/>
  <c r="BZ276" i="1" s="1"/>
  <c r="BZ316" i="1" s="1"/>
  <c r="FC261" i="1"/>
  <c r="FC262" i="1" s="1"/>
  <c r="FC292" i="1" s="1"/>
  <c r="BY261" i="1"/>
  <c r="BY262" i="1" s="1"/>
  <c r="BY267" i="1" s="1"/>
  <c r="BY273" i="1" s="1"/>
  <c r="BY276" i="1" s="1"/>
  <c r="BY277" i="1" s="1"/>
  <c r="FJ261" i="1"/>
  <c r="FJ262" i="1" s="1"/>
  <c r="FJ292" i="1" s="1"/>
  <c r="FK261" i="1"/>
  <c r="FK262" i="1" s="1"/>
  <c r="FK292" i="1" s="1"/>
  <c r="CN261" i="1"/>
  <c r="CN262" i="1" s="1"/>
  <c r="CN292" i="1" s="1"/>
  <c r="CT261" i="1"/>
  <c r="CT262" i="1" s="1"/>
  <c r="CT292" i="1" s="1"/>
  <c r="BO261" i="1"/>
  <c r="BO262" i="1" s="1"/>
  <c r="BO292" i="1" s="1"/>
  <c r="EX261" i="1"/>
  <c r="EX262" i="1" s="1"/>
  <c r="EX292" i="1" s="1"/>
  <c r="BQ261" i="1"/>
  <c r="BQ262" i="1" s="1"/>
  <c r="BQ267" i="1" s="1"/>
  <c r="BQ273" i="1" s="1"/>
  <c r="BQ276" i="1" s="1"/>
  <c r="BQ277" i="1" s="1"/>
  <c r="CR261" i="1"/>
  <c r="CR262" i="1" s="1"/>
  <c r="CR292" i="1" s="1"/>
  <c r="CW261" i="1"/>
  <c r="CW262" i="1" s="1"/>
  <c r="CW292" i="1" s="1"/>
  <c r="CF261" i="1"/>
  <c r="CF262" i="1" s="1"/>
  <c r="CF292" i="1" s="1"/>
  <c r="DK261" i="1"/>
  <c r="DK262" i="1" s="1"/>
  <c r="DK292" i="1" s="1"/>
  <c r="EA261" i="1"/>
  <c r="EA262" i="1" s="1"/>
  <c r="EA267" i="1" s="1"/>
  <c r="EA273" i="1" s="1"/>
  <c r="EA276" i="1" s="1"/>
  <c r="EA277" i="1" s="1"/>
  <c r="AR261" i="1"/>
  <c r="AR262" i="1" s="1"/>
  <c r="AR292" i="1" s="1"/>
  <c r="AA261" i="1"/>
  <c r="AA262" i="1" s="1"/>
  <c r="AA292" i="1" s="1"/>
  <c r="AD261" i="1"/>
  <c r="AD262" i="1" s="1"/>
  <c r="AD292" i="1" s="1"/>
  <c r="FM261" i="1"/>
  <c r="FM262" i="1" s="1"/>
  <c r="FM292" i="1" s="1"/>
  <c r="AM261" i="1"/>
  <c r="AM262" i="1" s="1"/>
  <c r="AM292" i="1" s="1"/>
  <c r="FE261" i="1"/>
  <c r="FE262" i="1" s="1"/>
  <c r="FE292" i="1" s="1"/>
  <c r="V261" i="1"/>
  <c r="V262" i="1" s="1"/>
  <c r="V292" i="1" s="1"/>
  <c r="CB261" i="1"/>
  <c r="CB262" i="1" s="1"/>
  <c r="CB292" i="1" s="1"/>
  <c r="EH261" i="1"/>
  <c r="EH262" i="1" s="1"/>
  <c r="EH292" i="1" s="1"/>
  <c r="AK261" i="1"/>
  <c r="AK262" i="1" s="1"/>
  <c r="AK292" i="1" s="1"/>
  <c r="BV261" i="1"/>
  <c r="BV262" i="1" s="1"/>
  <c r="BV292" i="1" s="1"/>
  <c r="AQ261" i="1"/>
  <c r="AQ262" i="1" s="1"/>
  <c r="AQ292" i="1" s="1"/>
  <c r="BS261" i="1"/>
  <c r="BS262" i="1" s="1"/>
  <c r="BS292" i="1" s="1"/>
  <c r="EQ261" i="1"/>
  <c r="EQ262" i="1" s="1"/>
  <c r="EQ292" i="1" s="1"/>
  <c r="AL250" i="1"/>
  <c r="AL260" i="1"/>
  <c r="AL242" i="1"/>
  <c r="AL251" i="1"/>
  <c r="AL248" i="1"/>
  <c r="DL261" i="1"/>
  <c r="DL262" i="1" s="1"/>
  <c r="DL292" i="1" s="1"/>
  <c r="H261" i="1"/>
  <c r="H262" i="1" s="1"/>
  <c r="H292" i="1" s="1"/>
  <c r="CY261" i="1"/>
  <c r="CY262" i="1" s="1"/>
  <c r="CY292" i="1" s="1"/>
  <c r="EZ261" i="1"/>
  <c r="EZ262" i="1" s="1"/>
  <c r="EZ292" i="1" s="1"/>
  <c r="AG261" i="1"/>
  <c r="AG262" i="1" s="1"/>
  <c r="AG267" i="1" s="1"/>
  <c r="AG273" i="1" s="1"/>
  <c r="AG276" i="1" s="1"/>
  <c r="AG277" i="1" s="1"/>
  <c r="AE261" i="1"/>
  <c r="AE262" i="1" s="1"/>
  <c r="AE292" i="1" s="1"/>
  <c r="FW261" i="1"/>
  <c r="FW262" i="1" s="1"/>
  <c r="FW292" i="1" s="1"/>
  <c r="FF261" i="1"/>
  <c r="FF262" i="1" s="1"/>
  <c r="FF292" i="1" s="1"/>
  <c r="BA261" i="1"/>
  <c r="BA262" i="1" s="1"/>
  <c r="BA267" i="1" s="1"/>
  <c r="BA273" i="1" s="1"/>
  <c r="BA276" i="1" s="1"/>
  <c r="BA277" i="1" s="1"/>
  <c r="ET261" i="1"/>
  <c r="ET262" i="1" s="1"/>
  <c r="ET292" i="1" s="1"/>
  <c r="EK261" i="1"/>
  <c r="EK262" i="1" s="1"/>
  <c r="EK292" i="1" s="1"/>
  <c r="T261" i="1"/>
  <c r="T262" i="1" s="1"/>
  <c r="T292" i="1" s="1"/>
  <c r="DB261" i="1"/>
  <c r="DB262" i="1" s="1"/>
  <c r="DB292" i="1" s="1"/>
  <c r="DX261" i="1"/>
  <c r="DX262" i="1" s="1"/>
  <c r="DX292" i="1" s="1"/>
  <c r="EO261" i="1"/>
  <c r="EO262" i="1" s="1"/>
  <c r="EO292" i="1" s="1"/>
  <c r="BE261" i="1"/>
  <c r="BE262" i="1" s="1"/>
  <c r="BE292" i="1" s="1"/>
  <c r="BP261" i="1"/>
  <c r="BP262" i="1" s="1"/>
  <c r="BP292" i="1" s="1"/>
  <c r="ED261" i="1"/>
  <c r="ED262" i="1" s="1"/>
  <c r="ED292" i="1" s="1"/>
  <c r="AS261" i="1"/>
  <c r="AS262" i="1" s="1"/>
  <c r="AS292" i="1" s="1"/>
  <c r="L261" i="1"/>
  <c r="L262" i="1" s="1"/>
  <c r="L292" i="1" s="1"/>
  <c r="DQ261" i="1"/>
  <c r="DQ262" i="1" s="1"/>
  <c r="DQ292" i="1" s="1"/>
  <c r="AC261" i="1"/>
  <c r="AC262" i="1" s="1"/>
  <c r="AC267" i="1" s="1"/>
  <c r="AC273" i="1" s="1"/>
  <c r="AC276" i="1" s="1"/>
  <c r="AC277" i="1" s="1"/>
  <c r="FT261" i="1"/>
  <c r="FT262" i="1" s="1"/>
  <c r="FT292" i="1" s="1"/>
  <c r="BW261" i="1"/>
  <c r="BW262" i="1" s="1"/>
  <c r="BW292" i="1" s="1"/>
  <c r="CL261" i="1"/>
  <c r="CL262" i="1" s="1"/>
  <c r="CL292" i="1" s="1"/>
  <c r="EI261" i="1"/>
  <c r="EI262" i="1" s="1"/>
  <c r="EI292" i="1" s="1"/>
  <c r="CC261" i="1"/>
  <c r="CC262" i="1" s="1"/>
  <c r="CC292" i="1" s="1"/>
  <c r="EM261" i="1"/>
  <c r="EM262" i="1" s="1"/>
  <c r="EM292" i="1" s="1"/>
  <c r="DE261" i="1"/>
  <c r="DE262" i="1" s="1"/>
  <c r="DE267" i="1" s="1"/>
  <c r="DE273" i="1" s="1"/>
  <c r="DE276" i="1" s="1"/>
  <c r="DE277" i="1" s="1"/>
  <c r="EG261" i="1"/>
  <c r="EG262" i="1" s="1"/>
  <c r="EG292" i="1" s="1"/>
  <c r="FB261" i="1"/>
  <c r="FB262" i="1" s="1"/>
  <c r="FB267" i="1" s="1"/>
  <c r="FB273" i="1" s="1"/>
  <c r="FB276" i="1" s="1"/>
  <c r="FB277" i="1" s="1"/>
  <c r="BU261" i="1"/>
  <c r="BU262" i="1" s="1"/>
  <c r="BU267" i="1" s="1"/>
  <c r="BU273" i="1" s="1"/>
  <c r="BU276" i="1" s="1"/>
  <c r="BU277" i="1" s="1"/>
  <c r="X261" i="1"/>
  <c r="X262" i="1" s="1"/>
  <c r="X292" i="1" s="1"/>
  <c r="FG261" i="1"/>
  <c r="FG262" i="1" s="1"/>
  <c r="FG292" i="1" s="1"/>
  <c r="DW261" i="1"/>
  <c r="DW262" i="1" s="1"/>
  <c r="DW292" i="1" s="1"/>
  <c r="EE261" i="1"/>
  <c r="EE262" i="1" s="1"/>
  <c r="EE292" i="1" s="1"/>
  <c r="CO261" i="1"/>
  <c r="CO262" i="1" s="1"/>
  <c r="CO292" i="1" s="1"/>
  <c r="W261" i="1"/>
  <c r="W262" i="1" s="1"/>
  <c r="W292" i="1" s="1"/>
  <c r="BT261" i="1"/>
  <c r="BT262" i="1" s="1"/>
  <c r="BT267" i="1" s="1"/>
  <c r="BT273" i="1" s="1"/>
  <c r="BT276" i="1" s="1"/>
  <c r="BT277" i="1" s="1"/>
  <c r="AF261" i="1"/>
  <c r="AF262" i="1" s="1"/>
  <c r="AF292" i="1" s="1"/>
  <c r="CH261" i="1"/>
  <c r="CH262" i="1" s="1"/>
  <c r="CH292" i="1" s="1"/>
  <c r="BD261" i="1"/>
  <c r="BD262" i="1" s="1"/>
  <c r="BD292" i="1" s="1"/>
  <c r="U261" i="1"/>
  <c r="U262" i="1" s="1"/>
  <c r="U267" i="1" s="1"/>
  <c r="U273" i="1" s="1"/>
  <c r="U276" i="1" s="1"/>
  <c r="U277" i="1" s="1"/>
  <c r="DM261" i="1"/>
  <c r="DM262" i="1" s="1"/>
  <c r="DM292" i="1" s="1"/>
  <c r="FL261" i="1"/>
  <c r="FL262" i="1" s="1"/>
  <c r="FL292" i="1" s="1"/>
  <c r="O261" i="1"/>
  <c r="O262" i="1" s="1"/>
  <c r="O292" i="1" s="1"/>
  <c r="EV261" i="1"/>
  <c r="EV262" i="1" s="1"/>
  <c r="EV292" i="1" s="1"/>
  <c r="DT261" i="1"/>
  <c r="DT262" i="1" s="1"/>
  <c r="DT292" i="1" s="1"/>
  <c r="P261" i="1"/>
  <c r="P262" i="1" s="1"/>
  <c r="P292" i="1" s="1"/>
  <c r="DU261" i="1"/>
  <c r="DU262" i="1" s="1"/>
  <c r="DU292" i="1" s="1"/>
  <c r="CS261" i="1"/>
  <c r="CS262" i="1" s="1"/>
  <c r="CS292" i="1" s="1"/>
  <c r="CU235" i="1"/>
  <c r="CU240" i="1" s="1"/>
  <c r="CU260" i="1" s="1"/>
  <c r="AH252" i="1"/>
  <c r="AH256" i="1" s="1"/>
  <c r="FD292" i="1"/>
  <c r="FD267" i="1"/>
  <c r="FD273" i="1" s="1"/>
  <c r="FD276" i="1" s="1"/>
  <c r="FD277" i="1" s="1"/>
  <c r="DI252" i="1"/>
  <c r="DI256" i="1" s="1"/>
  <c r="FR292" i="1"/>
  <c r="AU267" i="1"/>
  <c r="AU273" i="1" s="1"/>
  <c r="AU276" i="1" s="1"/>
  <c r="AU277" i="1" s="1"/>
  <c r="AU292" i="1"/>
  <c r="FS267" i="1"/>
  <c r="FS273" i="1" s="1"/>
  <c r="FS276" i="1" s="1"/>
  <c r="FS277" i="1" s="1"/>
  <c r="FS292" i="1"/>
  <c r="CV292" i="1"/>
  <c r="CA292" i="1"/>
  <c r="AI267" i="1"/>
  <c r="AI273" i="1" s="1"/>
  <c r="AI276" i="1" s="1"/>
  <c r="AI277" i="1" s="1"/>
  <c r="AI292" i="1"/>
  <c r="DA292" i="1"/>
  <c r="CG292" i="1"/>
  <c r="DP292" i="1"/>
  <c r="DV267" i="1"/>
  <c r="DV273" i="1" s="1"/>
  <c r="DV276" i="1" s="1"/>
  <c r="DV277" i="1" s="1"/>
  <c r="DV292" i="1"/>
  <c r="ER292" i="1"/>
  <c r="DG267" i="1"/>
  <c r="DG273" i="1" s="1"/>
  <c r="DG276" i="1" s="1"/>
  <c r="DG277" i="1" s="1"/>
  <c r="DG292" i="1"/>
  <c r="Z267" i="1"/>
  <c r="Z273" i="1" s="1"/>
  <c r="Z276" i="1" s="1"/>
  <c r="Z277" i="1" s="1"/>
  <c r="Z292" i="1"/>
  <c r="FO252" i="1"/>
  <c r="FO256" i="1" s="1"/>
  <c r="EJ252" i="1"/>
  <c r="EJ256" i="1" s="1"/>
  <c r="ER267" i="1"/>
  <c r="ER273" i="1" s="1"/>
  <c r="ER276" i="1" s="1"/>
  <c r="ER277" i="1" s="1"/>
  <c r="J327" i="1"/>
  <c r="J204" i="1"/>
  <c r="J232" i="1" s="1"/>
  <c r="J235" i="1" s="1"/>
  <c r="J240" i="1" s="1"/>
  <c r="J260" i="1" s="1"/>
  <c r="FZ201" i="1"/>
  <c r="CA267" i="1"/>
  <c r="CA273" i="1" s="1"/>
  <c r="CA276" i="1" s="1"/>
  <c r="CA277" i="1" s="1"/>
  <c r="DA267" i="1"/>
  <c r="DA273" i="1" s="1"/>
  <c r="DA276" i="1" s="1"/>
  <c r="DA277" i="1" s="1"/>
  <c r="R252" i="1"/>
  <c r="R256" i="1" s="1"/>
  <c r="DP267" i="1"/>
  <c r="DP273" i="1" s="1"/>
  <c r="DP276" i="1" s="1"/>
  <c r="DP277" i="1" s="1"/>
  <c r="DJ252" i="1"/>
  <c r="DJ256" i="1" s="1"/>
  <c r="C252" i="1"/>
  <c r="C256" i="1" s="1"/>
  <c r="C261" i="1" s="1"/>
  <c r="C262" i="1" s="1"/>
  <c r="D252" i="1"/>
  <c r="D256" i="1" s="1"/>
  <c r="CV267" i="1"/>
  <c r="CV273" i="1" s="1"/>
  <c r="CV276" i="1" s="1"/>
  <c r="CV277" i="1" s="1"/>
  <c r="CG267" i="1"/>
  <c r="CG273" i="1" s="1"/>
  <c r="CG276" i="1" s="1"/>
  <c r="CG316" i="1" s="1"/>
  <c r="FR267" i="1"/>
  <c r="FR273" i="1" s="1"/>
  <c r="FR276" i="1" s="1"/>
  <c r="BK252" i="1"/>
  <c r="BK256" i="1" s="1"/>
  <c r="BK261" i="1" s="1"/>
  <c r="BK262" i="1" s="1"/>
  <c r="FI252" i="1"/>
  <c r="FI256" i="1" s="1"/>
  <c r="FI261" i="1" s="1"/>
  <c r="FI262" i="1" s="1"/>
  <c r="EP252" i="1"/>
  <c r="EP256" i="1" s="1"/>
  <c r="DY252" i="1"/>
  <c r="DY256" i="1" s="1"/>
  <c r="BN252" i="1"/>
  <c r="BN256" i="1" s="1"/>
  <c r="BN261" i="1" s="1"/>
  <c r="BN262" i="1" s="1"/>
  <c r="BL252" i="1"/>
  <c r="BL256" i="1" s="1"/>
  <c r="EN252" i="1"/>
  <c r="EN256" i="1" s="1"/>
  <c r="EN261" i="1" s="1"/>
  <c r="EN262" i="1" s="1"/>
  <c r="Q252" i="1"/>
  <c r="Q256" i="1" s="1"/>
  <c r="FZ128" i="1"/>
  <c r="GB128" i="1" s="1"/>
  <c r="FZ171" i="1"/>
  <c r="GB171" i="1" s="1"/>
  <c r="EC299" i="1"/>
  <c r="EC82" i="1"/>
  <c r="E248" i="1" l="1"/>
  <c r="E251" i="1"/>
  <c r="E250" i="1"/>
  <c r="E242" i="1"/>
  <c r="FZ230" i="1"/>
  <c r="EC284" i="1"/>
  <c r="EC288" i="1" s="1"/>
  <c r="C315" i="2"/>
  <c r="C322" i="2" s="1"/>
  <c r="C295" i="2"/>
  <c r="H55" i="2" s="1"/>
  <c r="C276" i="2"/>
  <c r="C307" i="2"/>
  <c r="C309" i="2" s="1"/>
  <c r="H52" i="2"/>
  <c r="C293" i="2"/>
  <c r="C299" i="2" s="1"/>
  <c r="H67" i="2"/>
  <c r="H66" i="2"/>
  <c r="H65" i="2"/>
  <c r="I46" i="2"/>
  <c r="CQ252" i="1"/>
  <c r="CQ256" i="1" s="1"/>
  <c r="CQ261" i="1" s="1"/>
  <c r="CQ262" i="1" s="1"/>
  <c r="CQ267" i="1" s="1"/>
  <c r="CQ273" i="1" s="1"/>
  <c r="CQ276" i="1" s="1"/>
  <c r="CQ277" i="1" s="1"/>
  <c r="AW252" i="1"/>
  <c r="AW256" i="1" s="1"/>
  <c r="AW261" i="1" s="1"/>
  <c r="AW262" i="1" s="1"/>
  <c r="AW267" i="1" s="1"/>
  <c r="AW273" i="1" s="1"/>
  <c r="AW276" i="1" s="1"/>
  <c r="AW293" i="1" s="1"/>
  <c r="AW309" i="1" s="1"/>
  <c r="AO260" i="1"/>
  <c r="AO242" i="1"/>
  <c r="AN251" i="1"/>
  <c r="AN248" i="1"/>
  <c r="AN260" i="1"/>
  <c r="AN250" i="1"/>
  <c r="AN242" i="1"/>
  <c r="AO248" i="1"/>
  <c r="N267" i="1"/>
  <c r="N273" i="1" s="1"/>
  <c r="N276" i="1" s="1"/>
  <c r="N277" i="1" s="1"/>
  <c r="EC293" i="1"/>
  <c r="EC309" i="1" s="1"/>
  <c r="EC311" i="1" s="1"/>
  <c r="EC316" i="1"/>
  <c r="AX252" i="1"/>
  <c r="AX256" i="1" s="1"/>
  <c r="AX261" i="1" s="1"/>
  <c r="AX262" i="1" s="1"/>
  <c r="AX267" i="1" s="1"/>
  <c r="AX273" i="1" s="1"/>
  <c r="AX276" i="1" s="1"/>
  <c r="AX277" i="1" s="1"/>
  <c r="FK267" i="1"/>
  <c r="FK273" i="1" s="1"/>
  <c r="FK276" i="1" s="1"/>
  <c r="FK277" i="1" s="1"/>
  <c r="AO251" i="1"/>
  <c r="FP267" i="1"/>
  <c r="FP273" i="1" s="1"/>
  <c r="FP276" i="1" s="1"/>
  <c r="FP277" i="1" s="1"/>
  <c r="CF267" i="1"/>
  <c r="CF273" i="1" s="1"/>
  <c r="CF276" i="1" s="1"/>
  <c r="CF277" i="1" s="1"/>
  <c r="CA293" i="1"/>
  <c r="CA309" i="1" s="1"/>
  <c r="FT267" i="1"/>
  <c r="FT273" i="1" s="1"/>
  <c r="FP283" i="1" s="1"/>
  <c r="BB267" i="1"/>
  <c r="BB273" i="1" s="1"/>
  <c r="BB276" i="1" s="1"/>
  <c r="BB277" i="1" s="1"/>
  <c r="FW267" i="1"/>
  <c r="FW273" i="1" s="1"/>
  <c r="FW276" i="1" s="1"/>
  <c r="FW277" i="1" s="1"/>
  <c r="FU292" i="1"/>
  <c r="FU303" i="1" s="1"/>
  <c r="FU306" i="1" s="1"/>
  <c r="FU308" i="1" s="1"/>
  <c r="BM252" i="1"/>
  <c r="BM256" i="1" s="1"/>
  <c r="BM261" i="1" s="1"/>
  <c r="BM262" i="1" s="1"/>
  <c r="BM292" i="1" s="1"/>
  <c r="BM327" i="1" s="1"/>
  <c r="BP267" i="1"/>
  <c r="BP273" i="1" s="1"/>
  <c r="BP276" i="1" s="1"/>
  <c r="BP277" i="1" s="1"/>
  <c r="FR277" i="1"/>
  <c r="FR284" i="1"/>
  <c r="FR288" i="1" s="1"/>
  <c r="FR317" i="1" s="1"/>
  <c r="FC267" i="1"/>
  <c r="FC273" i="1" s="1"/>
  <c r="FC276" i="1" s="1"/>
  <c r="FC277" i="1" s="1"/>
  <c r="Y292" i="1"/>
  <c r="Y303" i="1" s="1"/>
  <c r="Y306" i="1" s="1"/>
  <c r="CA82" i="1"/>
  <c r="BX252" i="1"/>
  <c r="BX256" i="1" s="1"/>
  <c r="BX261" i="1" s="1"/>
  <c r="BX262" i="1" s="1"/>
  <c r="BX292" i="1" s="1"/>
  <c r="BX303" i="1" s="1"/>
  <c r="BX306" i="1" s="1"/>
  <c r="CN267" i="1"/>
  <c r="CN273" i="1" s="1"/>
  <c r="CN276" i="1" s="1"/>
  <c r="CN277" i="1" s="1"/>
  <c r="CK267" i="1"/>
  <c r="CK273" i="1" s="1"/>
  <c r="CK276" i="1" s="1"/>
  <c r="CK277" i="1" s="1"/>
  <c r="BT293" i="1"/>
  <c r="BT309" i="1" s="1"/>
  <c r="BJ252" i="1"/>
  <c r="BJ256" i="1" s="1"/>
  <c r="BJ261" i="1" s="1"/>
  <c r="BJ262" i="1" s="1"/>
  <c r="BJ267" i="1" s="1"/>
  <c r="BJ273" i="1" s="1"/>
  <c r="BJ276" i="1" s="1"/>
  <c r="BJ277" i="1" s="1"/>
  <c r="BT284" i="1"/>
  <c r="BT288" i="1" s="1"/>
  <c r="BT317" i="1" s="1"/>
  <c r="AU316" i="1"/>
  <c r="V267" i="1"/>
  <c r="V273" i="1" s="1"/>
  <c r="V276" i="1" s="1"/>
  <c r="V277" i="1" s="1"/>
  <c r="BD267" i="1"/>
  <c r="BD273" i="1" s="1"/>
  <c r="BD276" i="1" s="1"/>
  <c r="BD277" i="1" s="1"/>
  <c r="CJ292" i="1"/>
  <c r="CJ303" i="1" s="1"/>
  <c r="CJ306" i="1" s="1"/>
  <c r="DA293" i="1"/>
  <c r="DA309" i="1" s="1"/>
  <c r="P267" i="1"/>
  <c r="P273" i="1" s="1"/>
  <c r="P276" i="1" s="1"/>
  <c r="P277" i="1" s="1"/>
  <c r="AR267" i="1"/>
  <c r="AR273" i="1" s="1"/>
  <c r="AR276" i="1" s="1"/>
  <c r="AR277" i="1" s="1"/>
  <c r="M267" i="1"/>
  <c r="M273" i="1" s="1"/>
  <c r="M276" i="1" s="1"/>
  <c r="M277" i="1" s="1"/>
  <c r="DK267" i="1"/>
  <c r="DK273" i="1" s="1"/>
  <c r="DK276" i="1" s="1"/>
  <c r="DK277" i="1" s="1"/>
  <c r="EH267" i="1"/>
  <c r="EH273" i="1" s="1"/>
  <c r="EH276" i="1" s="1"/>
  <c r="EH277" i="1" s="1"/>
  <c r="CL267" i="1"/>
  <c r="CL273" i="1" s="1"/>
  <c r="CL276" i="1" s="1"/>
  <c r="CL277" i="1" s="1"/>
  <c r="DC252" i="1"/>
  <c r="DC256" i="1" s="1"/>
  <c r="DC261" i="1" s="1"/>
  <c r="DC262" i="1" s="1"/>
  <c r="DC292" i="1" s="1"/>
  <c r="FX252" i="1"/>
  <c r="FX256" i="1" s="1"/>
  <c r="FX261" i="1" s="1"/>
  <c r="FX262" i="1" s="1"/>
  <c r="FX292" i="1" s="1"/>
  <c r="FX327" i="1" s="1"/>
  <c r="BU284" i="1"/>
  <c r="BU288" i="1" s="1"/>
  <c r="BU317" i="1" s="1"/>
  <c r="BU293" i="1"/>
  <c r="BU309" i="1" s="1"/>
  <c r="S292" i="1"/>
  <c r="S299" i="1" s="1"/>
  <c r="S267" i="1"/>
  <c r="S273" i="1" s="1"/>
  <c r="S276" i="1" s="1"/>
  <c r="S277" i="1" s="1"/>
  <c r="AV303" i="1"/>
  <c r="AV306" i="1" s="1"/>
  <c r="AV308" i="1" s="1"/>
  <c r="AZ303" i="1"/>
  <c r="AZ306" i="1" s="1"/>
  <c r="AZ308" i="1" s="1"/>
  <c r="DW303" i="1"/>
  <c r="DW306" i="1" s="1"/>
  <c r="DW308" i="1" s="1"/>
  <c r="BC303" i="1"/>
  <c r="BC306" i="1" s="1"/>
  <c r="BC308" i="1" s="1"/>
  <c r="CZ303" i="1"/>
  <c r="CZ306" i="1" s="1"/>
  <c r="CZ308" i="1" s="1"/>
  <c r="ET303" i="1"/>
  <c r="ET306" i="1" s="1"/>
  <c r="ET308" i="1" s="1"/>
  <c r="DO303" i="1"/>
  <c r="DO306" i="1" s="1"/>
  <c r="DO308" i="1" s="1"/>
  <c r="AD303" i="1"/>
  <c r="AD306" i="1" s="1"/>
  <c r="AD308" i="1" s="1"/>
  <c r="AP303" i="1"/>
  <c r="AP306" i="1" s="1"/>
  <c r="AP308" i="1" s="1"/>
  <c r="BB303" i="1"/>
  <c r="BB306" i="1" s="1"/>
  <c r="BB308" i="1" s="1"/>
  <c r="EE303" i="1"/>
  <c r="EE306" i="1" s="1"/>
  <c r="EE308" i="1" s="1"/>
  <c r="BI303" i="1"/>
  <c r="BI306" i="1" s="1"/>
  <c r="BI308" i="1" s="1"/>
  <c r="AA303" i="1"/>
  <c r="AA306" i="1" s="1"/>
  <c r="AA308" i="1" s="1"/>
  <c r="CT303" i="1"/>
  <c r="CT306" i="1" s="1"/>
  <c r="CT308" i="1" s="1"/>
  <c r="BF303" i="1"/>
  <c r="BF306" i="1" s="1"/>
  <c r="BF308" i="1" s="1"/>
  <c r="AS303" i="1"/>
  <c r="AS306" i="1" s="1"/>
  <c r="AS308" i="1" s="1"/>
  <c r="BO303" i="1"/>
  <c r="BO306" i="1" s="1"/>
  <c r="BO308" i="1" s="1"/>
  <c r="CS303" i="1"/>
  <c r="CS306" i="1" s="1"/>
  <c r="CS308" i="1" s="1"/>
  <c r="BD303" i="1"/>
  <c r="BD306" i="1" s="1"/>
  <c r="BD308" i="1" s="1"/>
  <c r="X303" i="1"/>
  <c r="X306" i="1" s="1"/>
  <c r="X308" i="1" s="1"/>
  <c r="EI303" i="1"/>
  <c r="EI306" i="1" s="1"/>
  <c r="EI308" i="1" s="1"/>
  <c r="ED303" i="1"/>
  <c r="ED306" i="1" s="1"/>
  <c r="ED308" i="1" s="1"/>
  <c r="FF303" i="1"/>
  <c r="FF306" i="1" s="1"/>
  <c r="FF308" i="1" s="1"/>
  <c r="AK303" i="1"/>
  <c r="AK306" i="1" s="1"/>
  <c r="AK308" i="1" s="1"/>
  <c r="AR303" i="1"/>
  <c r="AR306" i="1" s="1"/>
  <c r="AR308" i="1" s="1"/>
  <c r="F303" i="1"/>
  <c r="F306" i="1" s="1"/>
  <c r="F308" i="1" s="1"/>
  <c r="DM303" i="1"/>
  <c r="DM306" i="1" s="1"/>
  <c r="DM308" i="1" s="1"/>
  <c r="DL303" i="1"/>
  <c r="DL306" i="1" s="1"/>
  <c r="DL308" i="1" s="1"/>
  <c r="CI267" i="1"/>
  <c r="CI273" i="1" s="1"/>
  <c r="CI276" i="1" s="1"/>
  <c r="CI277" i="1" s="1"/>
  <c r="DV303" i="1"/>
  <c r="DV306" i="1" s="1"/>
  <c r="DV308" i="1" s="1"/>
  <c r="G303" i="1"/>
  <c r="G306" i="1" s="1"/>
  <c r="G308" i="1" s="1"/>
  <c r="BV303" i="1"/>
  <c r="BV306" i="1" s="1"/>
  <c r="BV308" i="1" s="1"/>
  <c r="DP303" i="1"/>
  <c r="DP306" i="1" s="1"/>
  <c r="DP308" i="1" s="1"/>
  <c r="DU303" i="1"/>
  <c r="DU306" i="1" s="1"/>
  <c r="DU308" i="1" s="1"/>
  <c r="CH303" i="1"/>
  <c r="CH306" i="1" s="1"/>
  <c r="CH308" i="1" s="1"/>
  <c r="CL303" i="1"/>
  <c r="CL306" i="1" s="1"/>
  <c r="CL308" i="1" s="1"/>
  <c r="BP303" i="1"/>
  <c r="BP306" i="1" s="1"/>
  <c r="BP308" i="1" s="1"/>
  <c r="FW303" i="1"/>
  <c r="FW306" i="1" s="1"/>
  <c r="FW308" i="1" s="1"/>
  <c r="EH303" i="1"/>
  <c r="EH306" i="1" s="1"/>
  <c r="EH308" i="1" s="1"/>
  <c r="CN303" i="1"/>
  <c r="CN306" i="1" s="1"/>
  <c r="CN308" i="1" s="1"/>
  <c r="CK303" i="1"/>
  <c r="CK306" i="1" s="1"/>
  <c r="CK308" i="1" s="1"/>
  <c r="EK303" i="1"/>
  <c r="EK306" i="1" s="1"/>
  <c r="EK308" i="1" s="1"/>
  <c r="FS303" i="1"/>
  <c r="FS306" i="1" s="1"/>
  <c r="FS308" i="1" s="1"/>
  <c r="CC303" i="1"/>
  <c r="CC306" i="1" s="1"/>
  <c r="CC308" i="1" s="1"/>
  <c r="CG303" i="1"/>
  <c r="CG306" i="1" s="1"/>
  <c r="CG308" i="1" s="1"/>
  <c r="BW303" i="1"/>
  <c r="BW306" i="1" s="1"/>
  <c r="BW308" i="1" s="1"/>
  <c r="EY303" i="1"/>
  <c r="EY306" i="1" s="1"/>
  <c r="EY308" i="1" s="1"/>
  <c r="AE303" i="1"/>
  <c r="AE306" i="1" s="1"/>
  <c r="AE308" i="1" s="1"/>
  <c r="CB303" i="1"/>
  <c r="CB306" i="1" s="1"/>
  <c r="CB308" i="1" s="1"/>
  <c r="DK303" i="1"/>
  <c r="DK306" i="1" s="1"/>
  <c r="DK308" i="1" s="1"/>
  <c r="FK303" i="1"/>
  <c r="FK306" i="1" s="1"/>
  <c r="FK308" i="1" s="1"/>
  <c r="DF303" i="1"/>
  <c r="DF306" i="1" s="1"/>
  <c r="DF308" i="1" s="1"/>
  <c r="FG303" i="1"/>
  <c r="FG306" i="1" s="1"/>
  <c r="FG308" i="1" s="1"/>
  <c r="CT267" i="1"/>
  <c r="CT273" i="1" s="1"/>
  <c r="CT276" i="1" s="1"/>
  <c r="CT277" i="1" s="1"/>
  <c r="P303" i="1"/>
  <c r="P306" i="1" s="1"/>
  <c r="P308" i="1" s="1"/>
  <c r="CA284" i="1"/>
  <c r="CA288" i="1" s="1"/>
  <c r="CA317" i="1" s="1"/>
  <c r="DG284" i="1"/>
  <c r="DG288" i="1" s="1"/>
  <c r="DG317" i="1" s="1"/>
  <c r="BS267" i="1"/>
  <c r="BS273" i="1" s="1"/>
  <c r="BS276" i="1" s="1"/>
  <c r="BS277" i="1" s="1"/>
  <c r="F267" i="1"/>
  <c r="F273" i="1" s="1"/>
  <c r="F276" i="1" s="1"/>
  <c r="F277" i="1" s="1"/>
  <c r="DA303" i="1"/>
  <c r="DA306" i="1" s="1"/>
  <c r="DA308" i="1" s="1"/>
  <c r="AU303" i="1"/>
  <c r="AU306" i="1" s="1"/>
  <c r="AU308" i="1" s="1"/>
  <c r="DT303" i="1"/>
  <c r="DT306" i="1" s="1"/>
  <c r="DT308" i="1" s="1"/>
  <c r="AF303" i="1"/>
  <c r="AF306" i="1" s="1"/>
  <c r="AF308" i="1" s="1"/>
  <c r="EG303" i="1"/>
  <c r="EG306" i="1" s="1"/>
  <c r="EG308" i="1" s="1"/>
  <c r="BE303" i="1"/>
  <c r="BE306" i="1" s="1"/>
  <c r="BE308" i="1" s="1"/>
  <c r="V303" i="1"/>
  <c r="V306" i="1" s="1"/>
  <c r="V308" i="1" s="1"/>
  <c r="CF303" i="1"/>
  <c r="CF306" i="1" s="1"/>
  <c r="CF308" i="1" s="1"/>
  <c r="FP303" i="1"/>
  <c r="FP306" i="1" s="1"/>
  <c r="FP308" i="1" s="1"/>
  <c r="N303" i="1"/>
  <c r="N306" i="1" s="1"/>
  <c r="N308" i="1" s="1"/>
  <c r="Z303" i="1"/>
  <c r="Z306" i="1" s="1"/>
  <c r="Z308" i="1" s="1"/>
  <c r="ES303" i="1"/>
  <c r="ES306" i="1" s="1"/>
  <c r="ES308" i="1" s="1"/>
  <c r="AJ303" i="1"/>
  <c r="AJ306" i="1" s="1"/>
  <c r="AJ308" i="1" s="1"/>
  <c r="DD303" i="1"/>
  <c r="DD306" i="1" s="1"/>
  <c r="DD308" i="1" s="1"/>
  <c r="FJ303" i="1"/>
  <c r="FJ306" i="1" s="1"/>
  <c r="FJ308" i="1" s="1"/>
  <c r="CM303" i="1"/>
  <c r="CM306" i="1" s="1"/>
  <c r="CM308" i="1" s="1"/>
  <c r="FT303" i="1"/>
  <c r="FT306" i="1" s="1"/>
  <c r="FT308" i="1" s="1"/>
  <c r="EZ303" i="1"/>
  <c r="EZ306" i="1" s="1"/>
  <c r="EZ308" i="1" s="1"/>
  <c r="EQ303" i="1"/>
  <c r="EQ306" i="1" s="1"/>
  <c r="EQ308" i="1" s="1"/>
  <c r="FE303" i="1"/>
  <c r="FE306" i="1" s="1"/>
  <c r="FE308" i="1" s="1"/>
  <c r="CW303" i="1"/>
  <c r="CW306" i="1" s="1"/>
  <c r="CW308" i="1" s="1"/>
  <c r="DN303" i="1"/>
  <c r="DN306" i="1" s="1"/>
  <c r="DN308" i="1" s="1"/>
  <c r="AI303" i="1"/>
  <c r="AI306" i="1" s="1"/>
  <c r="AI308" i="1" s="1"/>
  <c r="FR303" i="1"/>
  <c r="FR306" i="1" s="1"/>
  <c r="FR308" i="1" s="1"/>
  <c r="O303" i="1"/>
  <c r="O306" i="1" s="1"/>
  <c r="O308" i="1" s="1"/>
  <c r="DX303" i="1"/>
  <c r="DX306" i="1" s="1"/>
  <c r="DX308" i="1" s="1"/>
  <c r="CY303" i="1"/>
  <c r="CY306" i="1" s="1"/>
  <c r="CY308" i="1" s="1"/>
  <c r="BS303" i="1"/>
  <c r="BS306" i="1" s="1"/>
  <c r="BS308" i="1" s="1"/>
  <c r="AM303" i="1"/>
  <c r="AM306" i="1" s="1"/>
  <c r="AM308" i="1" s="1"/>
  <c r="CR303" i="1"/>
  <c r="CR306" i="1" s="1"/>
  <c r="CR308" i="1" s="1"/>
  <c r="CX303" i="1"/>
  <c r="CX306" i="1" s="1"/>
  <c r="CX308" i="1" s="1"/>
  <c r="EW303" i="1"/>
  <c r="EW306" i="1" s="1"/>
  <c r="EW308" i="1" s="1"/>
  <c r="CA316" i="1"/>
  <c r="EV303" i="1"/>
  <c r="EV306" i="1" s="1"/>
  <c r="EV308" i="1" s="1"/>
  <c r="EO303" i="1"/>
  <c r="EO306" i="1" s="1"/>
  <c r="EO308" i="1" s="1"/>
  <c r="O267" i="1"/>
  <c r="O273" i="1" s="1"/>
  <c r="O276" i="1" s="1"/>
  <c r="O277" i="1" s="1"/>
  <c r="EZ267" i="1"/>
  <c r="EZ273" i="1" s="1"/>
  <c r="EZ276" i="1" s="1"/>
  <c r="EZ277" i="1" s="1"/>
  <c r="DQ303" i="1"/>
  <c r="DQ306" i="1" s="1"/>
  <c r="DQ308" i="1" s="1"/>
  <c r="DB303" i="1"/>
  <c r="DB306" i="1" s="1"/>
  <c r="DB308" i="1" s="1"/>
  <c r="EF303" i="1"/>
  <c r="EF306" i="1" s="1"/>
  <c r="EF308" i="1" s="1"/>
  <c r="AQ303" i="1"/>
  <c r="AQ306" i="1" s="1"/>
  <c r="AQ308" i="1" s="1"/>
  <c r="FC303" i="1"/>
  <c r="FC306" i="1" s="1"/>
  <c r="FC308" i="1" s="1"/>
  <c r="BH303" i="1"/>
  <c r="BH306" i="1" s="1"/>
  <c r="BH308" i="1" s="1"/>
  <c r="CI303" i="1"/>
  <c r="CI306" i="1" s="1"/>
  <c r="CI308" i="1" s="1"/>
  <c r="DG303" i="1"/>
  <c r="DG306" i="1" s="1"/>
  <c r="DG308" i="1" s="1"/>
  <c r="W303" i="1"/>
  <c r="W306" i="1" s="1"/>
  <c r="W308" i="1" s="1"/>
  <c r="W267" i="1"/>
  <c r="W273" i="1" s="1"/>
  <c r="W276" i="1" s="1"/>
  <c r="W277" i="1" s="1"/>
  <c r="CA303" i="1"/>
  <c r="CA306" i="1" s="1"/>
  <c r="CA308" i="1" s="1"/>
  <c r="M303" i="1"/>
  <c r="M306" i="1" s="1"/>
  <c r="M308" i="1" s="1"/>
  <c r="CO303" i="1"/>
  <c r="CO306" i="1" s="1"/>
  <c r="CO308" i="1" s="1"/>
  <c r="AJ267" i="1"/>
  <c r="AJ273" i="1" s="1"/>
  <c r="AJ276" i="1" s="1"/>
  <c r="AJ277" i="1" s="1"/>
  <c r="ER303" i="1"/>
  <c r="ER306" i="1" s="1"/>
  <c r="ER308" i="1" s="1"/>
  <c r="CV303" i="1"/>
  <c r="CV306" i="1" s="1"/>
  <c r="CV308" i="1" s="1"/>
  <c r="FD303" i="1"/>
  <c r="FD306" i="1" s="1"/>
  <c r="FD308" i="1" s="1"/>
  <c r="FL303" i="1"/>
  <c r="FL306" i="1" s="1"/>
  <c r="FL308" i="1" s="1"/>
  <c r="EM303" i="1"/>
  <c r="EM306" i="1" s="1"/>
  <c r="EM308" i="1" s="1"/>
  <c r="L303" i="1"/>
  <c r="L306" i="1" s="1"/>
  <c r="L308" i="1" s="1"/>
  <c r="T303" i="1"/>
  <c r="T306" i="1" s="1"/>
  <c r="T308" i="1" s="1"/>
  <c r="H303" i="1"/>
  <c r="H306" i="1" s="1"/>
  <c r="H308" i="1" s="1"/>
  <c r="FN303" i="1"/>
  <c r="FN306" i="1" s="1"/>
  <c r="FN308" i="1" s="1"/>
  <c r="FM303" i="1"/>
  <c r="FM306" i="1" s="1"/>
  <c r="FM308" i="1" s="1"/>
  <c r="EX303" i="1"/>
  <c r="EX306" i="1" s="1"/>
  <c r="EX308" i="1" s="1"/>
  <c r="DH303" i="1"/>
  <c r="DH306" i="1" s="1"/>
  <c r="DH308" i="1" s="1"/>
  <c r="DG316" i="1"/>
  <c r="EG267" i="1"/>
  <c r="EG273" i="1" s="1"/>
  <c r="EG276" i="1" s="1"/>
  <c r="EG277" i="1" s="1"/>
  <c r="CA299" i="1"/>
  <c r="FD284" i="1"/>
  <c r="FD288" i="1" s="1"/>
  <c r="FD317" i="1" s="1"/>
  <c r="FG267" i="1"/>
  <c r="FG273" i="1" s="1"/>
  <c r="FG276" i="1" s="1"/>
  <c r="FG277" i="1" s="1"/>
  <c r="BG252" i="1"/>
  <c r="BG256" i="1" s="1"/>
  <c r="BG261" i="1" s="1"/>
  <c r="BG262" i="1" s="1"/>
  <c r="ET267" i="1"/>
  <c r="ET273" i="1" s="1"/>
  <c r="ET276" i="1" s="1"/>
  <c r="ET277" i="1" s="1"/>
  <c r="K252" i="1"/>
  <c r="K256" i="1" s="1"/>
  <c r="K261" i="1" s="1"/>
  <c r="K262" i="1" s="1"/>
  <c r="DA284" i="1"/>
  <c r="DA288" i="1" s="1"/>
  <c r="DA317" i="1" s="1"/>
  <c r="DL267" i="1"/>
  <c r="DL273" i="1" s="1"/>
  <c r="DL276" i="1" s="1"/>
  <c r="DL277" i="1" s="1"/>
  <c r="FD82" i="1"/>
  <c r="EL250" i="1"/>
  <c r="CZ267" i="1"/>
  <c r="CZ273" i="1" s="1"/>
  <c r="CZ276" i="1" s="1"/>
  <c r="CZ277" i="1" s="1"/>
  <c r="EL248" i="1"/>
  <c r="DF267" i="1"/>
  <c r="DF273" i="1" s="1"/>
  <c r="DF276" i="1" s="1"/>
  <c r="DF277" i="1" s="1"/>
  <c r="DG293" i="1"/>
  <c r="BH267" i="1"/>
  <c r="BH273" i="1" s="1"/>
  <c r="BH276" i="1" s="1"/>
  <c r="BH277" i="1" s="1"/>
  <c r="FM267" i="1"/>
  <c r="FM273" i="1" s="1"/>
  <c r="FM276" i="1" s="1"/>
  <c r="FM277" i="1" s="1"/>
  <c r="EL251" i="1"/>
  <c r="EX267" i="1"/>
  <c r="EX273" i="1" s="1"/>
  <c r="EX276" i="1" s="1"/>
  <c r="EX277" i="1" s="1"/>
  <c r="DH267" i="1"/>
  <c r="DH273" i="1" s="1"/>
  <c r="DH276" i="1" s="1"/>
  <c r="DH277" i="1" s="1"/>
  <c r="EL242" i="1"/>
  <c r="BI267" i="1"/>
  <c r="BI273" i="1" s="1"/>
  <c r="BI276" i="1" s="1"/>
  <c r="BI277" i="1" s="1"/>
  <c r="AE267" i="1"/>
  <c r="AE273" i="1" s="1"/>
  <c r="AE276" i="1" s="1"/>
  <c r="AE277" i="1" s="1"/>
  <c r="BV267" i="1"/>
  <c r="BV273" i="1" s="1"/>
  <c r="BV276" i="1" s="1"/>
  <c r="BV277" i="1" s="1"/>
  <c r="FF267" i="1"/>
  <c r="FF273" i="1" s="1"/>
  <c r="FF276" i="1" s="1"/>
  <c r="FF277" i="1" s="1"/>
  <c r="CH267" i="1"/>
  <c r="CH273" i="1" s="1"/>
  <c r="CH276" i="1" s="1"/>
  <c r="CH277" i="1" s="1"/>
  <c r="ED267" i="1"/>
  <c r="ED273" i="1" s="1"/>
  <c r="ED276" i="1" s="1"/>
  <c r="ED277" i="1" s="1"/>
  <c r="EI267" i="1"/>
  <c r="EI273" i="1" s="1"/>
  <c r="EI276" i="1" s="1"/>
  <c r="EI277" i="1" s="1"/>
  <c r="BO267" i="1"/>
  <c r="BO273" i="1" s="1"/>
  <c r="BO276" i="1" s="1"/>
  <c r="BO277" i="1" s="1"/>
  <c r="X267" i="1"/>
  <c r="X273" i="1" s="1"/>
  <c r="X276" i="1" s="1"/>
  <c r="X277" i="1" s="1"/>
  <c r="AY252" i="1"/>
  <c r="AY256" i="1" s="1"/>
  <c r="AY261" i="1" s="1"/>
  <c r="AY262" i="1" s="1"/>
  <c r="DU267" i="1"/>
  <c r="DU273" i="1" s="1"/>
  <c r="DU276" i="1" s="1"/>
  <c r="DU277" i="1" s="1"/>
  <c r="AK267" i="1"/>
  <c r="AK273" i="1" s="1"/>
  <c r="AK276" i="1" s="1"/>
  <c r="AK277" i="1" s="1"/>
  <c r="EY267" i="1"/>
  <c r="EY273" i="1" s="1"/>
  <c r="EY276" i="1" s="1"/>
  <c r="EY277" i="1" s="1"/>
  <c r="BF267" i="1"/>
  <c r="BF273" i="1" s="1"/>
  <c r="BF276" i="1" s="1"/>
  <c r="BF277" i="1" s="1"/>
  <c r="FS82" i="1"/>
  <c r="EM267" i="1"/>
  <c r="EM273" i="1" s="1"/>
  <c r="EM276" i="1" s="1"/>
  <c r="EM277" i="1" s="1"/>
  <c r="FR299" i="1"/>
  <c r="FL267" i="1"/>
  <c r="FL273" i="1" s="1"/>
  <c r="FL276" i="1" s="1"/>
  <c r="FL277" i="1" s="1"/>
  <c r="CM267" i="1"/>
  <c r="CM273" i="1" s="1"/>
  <c r="CM276" i="1" s="1"/>
  <c r="CM277" i="1" s="1"/>
  <c r="FE327" i="1"/>
  <c r="DM267" i="1"/>
  <c r="DM273" i="1" s="1"/>
  <c r="DM276" i="1" s="1"/>
  <c r="DM277" i="1" s="1"/>
  <c r="FJ267" i="1"/>
  <c r="FJ273" i="1" s="1"/>
  <c r="FJ276" i="1" s="1"/>
  <c r="FJ277" i="1" s="1"/>
  <c r="DB267" i="1"/>
  <c r="DB273" i="1" s="1"/>
  <c r="DB276" i="1" s="1"/>
  <c r="DB277" i="1" s="1"/>
  <c r="DN267" i="1"/>
  <c r="DN273" i="1" s="1"/>
  <c r="DN276" i="1" s="1"/>
  <c r="DN277" i="1" s="1"/>
  <c r="DS242" i="1"/>
  <c r="AQ267" i="1"/>
  <c r="AQ273" i="1" s="1"/>
  <c r="AQ276" i="1" s="1"/>
  <c r="AQ277" i="1" s="1"/>
  <c r="CY267" i="1"/>
  <c r="CY273" i="1" s="1"/>
  <c r="CY276" i="1" s="1"/>
  <c r="CY277" i="1" s="1"/>
  <c r="DQ267" i="1"/>
  <c r="DQ273" i="1" s="1"/>
  <c r="DQ276" i="1" s="1"/>
  <c r="DQ277" i="1" s="1"/>
  <c r="DS260" i="1"/>
  <c r="FE267" i="1"/>
  <c r="FE273" i="1" s="1"/>
  <c r="FE276" i="1" s="1"/>
  <c r="FE277" i="1" s="1"/>
  <c r="CO267" i="1"/>
  <c r="CO273" i="1" s="1"/>
  <c r="CO276" i="1" s="1"/>
  <c r="CO277" i="1" s="1"/>
  <c r="DA299" i="1"/>
  <c r="BT316" i="1"/>
  <c r="EK267" i="1"/>
  <c r="EK273" i="1" s="1"/>
  <c r="EK276" i="1" s="1"/>
  <c r="EK277" i="1" s="1"/>
  <c r="AM267" i="1"/>
  <c r="AM273" i="1" s="1"/>
  <c r="AM276" i="1" s="1"/>
  <c r="AM277" i="1" s="1"/>
  <c r="AV267" i="1"/>
  <c r="AV273" i="1" s="1"/>
  <c r="AV276" i="1" s="1"/>
  <c r="AV277" i="1" s="1"/>
  <c r="CR267" i="1"/>
  <c r="CR273" i="1" s="1"/>
  <c r="CR276" i="1" s="1"/>
  <c r="CR277" i="1" s="1"/>
  <c r="BE267" i="1"/>
  <c r="BE273" i="1" s="1"/>
  <c r="BE276" i="1" s="1"/>
  <c r="BE277" i="1" s="1"/>
  <c r="FN267" i="1"/>
  <c r="FN273" i="1" s="1"/>
  <c r="FN276" i="1" s="1"/>
  <c r="FN277" i="1" s="1"/>
  <c r="H267" i="1"/>
  <c r="H273" i="1" s="1"/>
  <c r="H276" i="1" s="1"/>
  <c r="H277" i="1" s="1"/>
  <c r="AS267" i="1"/>
  <c r="AS273" i="1" s="1"/>
  <c r="AS276" i="1" s="1"/>
  <c r="AS277" i="1" s="1"/>
  <c r="EE267" i="1"/>
  <c r="EE273" i="1" s="1"/>
  <c r="EE276" i="1" s="1"/>
  <c r="EE277" i="1" s="1"/>
  <c r="G267" i="1"/>
  <c r="G273" i="1" s="1"/>
  <c r="G276" i="1" s="1"/>
  <c r="G277" i="1" s="1"/>
  <c r="DS251" i="1"/>
  <c r="DA82" i="1"/>
  <c r="DW267" i="1"/>
  <c r="DW273" i="1" s="1"/>
  <c r="DW276" i="1" s="1"/>
  <c r="DW277" i="1" s="1"/>
  <c r="AZ267" i="1"/>
  <c r="AZ273" i="1" s="1"/>
  <c r="AZ276" i="1" s="1"/>
  <c r="AZ277" i="1" s="1"/>
  <c r="DS250" i="1"/>
  <c r="CW267" i="1"/>
  <c r="CW273" i="1" s="1"/>
  <c r="CW276" i="1" s="1"/>
  <c r="CW277" i="1" s="1"/>
  <c r="CX267" i="1"/>
  <c r="CX273" i="1" s="1"/>
  <c r="CX276" i="1" s="1"/>
  <c r="CX277" i="1" s="1"/>
  <c r="FQ252" i="1"/>
  <c r="FQ256" i="1" s="1"/>
  <c r="FQ261" i="1" s="1"/>
  <c r="FQ262" i="1" s="1"/>
  <c r="FQ292" i="1" s="1"/>
  <c r="DD267" i="1"/>
  <c r="DD273" i="1" s="1"/>
  <c r="DD276" i="1" s="1"/>
  <c r="DD277" i="1" s="1"/>
  <c r="BU292" i="1"/>
  <c r="DZ252" i="1"/>
  <c r="DZ256" i="1" s="1"/>
  <c r="DZ261" i="1" s="1"/>
  <c r="DZ262" i="1" s="1"/>
  <c r="DZ267" i="1" s="1"/>
  <c r="DZ273" i="1" s="1"/>
  <c r="DZ276" i="1" s="1"/>
  <c r="CP260" i="1"/>
  <c r="CP248" i="1"/>
  <c r="CP242" i="1"/>
  <c r="CP251" i="1"/>
  <c r="CP250" i="1"/>
  <c r="DX267" i="1"/>
  <c r="DX273" i="1" s="1"/>
  <c r="DX276" i="1" s="1"/>
  <c r="BA292" i="1"/>
  <c r="BA299" i="1" s="1"/>
  <c r="AP267" i="1"/>
  <c r="AP273" i="1" s="1"/>
  <c r="AP276" i="1" s="1"/>
  <c r="AP277" i="1" s="1"/>
  <c r="CB267" i="1"/>
  <c r="CB273" i="1" s="1"/>
  <c r="CB276" i="1" s="1"/>
  <c r="CB277" i="1" s="1"/>
  <c r="AD267" i="1"/>
  <c r="AD273" i="1" s="1"/>
  <c r="AD276" i="1" s="1"/>
  <c r="AD277" i="1" s="1"/>
  <c r="EB292" i="1"/>
  <c r="EF267" i="1"/>
  <c r="EF273" i="1" s="1"/>
  <c r="EF276" i="1" s="1"/>
  <c r="EF277" i="1" s="1"/>
  <c r="FA252" i="1"/>
  <c r="FA256" i="1" s="1"/>
  <c r="FA261" i="1" s="1"/>
  <c r="FA262" i="1" s="1"/>
  <c r="EQ267" i="1"/>
  <c r="EQ273" i="1" s="1"/>
  <c r="EQ276" i="1" s="1"/>
  <c r="EQ277" i="1" s="1"/>
  <c r="AW292" i="1"/>
  <c r="AG292" i="1"/>
  <c r="AG299" i="1" s="1"/>
  <c r="CD252" i="1"/>
  <c r="CD256" i="1" s="1"/>
  <c r="CD261" i="1" s="1"/>
  <c r="CD262" i="1" s="1"/>
  <c r="DT267" i="1"/>
  <c r="DT273" i="1" s="1"/>
  <c r="DT276" i="1" s="1"/>
  <c r="DT277" i="1" s="1"/>
  <c r="EK327" i="1"/>
  <c r="CY327" i="1"/>
  <c r="EH327" i="1"/>
  <c r="H327" i="1"/>
  <c r="EG327" i="1"/>
  <c r="CA327" i="1"/>
  <c r="AV327" i="1"/>
  <c r="EY327" i="1"/>
  <c r="EQ327" i="1"/>
  <c r="AK327" i="1"/>
  <c r="CW327" i="1"/>
  <c r="FJ327" i="1"/>
  <c r="CK327" i="1"/>
  <c r="AA267" i="1"/>
  <c r="AA273" i="1" s="1"/>
  <c r="AA276" i="1" s="1"/>
  <c r="AA277" i="1" s="1"/>
  <c r="ER82" i="1"/>
  <c r="G327" i="1"/>
  <c r="EE327" i="1"/>
  <c r="AJ327" i="1"/>
  <c r="BE327" i="1"/>
  <c r="FF327" i="1"/>
  <c r="AM327" i="1"/>
  <c r="BC267" i="1"/>
  <c r="BC273" i="1" s="1"/>
  <c r="BC276" i="1" s="1"/>
  <c r="BC277" i="1" s="1"/>
  <c r="AI284" i="1"/>
  <c r="AI288" i="1" s="1"/>
  <c r="AI297" i="1" s="1"/>
  <c r="BW267" i="1"/>
  <c r="BW273" i="1" s="1"/>
  <c r="BW276" i="1" s="1"/>
  <c r="BW277" i="1" s="1"/>
  <c r="CV299" i="1"/>
  <c r="BD327" i="1"/>
  <c r="DW327" i="1"/>
  <c r="FT327" i="1"/>
  <c r="DD327" i="1"/>
  <c r="FW327" i="1"/>
  <c r="N327" i="1"/>
  <c r="FS293" i="1"/>
  <c r="FS309" i="1" s="1"/>
  <c r="AF267" i="1"/>
  <c r="AF273" i="1" s="1"/>
  <c r="AF276" i="1" s="1"/>
  <c r="AF277" i="1" s="1"/>
  <c r="DU327" i="1"/>
  <c r="CH327" i="1"/>
  <c r="FG327" i="1"/>
  <c r="EO327" i="1"/>
  <c r="AQ327" i="1"/>
  <c r="CB327" i="1"/>
  <c r="FM327" i="1"/>
  <c r="EX327" i="1"/>
  <c r="CM327" i="1"/>
  <c r="T267" i="1"/>
  <c r="T273" i="1" s="1"/>
  <c r="T276" i="1" s="1"/>
  <c r="T277" i="1" s="1"/>
  <c r="L267" i="1"/>
  <c r="L273" i="1" s="1"/>
  <c r="L276" i="1" s="1"/>
  <c r="L277" i="1" s="1"/>
  <c r="CU242" i="1"/>
  <c r="DV327" i="1"/>
  <c r="FD327" i="1"/>
  <c r="P327" i="1"/>
  <c r="X327" i="1"/>
  <c r="EM327" i="1"/>
  <c r="DQ327" i="1"/>
  <c r="AE327" i="1"/>
  <c r="BI327" i="1"/>
  <c r="BO327" i="1"/>
  <c r="FC327" i="1"/>
  <c r="CU251" i="1"/>
  <c r="FS327" i="1"/>
  <c r="DT327" i="1"/>
  <c r="V327" i="1"/>
  <c r="AD327" i="1"/>
  <c r="EW327" i="1"/>
  <c r="T327" i="1"/>
  <c r="AA327" i="1"/>
  <c r="CT327" i="1"/>
  <c r="BH327" i="1"/>
  <c r="CG82" i="1"/>
  <c r="AF327" i="1"/>
  <c r="CC327" i="1"/>
  <c r="AS327" i="1"/>
  <c r="AR327" i="1"/>
  <c r="BZ292" i="1"/>
  <c r="DP299" i="1"/>
  <c r="EW267" i="1"/>
  <c r="EW273" i="1" s="1"/>
  <c r="EW276" i="1" s="1"/>
  <c r="EW277" i="1" s="1"/>
  <c r="DA327" i="1"/>
  <c r="O327" i="1"/>
  <c r="FB292" i="1"/>
  <c r="FB299" i="1" s="1"/>
  <c r="EZ327" i="1"/>
  <c r="FH292" i="1"/>
  <c r="CE252" i="1"/>
  <c r="CE256" i="1" s="1"/>
  <c r="CE261" i="1" s="1"/>
  <c r="CE262" i="1" s="1"/>
  <c r="CU250" i="1"/>
  <c r="CU248" i="1"/>
  <c r="BU316" i="1"/>
  <c r="EV267" i="1"/>
  <c r="EV273" i="1" s="1"/>
  <c r="EV276" i="1" s="1"/>
  <c r="EV277" i="1" s="1"/>
  <c r="DO267" i="1"/>
  <c r="DO273" i="1" s="1"/>
  <c r="DO276" i="1" s="1"/>
  <c r="DO277" i="1" s="1"/>
  <c r="Z327" i="1"/>
  <c r="AU327" i="1"/>
  <c r="ET327" i="1"/>
  <c r="BV327" i="1"/>
  <c r="DK327" i="1"/>
  <c r="CN327" i="1"/>
  <c r="BB327" i="1"/>
  <c r="EV327" i="1"/>
  <c r="ES267" i="1"/>
  <c r="ES273" i="1" s="1"/>
  <c r="ES276" i="1" s="1"/>
  <c r="ES277" i="1" s="1"/>
  <c r="CC267" i="1"/>
  <c r="CC273" i="1" s="1"/>
  <c r="CC276" i="1" s="1"/>
  <c r="CC277" i="1" s="1"/>
  <c r="AI327" i="1"/>
  <c r="FL327" i="1"/>
  <c r="W327" i="1"/>
  <c r="CL327" i="1"/>
  <c r="ED327" i="1"/>
  <c r="CF327" i="1"/>
  <c r="BF327" i="1"/>
  <c r="BR260" i="1"/>
  <c r="BR242" i="1"/>
  <c r="BR248" i="1"/>
  <c r="BR250" i="1"/>
  <c r="BR251" i="1"/>
  <c r="DG327" i="1"/>
  <c r="FR327" i="1"/>
  <c r="DM327" i="1"/>
  <c r="CO327" i="1"/>
  <c r="ES327" i="1"/>
  <c r="BW327" i="1"/>
  <c r="BP327" i="1"/>
  <c r="F327" i="1"/>
  <c r="AZ82" i="1"/>
  <c r="AZ299" i="1"/>
  <c r="CR299" i="1"/>
  <c r="CR82" i="1"/>
  <c r="CR327" i="1"/>
  <c r="CS327" i="1"/>
  <c r="CS299" i="1"/>
  <c r="CS82" i="1"/>
  <c r="BX327" i="1"/>
  <c r="DX327" i="1"/>
  <c r="DX299" i="1"/>
  <c r="DX82" i="1"/>
  <c r="DB82" i="1"/>
  <c r="DB327" i="1"/>
  <c r="DB299" i="1"/>
  <c r="EO267" i="1"/>
  <c r="EO273" i="1" s="1"/>
  <c r="EO276" i="1" s="1"/>
  <c r="EO277" i="1" s="1"/>
  <c r="EP261" i="1"/>
  <c r="EP262" i="1" s="1"/>
  <c r="EP292" i="1" s="1"/>
  <c r="CS267" i="1"/>
  <c r="CS273" i="1" s="1"/>
  <c r="CS276" i="1" s="1"/>
  <c r="CS277" i="1" s="1"/>
  <c r="FV292" i="1"/>
  <c r="U292" i="1"/>
  <c r="U299" i="1" s="1"/>
  <c r="I292" i="1"/>
  <c r="DE292" i="1"/>
  <c r="AC292" i="1"/>
  <c r="AB292" i="1"/>
  <c r="EU292" i="1"/>
  <c r="EU82" i="1" s="1"/>
  <c r="EA292" i="1"/>
  <c r="BQ292" i="1"/>
  <c r="BQ82" i="1" s="1"/>
  <c r="DR292" i="1"/>
  <c r="BY292" i="1"/>
  <c r="AT292" i="1"/>
  <c r="EJ261" i="1"/>
  <c r="EJ262" i="1" s="1"/>
  <c r="EJ292" i="1" s="1"/>
  <c r="DI261" i="1"/>
  <c r="DI262" i="1" s="1"/>
  <c r="DI267" i="1" s="1"/>
  <c r="DI273" i="1" s="1"/>
  <c r="DI276" i="1" s="1"/>
  <c r="DJ261" i="1"/>
  <c r="DJ262" i="1" s="1"/>
  <c r="DJ292" i="1" s="1"/>
  <c r="Q261" i="1"/>
  <c r="Q262" i="1" s="1"/>
  <c r="Q292" i="1" s="1"/>
  <c r="R261" i="1"/>
  <c r="R262" i="1" s="1"/>
  <c r="R292" i="1" s="1"/>
  <c r="AH261" i="1"/>
  <c r="AH262" i="1" s="1"/>
  <c r="AH267" i="1" s="1"/>
  <c r="AH273" i="1" s="1"/>
  <c r="AH276" i="1" s="1"/>
  <c r="BT292" i="1"/>
  <c r="FO261" i="1"/>
  <c r="FO262" i="1" s="1"/>
  <c r="FO292" i="1" s="1"/>
  <c r="AL252" i="1"/>
  <c r="AL256" i="1" s="1"/>
  <c r="D261" i="1"/>
  <c r="D262" i="1" s="1"/>
  <c r="D292" i="1" s="1"/>
  <c r="DY261" i="1"/>
  <c r="DY262" i="1" s="1"/>
  <c r="DY292" i="1" s="1"/>
  <c r="BL261" i="1"/>
  <c r="BL262" i="1" s="1"/>
  <c r="BL292" i="1" s="1"/>
  <c r="FU284" i="1"/>
  <c r="FU288" i="1" s="1"/>
  <c r="FU317" i="1" s="1"/>
  <c r="FU293" i="1"/>
  <c r="FS299" i="1"/>
  <c r="FD299" i="1"/>
  <c r="AI316" i="1"/>
  <c r="DG82" i="1"/>
  <c r="DG299" i="1"/>
  <c r="Z284" i="1"/>
  <c r="Z288" i="1" s="1"/>
  <c r="Z317" i="1" s="1"/>
  <c r="AU284" i="1"/>
  <c r="AU288" i="1" s="1"/>
  <c r="AU317" i="1" s="1"/>
  <c r="AU293" i="1"/>
  <c r="AU309" i="1" s="1"/>
  <c r="FS284" i="1"/>
  <c r="FS288" i="1" s="1"/>
  <c r="FS317" i="1" s="1"/>
  <c r="Z293" i="1"/>
  <c r="FS316" i="1"/>
  <c r="FD293" i="1"/>
  <c r="FD309" i="1" s="1"/>
  <c r="Z316" i="1"/>
  <c r="FU316" i="1"/>
  <c r="AU82" i="1"/>
  <c r="DV284" i="1"/>
  <c r="DV288" i="1" s="1"/>
  <c r="DV317" i="1" s="1"/>
  <c r="CV316" i="1"/>
  <c r="DP82" i="1"/>
  <c r="FD316" i="1"/>
  <c r="CV284" i="1"/>
  <c r="CV288" i="1" s="1"/>
  <c r="CV317" i="1" s="1"/>
  <c r="CJ284" i="1"/>
  <c r="CJ288" i="1" s="1"/>
  <c r="CJ317" i="1" s="1"/>
  <c r="DP327" i="1"/>
  <c r="CV293" i="1"/>
  <c r="CV309" i="1" s="1"/>
  <c r="DA316" i="1"/>
  <c r="DV316" i="1"/>
  <c r="ER284" i="1"/>
  <c r="ER288" i="1" s="1"/>
  <c r="ER297" i="1" s="1"/>
  <c r="ER299" i="1"/>
  <c r="DE316" i="1"/>
  <c r="DV82" i="1"/>
  <c r="ER327" i="1"/>
  <c r="AU299" i="1"/>
  <c r="AI293" i="1"/>
  <c r="AI309" i="1" s="1"/>
  <c r="FR82" i="1"/>
  <c r="CG293" i="1"/>
  <c r="CG309" i="1" s="1"/>
  <c r="CV82" i="1"/>
  <c r="BK267" i="1"/>
  <c r="BK273" i="1" s="1"/>
  <c r="BK276" i="1" s="1"/>
  <c r="BK277" i="1" s="1"/>
  <c r="BK292" i="1"/>
  <c r="CG327" i="1"/>
  <c r="CV327" i="1"/>
  <c r="CJ293" i="1"/>
  <c r="CJ309" i="1" s="1"/>
  <c r="CG299" i="1"/>
  <c r="DP284" i="1"/>
  <c r="DP288" i="1" s="1"/>
  <c r="DP317" i="1" s="1"/>
  <c r="Z82" i="1"/>
  <c r="CJ316" i="1"/>
  <c r="Z299" i="1"/>
  <c r="DP316" i="1"/>
  <c r="DP293" i="1"/>
  <c r="DP309" i="1" s="1"/>
  <c r="BN292" i="1"/>
  <c r="DV293" i="1"/>
  <c r="DV309" i="1" s="1"/>
  <c r="EN267" i="1"/>
  <c r="EN273" i="1" s="1"/>
  <c r="EN276" i="1" s="1"/>
  <c r="EN277" i="1" s="1"/>
  <c r="EN292" i="1"/>
  <c r="FI267" i="1"/>
  <c r="FI273" i="1" s="1"/>
  <c r="FI276" i="1" s="1"/>
  <c r="FI277" i="1" s="1"/>
  <c r="FI292" i="1"/>
  <c r="J251" i="1"/>
  <c r="J242" i="1"/>
  <c r="J248" i="1"/>
  <c r="J250" i="1"/>
  <c r="ER316" i="1"/>
  <c r="Y316" i="1"/>
  <c r="FR293" i="1"/>
  <c r="FR309" i="1" s="1"/>
  <c r="ER293" i="1"/>
  <c r="ER309" i="1" s="1"/>
  <c r="FR316" i="1"/>
  <c r="DV299" i="1"/>
  <c r="CG284" i="1"/>
  <c r="CG288" i="1" s="1"/>
  <c r="CG317" i="1" s="1"/>
  <c r="CG324" i="1" s="1"/>
  <c r="CG277" i="1"/>
  <c r="Y284" i="1"/>
  <c r="Y288" i="1" s="1"/>
  <c r="Y317" i="1" s="1"/>
  <c r="Y293" i="1"/>
  <c r="Y309" i="1" s="1"/>
  <c r="DE284" i="1"/>
  <c r="DE288" i="1" s="1"/>
  <c r="DE297" i="1" s="1"/>
  <c r="DE293" i="1"/>
  <c r="DE309" i="1" s="1"/>
  <c r="C292" i="1"/>
  <c r="C267" i="1"/>
  <c r="C273" i="1" s="1"/>
  <c r="C276" i="1" s="1"/>
  <c r="BZ293" i="1"/>
  <c r="BZ309" i="1" s="1"/>
  <c r="DR284" i="1"/>
  <c r="DR288" i="1" s="1"/>
  <c r="DR317" i="1" s="1"/>
  <c r="BN267" i="1"/>
  <c r="BN273" i="1" s="1"/>
  <c r="BN276" i="1" s="1"/>
  <c r="DR293" i="1"/>
  <c r="DR309" i="1" s="1"/>
  <c r="AI299" i="1"/>
  <c r="CC299" i="1"/>
  <c r="CC82" i="1"/>
  <c r="DR316" i="1"/>
  <c r="AI82" i="1"/>
  <c r="BZ284" i="1"/>
  <c r="BZ278" i="1" s="1"/>
  <c r="BZ277" i="1"/>
  <c r="DK299" i="1"/>
  <c r="DK82" i="1"/>
  <c r="DH299" i="1"/>
  <c r="DH82" i="1"/>
  <c r="DL299" i="1"/>
  <c r="DL82" i="1"/>
  <c r="FE299" i="1"/>
  <c r="FE82" i="1"/>
  <c r="AA299" i="1"/>
  <c r="AA82" i="1"/>
  <c r="EC278" i="1"/>
  <c r="U316" i="1"/>
  <c r="U293" i="1"/>
  <c r="U309" i="1" s="1"/>
  <c r="U284" i="1"/>
  <c r="U288" i="1" s="1"/>
  <c r="CB299" i="1"/>
  <c r="CB82" i="1"/>
  <c r="FZ204" i="1"/>
  <c r="DW299" i="1"/>
  <c r="DW82" i="1"/>
  <c r="FT299" i="1"/>
  <c r="FT82" i="1"/>
  <c r="X299" i="1"/>
  <c r="X82" i="1"/>
  <c r="DD299" i="1"/>
  <c r="DD82" i="1"/>
  <c r="CH299" i="1"/>
  <c r="CH82" i="1"/>
  <c r="EC317" i="1"/>
  <c r="EC297" i="1"/>
  <c r="P299" i="1"/>
  <c r="P82" i="1"/>
  <c r="DU299" i="1"/>
  <c r="DU82" i="1"/>
  <c r="AB316" i="1"/>
  <c r="AB293" i="1"/>
  <c r="AB309" i="1" s="1"/>
  <c r="AB284" i="1"/>
  <c r="AB288" i="1" s="1"/>
  <c r="FC299" i="1"/>
  <c r="FC82" i="1"/>
  <c r="FL299" i="1"/>
  <c r="FL82" i="1"/>
  <c r="ET299" i="1"/>
  <c r="ET82" i="1"/>
  <c r="FK299" i="1"/>
  <c r="FK82" i="1"/>
  <c r="EF299" i="1"/>
  <c r="EF82" i="1"/>
  <c r="BC299" i="1"/>
  <c r="BC82" i="1"/>
  <c r="EU316" i="1"/>
  <c r="EU293" i="1"/>
  <c r="EU309" i="1" s="1"/>
  <c r="EU284" i="1"/>
  <c r="EU288" i="1" s="1"/>
  <c r="EK299" i="1"/>
  <c r="EK82" i="1"/>
  <c r="EV299" i="1"/>
  <c r="EV82" i="1"/>
  <c r="EO299" i="1"/>
  <c r="EO82" i="1"/>
  <c r="AD299" i="1"/>
  <c r="AD82" i="1"/>
  <c r="DO299" i="1"/>
  <c r="DO82" i="1"/>
  <c r="AR299" i="1"/>
  <c r="AR82" i="1"/>
  <c r="M299" i="1"/>
  <c r="M82" i="1"/>
  <c r="DL316" i="1"/>
  <c r="G299" i="1"/>
  <c r="G82" i="1"/>
  <c r="FC316" i="1"/>
  <c r="CK316" i="1"/>
  <c r="CK284" i="1"/>
  <c r="CK288" i="1" s="1"/>
  <c r="EQ299" i="1"/>
  <c r="EQ82" i="1"/>
  <c r="AQ299" i="1"/>
  <c r="AQ82" i="1"/>
  <c r="AE299" i="1"/>
  <c r="AE82" i="1"/>
  <c r="FZ226" i="1"/>
  <c r="FZ162" i="1"/>
  <c r="EB316" i="1"/>
  <c r="EB293" i="1"/>
  <c r="EB309" i="1" s="1"/>
  <c r="EB284" i="1"/>
  <c r="EB288" i="1" s="1"/>
  <c r="FM299" i="1"/>
  <c r="FM82" i="1"/>
  <c r="EZ293" i="1"/>
  <c r="EZ309" i="1" s="1"/>
  <c r="DN299" i="1"/>
  <c r="DN82" i="1"/>
  <c r="DF299" i="1"/>
  <c r="DF82" i="1"/>
  <c r="CK299" i="1"/>
  <c r="CK82" i="1"/>
  <c r="CO299" i="1"/>
  <c r="CO82" i="1"/>
  <c r="FW316" i="1"/>
  <c r="BO299" i="1"/>
  <c r="BO82" i="1"/>
  <c r="FP316" i="1"/>
  <c r="FP293" i="1"/>
  <c r="FP309" i="1" s="1"/>
  <c r="AS299" i="1"/>
  <c r="AS82" i="1"/>
  <c r="AK299" i="1"/>
  <c r="AK82" i="1"/>
  <c r="EZ299" i="1"/>
  <c r="EZ82" i="1"/>
  <c r="AF299" i="1"/>
  <c r="AF82" i="1"/>
  <c r="N299" i="1"/>
  <c r="N82" i="1"/>
  <c r="CY299" i="1"/>
  <c r="CY82" i="1"/>
  <c r="BA316" i="1"/>
  <c r="BA293" i="1"/>
  <c r="BA309" i="1" s="1"/>
  <c r="BA284" i="1"/>
  <c r="BA288" i="1" s="1"/>
  <c r="EM299" i="1"/>
  <c r="EM82" i="1"/>
  <c r="FW299" i="1"/>
  <c r="FW82" i="1"/>
  <c r="FP299" i="1"/>
  <c r="FP82" i="1"/>
  <c r="I316" i="1"/>
  <c r="I293" i="1"/>
  <c r="I309" i="1" s="1"/>
  <c r="I284" i="1"/>
  <c r="I288" i="1" s="1"/>
  <c r="FH316" i="1"/>
  <c r="FH293" i="1"/>
  <c r="FH309" i="1" s="1"/>
  <c r="FH284" i="1"/>
  <c r="FH288" i="1" s="1"/>
  <c r="BP299" i="1"/>
  <c r="BP82" i="1"/>
  <c r="FV316" i="1"/>
  <c r="FV293" i="1"/>
  <c r="FV309" i="1" s="1"/>
  <c r="FV284" i="1"/>
  <c r="FV288" i="1" s="1"/>
  <c r="CL299" i="1"/>
  <c r="CL82" i="1"/>
  <c r="EI299" i="1"/>
  <c r="EI82" i="1"/>
  <c r="BE299" i="1"/>
  <c r="BE82" i="1"/>
  <c r="BV299" i="1"/>
  <c r="BV82" i="1"/>
  <c r="ED299" i="1"/>
  <c r="ED82" i="1"/>
  <c r="ES299" i="1"/>
  <c r="ES82" i="1"/>
  <c r="BY316" i="1"/>
  <c r="BY293" i="1"/>
  <c r="BY309" i="1" s="1"/>
  <c r="BY284" i="1"/>
  <c r="BY288" i="1" s="1"/>
  <c r="E252" i="1"/>
  <c r="E256" i="1" s="1"/>
  <c r="FN299" i="1"/>
  <c r="FN82" i="1"/>
  <c r="FJ299" i="1"/>
  <c r="FJ82" i="1"/>
  <c r="F299" i="1"/>
  <c r="F82" i="1"/>
  <c r="FG299" i="1"/>
  <c r="FG82" i="1"/>
  <c r="AJ299" i="1"/>
  <c r="AJ82" i="1"/>
  <c r="L299" i="1"/>
  <c r="L82" i="1"/>
  <c r="EW299" i="1"/>
  <c r="EW82" i="1"/>
  <c r="AV299" i="1"/>
  <c r="AV82" i="1"/>
  <c r="S316" i="1"/>
  <c r="S293" i="1"/>
  <c r="S309" i="1" s="1"/>
  <c r="CF299" i="1"/>
  <c r="CF82" i="1"/>
  <c r="AG316" i="1"/>
  <c r="AG293" i="1"/>
  <c r="AG309" i="1" s="1"/>
  <c r="AG284" i="1"/>
  <c r="AG288" i="1" s="1"/>
  <c r="AC316" i="1"/>
  <c r="AC293" i="1"/>
  <c r="AC309" i="1" s="1"/>
  <c r="AC284" i="1"/>
  <c r="AC288" i="1" s="1"/>
  <c r="DM299" i="1"/>
  <c r="DM82" i="1"/>
  <c r="BH299" i="1"/>
  <c r="BH82" i="1"/>
  <c r="EX299" i="1"/>
  <c r="EX82" i="1"/>
  <c r="AP299" i="1"/>
  <c r="AP82" i="1"/>
  <c r="CN299" i="1"/>
  <c r="CN82" i="1"/>
  <c r="BQ316" i="1"/>
  <c r="BQ293" i="1"/>
  <c r="BQ309" i="1" s="1"/>
  <c r="BQ284" i="1"/>
  <c r="BQ288" i="1" s="1"/>
  <c r="T299" i="1"/>
  <c r="T82" i="1"/>
  <c r="AT316" i="1"/>
  <c r="AT293" i="1"/>
  <c r="AT309" i="1" s="1"/>
  <c r="AT284" i="1"/>
  <c r="AT288" i="1" s="1"/>
  <c r="V299" i="1"/>
  <c r="V82" i="1"/>
  <c r="CZ299" i="1"/>
  <c r="CZ82" i="1"/>
  <c r="CM299" i="1"/>
  <c r="CM82" i="1"/>
  <c r="H299" i="1"/>
  <c r="H82" i="1"/>
  <c r="FB316" i="1"/>
  <c r="FB293" i="1"/>
  <c r="FB309" i="1" s="1"/>
  <c r="FB284" i="1"/>
  <c r="FB288" i="1" s="1"/>
  <c r="DT299" i="1"/>
  <c r="DT82" i="1"/>
  <c r="EY299" i="1"/>
  <c r="EY82" i="1"/>
  <c r="CI299" i="1"/>
  <c r="CI82" i="1"/>
  <c r="CW299" i="1"/>
  <c r="CW82" i="1"/>
  <c r="BF299" i="1"/>
  <c r="BF82" i="1"/>
  <c r="FF299" i="1"/>
  <c r="FF82" i="1"/>
  <c r="O284" i="1"/>
  <c r="O288" i="1" s="1"/>
  <c r="BS293" i="1"/>
  <c r="BS309" i="1" s="1"/>
  <c r="FZ225" i="1"/>
  <c r="W299" i="1"/>
  <c r="W82" i="1"/>
  <c r="EA316" i="1"/>
  <c r="EA293" i="1"/>
  <c r="EA309" i="1" s="1"/>
  <c r="EA284" i="1"/>
  <c r="EA288" i="1" s="1"/>
  <c r="EE299" i="1"/>
  <c r="EE82" i="1"/>
  <c r="BB316" i="1"/>
  <c r="BB293" i="1"/>
  <c r="BB309" i="1" s="1"/>
  <c r="BB284" i="1"/>
  <c r="BB288" i="1" s="1"/>
  <c r="BW299" i="1"/>
  <c r="BW82" i="1"/>
  <c r="EG299" i="1"/>
  <c r="EG82" i="1"/>
  <c r="CT299" i="1"/>
  <c r="CT82" i="1"/>
  <c r="BI299" i="1"/>
  <c r="BI82" i="1"/>
  <c r="O299" i="1"/>
  <c r="O82" i="1"/>
  <c r="BS299" i="1"/>
  <c r="BS82" i="1"/>
  <c r="DQ299" i="1"/>
  <c r="DQ82" i="1"/>
  <c r="AM299" i="1"/>
  <c r="AM82" i="1"/>
  <c r="BD299" i="1"/>
  <c r="BD82" i="1"/>
  <c r="CX299" i="1"/>
  <c r="CX82" i="1"/>
  <c r="BB299" i="1"/>
  <c r="BB82" i="1"/>
  <c r="EH299" i="1"/>
  <c r="EH82" i="1"/>
  <c r="BX299" i="1" l="1"/>
  <c r="BX82" i="1"/>
  <c r="AV316" i="1"/>
  <c r="BW284" i="1"/>
  <c r="BW288" i="1" s="1"/>
  <c r="S284" i="1"/>
  <c r="S288" i="1" s="1"/>
  <c r="FP284" i="1"/>
  <c r="FP288" i="1" s="1"/>
  <c r="DL293" i="1"/>
  <c r="DL309" i="1" s="1"/>
  <c r="AK316" i="1"/>
  <c r="CF284" i="1"/>
  <c r="CF288" i="1" s="1"/>
  <c r="P284" i="1"/>
  <c r="P288" i="1" s="1"/>
  <c r="AK284" i="1"/>
  <c r="AK288" i="1" s="1"/>
  <c r="CF293" i="1"/>
  <c r="CF309" i="1" s="1"/>
  <c r="CF311" i="1" s="1"/>
  <c r="P293" i="1"/>
  <c r="P309" i="1" s="1"/>
  <c r="CF316" i="1"/>
  <c r="P316" i="1"/>
  <c r="Y82" i="1"/>
  <c r="DN293" i="1"/>
  <c r="DN309" i="1" s="1"/>
  <c r="Y327" i="1"/>
  <c r="AV284" i="1"/>
  <c r="AV288" i="1" s="1"/>
  <c r="AW316" i="1"/>
  <c r="H54" i="2"/>
  <c r="AW277" i="1"/>
  <c r="AW284" i="1"/>
  <c r="AW288" i="1" s="1"/>
  <c r="AW317" i="1" s="1"/>
  <c r="AW324" i="1" s="1"/>
  <c r="AZ293" i="1"/>
  <c r="AZ309" i="1" s="1"/>
  <c r="AZ311" i="1" s="1"/>
  <c r="H69" i="2"/>
  <c r="I47" i="2"/>
  <c r="EE284" i="1"/>
  <c r="EE288" i="1" s="1"/>
  <c r="EE316" i="1"/>
  <c r="FU82" i="1"/>
  <c r="EE293" i="1"/>
  <c r="EE309" i="1" s="1"/>
  <c r="FU299" i="1"/>
  <c r="CL316" i="1"/>
  <c r="N284" i="1"/>
  <c r="N288" i="1" s="1"/>
  <c r="N317" i="1" s="1"/>
  <c r="N293" i="1"/>
  <c r="N309" i="1" s="1"/>
  <c r="N311" i="1" s="1"/>
  <c r="N316" i="1"/>
  <c r="EC295" i="1"/>
  <c r="EC301" i="1" s="1"/>
  <c r="DN316" i="1"/>
  <c r="FE316" i="1"/>
  <c r="DL284" i="1"/>
  <c r="DL288" i="1" s="1"/>
  <c r="AK293" i="1"/>
  <c r="AK309" i="1" s="1"/>
  <c r="AK311" i="1" s="1"/>
  <c r="AV293" i="1"/>
  <c r="AV309" i="1" s="1"/>
  <c r="AV311" i="1" s="1"/>
  <c r="EC324" i="1"/>
  <c r="AX293" i="1"/>
  <c r="AX309" i="1" s="1"/>
  <c r="CT293" i="1"/>
  <c r="CT309" i="1" s="1"/>
  <c r="CT311" i="1" s="1"/>
  <c r="CO293" i="1"/>
  <c r="CO309" i="1" s="1"/>
  <c r="CO311" i="1" s="1"/>
  <c r="BU297" i="1"/>
  <c r="CT284" i="1"/>
  <c r="CT288" i="1" s="1"/>
  <c r="CT317" i="1" s="1"/>
  <c r="G284" i="1"/>
  <c r="G288" i="1" s="1"/>
  <c r="G317" i="1" s="1"/>
  <c r="CT316" i="1"/>
  <c r="BM303" i="1"/>
  <c r="BM306" i="1" s="1"/>
  <c r="BM308" i="1" s="1"/>
  <c r="G293" i="1"/>
  <c r="G309" i="1" s="1"/>
  <c r="G311" i="1" s="1"/>
  <c r="CM284" i="1"/>
  <c r="CM288" i="1" s="1"/>
  <c r="CM297" i="1" s="1"/>
  <c r="FG284" i="1"/>
  <c r="FG288" i="1" s="1"/>
  <c r="FG317" i="1" s="1"/>
  <c r="CM293" i="1"/>
  <c r="CM309" i="1" s="1"/>
  <c r="CM311" i="1" s="1"/>
  <c r="FG293" i="1"/>
  <c r="FG309" i="1" s="1"/>
  <c r="FG311" i="1" s="1"/>
  <c r="AX316" i="1"/>
  <c r="G316" i="1"/>
  <c r="CM316" i="1"/>
  <c r="FG316" i="1"/>
  <c r="EI284" i="1"/>
  <c r="EI288" i="1" s="1"/>
  <c r="EI317" i="1" s="1"/>
  <c r="ED284" i="1"/>
  <c r="ED288" i="1" s="1"/>
  <c r="ED317" i="1" s="1"/>
  <c r="EI316" i="1"/>
  <c r="AO252" i="1"/>
  <c r="AO256" i="1" s="1"/>
  <c r="AO261" i="1" s="1"/>
  <c r="AO262" i="1" s="1"/>
  <c r="BS316" i="1"/>
  <c r="W284" i="1"/>
  <c r="W288" i="1" s="1"/>
  <c r="W317" i="1" s="1"/>
  <c r="CA324" i="1"/>
  <c r="W293" i="1"/>
  <c r="W309" i="1" s="1"/>
  <c r="W311" i="1" s="1"/>
  <c r="W316" i="1"/>
  <c r="DW284" i="1"/>
  <c r="DW288" i="1" s="1"/>
  <c r="DW297" i="1" s="1"/>
  <c r="T316" i="1"/>
  <c r="S82" i="1"/>
  <c r="CJ82" i="1"/>
  <c r="CJ299" i="1"/>
  <c r="FC284" i="1"/>
  <c r="FC288" i="1" s="1"/>
  <c r="FC317" i="1" s="1"/>
  <c r="FC324" i="1" s="1"/>
  <c r="AN252" i="1"/>
  <c r="AN256" i="1" s="1"/>
  <c r="AN261" i="1" s="1"/>
  <c r="AN262" i="1" s="1"/>
  <c r="AN292" i="1" s="1"/>
  <c r="FC293" i="1"/>
  <c r="FC309" i="1" s="1"/>
  <c r="FC311" i="1" s="1"/>
  <c r="CA278" i="1"/>
  <c r="V284" i="1"/>
  <c r="V288" i="1" s="1"/>
  <c r="V317" i="1" s="1"/>
  <c r="FK284" i="1"/>
  <c r="FK288" i="1" s="1"/>
  <c r="FK297" i="1" s="1"/>
  <c r="FK293" i="1"/>
  <c r="FK309" i="1" s="1"/>
  <c r="FK311" i="1" s="1"/>
  <c r="DG297" i="1"/>
  <c r="BO284" i="1"/>
  <c r="BO288" i="1" s="1"/>
  <c r="BO317" i="1" s="1"/>
  <c r="FK316" i="1"/>
  <c r="AX292" i="1"/>
  <c r="AX82" i="1" s="1"/>
  <c r="CA297" i="1"/>
  <c r="BO293" i="1"/>
  <c r="BO309" i="1" s="1"/>
  <c r="BO311" i="1" s="1"/>
  <c r="DG278" i="1"/>
  <c r="BO316" i="1"/>
  <c r="FI293" i="1"/>
  <c r="FI309" i="1" s="1"/>
  <c r="AX284" i="1"/>
  <c r="AX288" i="1" s="1"/>
  <c r="AX297" i="1" s="1"/>
  <c r="CN316" i="1"/>
  <c r="FT276" i="1"/>
  <c r="FT277" i="1" s="1"/>
  <c r="EW316" i="1"/>
  <c r="EU299" i="1"/>
  <c r="AI317" i="1"/>
  <c r="AI324" i="1" s="1"/>
  <c r="FE293" i="1"/>
  <c r="FE309" i="1" s="1"/>
  <c r="FE311" i="1" s="1"/>
  <c r="FL284" i="1"/>
  <c r="FL288" i="1" s="1"/>
  <c r="FL317" i="1" s="1"/>
  <c r="CO284" i="1"/>
  <c r="CO288" i="1" s="1"/>
  <c r="CO317" i="1" s="1"/>
  <c r="CA311" i="1"/>
  <c r="FW284" i="1"/>
  <c r="FW288" i="1" s="1"/>
  <c r="FW297" i="1" s="1"/>
  <c r="CO316" i="1"/>
  <c r="FE284" i="1"/>
  <c r="FE288" i="1" s="1"/>
  <c r="FE317" i="1" s="1"/>
  <c r="CA295" i="1"/>
  <c r="CA301" i="1" s="1"/>
  <c r="EW284" i="1"/>
  <c r="EW288" i="1" s="1"/>
  <c r="EW317" i="1" s="1"/>
  <c r="FW293" i="1"/>
  <c r="FW309" i="1" s="1"/>
  <c r="FW311" i="1" s="1"/>
  <c r="EI293" i="1"/>
  <c r="EI309" i="1" s="1"/>
  <c r="EI311" i="1" s="1"/>
  <c r="CK293" i="1"/>
  <c r="CK309" i="1" s="1"/>
  <c r="CK311" i="1" s="1"/>
  <c r="CV324" i="1"/>
  <c r="BM82" i="1"/>
  <c r="DK284" i="1"/>
  <c r="DK288" i="1" s="1"/>
  <c r="DK297" i="1" s="1"/>
  <c r="BM299" i="1"/>
  <c r="DK293" i="1"/>
  <c r="DK309" i="1" s="1"/>
  <c r="DK311" i="1" s="1"/>
  <c r="BM267" i="1"/>
  <c r="BM273" i="1" s="1"/>
  <c r="BM276" i="1" s="1"/>
  <c r="BM316" i="1" s="1"/>
  <c r="DK316" i="1"/>
  <c r="EH316" i="1"/>
  <c r="DG324" i="1"/>
  <c r="AQ284" i="1"/>
  <c r="AQ288" i="1" s="1"/>
  <c r="AQ317" i="1" s="1"/>
  <c r="AQ293" i="1"/>
  <c r="AQ309" i="1" s="1"/>
  <c r="AQ311" i="1" s="1"/>
  <c r="AQ316" i="1"/>
  <c r="BE284" i="1"/>
  <c r="BE288" i="1" s="1"/>
  <c r="BE317" i="1" s="1"/>
  <c r="CX284" i="1"/>
  <c r="CX288" i="1" s="1"/>
  <c r="CX317" i="1" s="1"/>
  <c r="BF284" i="1"/>
  <c r="BF288" i="1" s="1"/>
  <c r="BF317" i="1" s="1"/>
  <c r="BE293" i="1"/>
  <c r="BE309" i="1" s="1"/>
  <c r="BE311" i="1" s="1"/>
  <c r="BP284" i="1"/>
  <c r="BP288" i="1" s="1"/>
  <c r="BP317" i="1" s="1"/>
  <c r="BP316" i="1"/>
  <c r="CX293" i="1"/>
  <c r="CX309" i="1" s="1"/>
  <c r="CX311" i="1" s="1"/>
  <c r="BF293" i="1"/>
  <c r="BF309" i="1" s="1"/>
  <c r="BF311" i="1" s="1"/>
  <c r="BE316" i="1"/>
  <c r="AE284" i="1"/>
  <c r="AE288" i="1" s="1"/>
  <c r="AE297" i="1" s="1"/>
  <c r="BT278" i="1"/>
  <c r="CX316" i="1"/>
  <c r="BT297" i="1"/>
  <c r="BF316" i="1"/>
  <c r="CZ316" i="1"/>
  <c r="AE293" i="1"/>
  <c r="AE309" i="1" s="1"/>
  <c r="AE311" i="1" s="1"/>
  <c r="EG293" i="1"/>
  <c r="EG309" i="1" s="1"/>
  <c r="EG311" i="1" s="1"/>
  <c r="CI293" i="1"/>
  <c r="CI309" i="1" s="1"/>
  <c r="CI311" i="1" s="1"/>
  <c r="AE316" i="1"/>
  <c r="BP293" i="1"/>
  <c r="BP309" i="1" s="1"/>
  <c r="BP311" i="1" s="1"/>
  <c r="EH284" i="1"/>
  <c r="EH288" i="1" s="1"/>
  <c r="EH317" i="1" s="1"/>
  <c r="EH293" i="1"/>
  <c r="EH309" i="1" s="1"/>
  <c r="EH311" i="1" s="1"/>
  <c r="CL293" i="1"/>
  <c r="CL309" i="1" s="1"/>
  <c r="CL311" i="1" s="1"/>
  <c r="O293" i="1"/>
  <c r="O309" i="1" s="1"/>
  <c r="O311" i="1" s="1"/>
  <c r="O316" i="1"/>
  <c r="FI316" i="1"/>
  <c r="EG284" i="1"/>
  <c r="EG288" i="1" s="1"/>
  <c r="EG297" i="1" s="1"/>
  <c r="AG82" i="1"/>
  <c r="EG316" i="1"/>
  <c r="CZ284" i="1"/>
  <c r="CZ288" i="1" s="1"/>
  <c r="CZ317" i="1" s="1"/>
  <c r="BV284" i="1"/>
  <c r="BV288" i="1" s="1"/>
  <c r="BV317" i="1" s="1"/>
  <c r="DN284" i="1"/>
  <c r="DN288" i="1" s="1"/>
  <c r="DN317" i="1" s="1"/>
  <c r="CZ293" i="1"/>
  <c r="CZ309" i="1" s="1"/>
  <c r="CZ311" i="1" s="1"/>
  <c r="BV293" i="1"/>
  <c r="BV309" i="1" s="1"/>
  <c r="BV311" i="1" s="1"/>
  <c r="EX284" i="1"/>
  <c r="EX288" i="1" s="1"/>
  <c r="BV316" i="1"/>
  <c r="BC284" i="1"/>
  <c r="BC288" i="1" s="1"/>
  <c r="BC317" i="1" s="1"/>
  <c r="EX293" i="1"/>
  <c r="EX309" i="1" s="1"/>
  <c r="EX311" i="1" s="1"/>
  <c r="EX316" i="1"/>
  <c r="AI278" i="1"/>
  <c r="DB284" i="1"/>
  <c r="DB288" i="1" s="1"/>
  <c r="DB317" i="1" s="1"/>
  <c r="AM284" i="1"/>
  <c r="AM288" i="1" s="1"/>
  <c r="AM317" i="1" s="1"/>
  <c r="AM293" i="1"/>
  <c r="AM309" i="1" s="1"/>
  <c r="AM311" i="1" s="1"/>
  <c r="AM316" i="1"/>
  <c r="DH293" i="1"/>
  <c r="DH309" i="1" s="1"/>
  <c r="DH311" i="1" s="1"/>
  <c r="BU278" i="1"/>
  <c r="ES293" i="1"/>
  <c r="ES309" i="1" s="1"/>
  <c r="ES311" i="1" s="1"/>
  <c r="Y299" i="1"/>
  <c r="FD297" i="1"/>
  <c r="FD278" i="1"/>
  <c r="DF284" i="1"/>
  <c r="DF288" i="1" s="1"/>
  <c r="DF317" i="1" s="1"/>
  <c r="DF293" i="1"/>
  <c r="DF309" i="1" s="1"/>
  <c r="DF311" i="1" s="1"/>
  <c r="DF316" i="1"/>
  <c r="BD284" i="1"/>
  <c r="BD288" i="1" s="1"/>
  <c r="BD297" i="1" s="1"/>
  <c r="BD293" i="1"/>
  <c r="BD309" i="1" s="1"/>
  <c r="BD311" i="1" s="1"/>
  <c r="BD316" i="1"/>
  <c r="FO267" i="1"/>
  <c r="FO273" i="1" s="1"/>
  <c r="FO276" i="1" s="1"/>
  <c r="FO277" i="1" s="1"/>
  <c r="BW293" i="1"/>
  <c r="BW309" i="1" s="1"/>
  <c r="BW311" i="1" s="1"/>
  <c r="CI316" i="1"/>
  <c r="DT284" i="1"/>
  <c r="DT288" i="1" s="1"/>
  <c r="DT317" i="1" s="1"/>
  <c r="CR293" i="1"/>
  <c r="CR309" i="1" s="1"/>
  <c r="CR311" i="1" s="1"/>
  <c r="DT316" i="1"/>
  <c r="BC293" i="1"/>
  <c r="BC309" i="1" s="1"/>
  <c r="BC311" i="1" s="1"/>
  <c r="DC267" i="1"/>
  <c r="DC273" i="1" s="1"/>
  <c r="DC276" i="1" s="1"/>
  <c r="DC277" i="1" s="1"/>
  <c r="AU311" i="1"/>
  <c r="BJ316" i="1"/>
  <c r="BC316" i="1"/>
  <c r="BW316" i="1"/>
  <c r="BX267" i="1"/>
  <c r="BX273" i="1" s="1"/>
  <c r="BX276" i="1" s="1"/>
  <c r="BX277" i="1" s="1"/>
  <c r="DT293" i="1"/>
  <c r="DT309" i="1" s="1"/>
  <c r="DT311" i="1" s="1"/>
  <c r="EY284" i="1"/>
  <c r="EY288" i="1" s="1"/>
  <c r="EY317" i="1" s="1"/>
  <c r="AZ316" i="1"/>
  <c r="BA82" i="1"/>
  <c r="EY293" i="1"/>
  <c r="EY309" i="1" s="1"/>
  <c r="EY311" i="1" s="1"/>
  <c r="CW284" i="1"/>
  <c r="CW288" i="1" s="1"/>
  <c r="CW317" i="1" s="1"/>
  <c r="EY316" i="1"/>
  <c r="DU284" i="1"/>
  <c r="DU288" i="1" s="1"/>
  <c r="DU317" i="1" s="1"/>
  <c r="AZ284" i="1"/>
  <c r="AZ288" i="1" s="1"/>
  <c r="AZ317" i="1" s="1"/>
  <c r="CR316" i="1"/>
  <c r="CW293" i="1"/>
  <c r="CW309" i="1" s="1"/>
  <c r="CW311" i="1" s="1"/>
  <c r="CW316" i="1"/>
  <c r="V293" i="1"/>
  <c r="V309" i="1" s="1"/>
  <c r="V311" i="1" s="1"/>
  <c r="U82" i="1"/>
  <c r="CI284" i="1"/>
  <c r="CI288" i="1" s="1"/>
  <c r="CI297" i="1" s="1"/>
  <c r="V316" i="1"/>
  <c r="DW293" i="1"/>
  <c r="DW309" i="1" s="1"/>
  <c r="DW311" i="1" s="1"/>
  <c r="EZ316" i="1"/>
  <c r="DH284" i="1"/>
  <c r="DH288" i="1" s="1"/>
  <c r="DH297" i="1" s="1"/>
  <c r="DU293" i="1"/>
  <c r="DU309" i="1" s="1"/>
  <c r="DU311" i="1" s="1"/>
  <c r="DA278" i="1"/>
  <c r="DU316" i="1"/>
  <c r="FX82" i="1"/>
  <c r="AJ293" i="1"/>
  <c r="AJ309" i="1" s="1"/>
  <c r="AJ311" i="1" s="1"/>
  <c r="DH316" i="1"/>
  <c r="FX299" i="1"/>
  <c r="AJ316" i="1"/>
  <c r="AU324" i="1"/>
  <c r="AI311" i="1"/>
  <c r="DA297" i="1"/>
  <c r="FX267" i="1"/>
  <c r="FX273" i="1" s="1"/>
  <c r="FX276" i="1" s="1"/>
  <c r="FX277" i="1" s="1"/>
  <c r="FB82" i="1"/>
  <c r="BI284" i="1"/>
  <c r="BI288" i="1" s="1"/>
  <c r="BI317" i="1" s="1"/>
  <c r="FJ284" i="1"/>
  <c r="FJ288" i="1" s="1"/>
  <c r="FJ317" i="1" s="1"/>
  <c r="AJ284" i="1"/>
  <c r="AJ288" i="1" s="1"/>
  <c r="AJ317" i="1" s="1"/>
  <c r="BI293" i="1"/>
  <c r="BI309" i="1" s="1"/>
  <c r="BI311" i="1" s="1"/>
  <c r="FJ293" i="1"/>
  <c r="FJ309" i="1" s="1"/>
  <c r="FJ311" i="1" s="1"/>
  <c r="EK284" i="1"/>
  <c r="EK288" i="1" s="1"/>
  <c r="EK317" i="1" s="1"/>
  <c r="DP311" i="1"/>
  <c r="BI316" i="1"/>
  <c r="FJ316" i="1"/>
  <c r="EK293" i="1"/>
  <c r="EK309" i="1" s="1"/>
  <c r="EK311" i="1" s="1"/>
  <c r="DW316" i="1"/>
  <c r="CL284" i="1"/>
  <c r="CL288" i="1" s="1"/>
  <c r="CL317" i="1" s="1"/>
  <c r="EZ284" i="1"/>
  <c r="EZ288" i="1" s="1"/>
  <c r="EZ297" i="1" s="1"/>
  <c r="EK316" i="1"/>
  <c r="DA311" i="1"/>
  <c r="FD311" i="1"/>
  <c r="P311" i="1"/>
  <c r="BB311" i="1"/>
  <c r="CV311" i="1"/>
  <c r="ER311" i="1"/>
  <c r="BS311" i="1"/>
  <c r="FS295" i="1"/>
  <c r="FS301" i="1" s="1"/>
  <c r="DV311" i="1"/>
  <c r="FP311" i="1"/>
  <c r="DA295" i="1"/>
  <c r="DA301" i="1" s="1"/>
  <c r="FR311" i="1"/>
  <c r="ED316" i="1"/>
  <c r="F293" i="1"/>
  <c r="F309" i="1" s="1"/>
  <c r="F311" i="1" s="1"/>
  <c r="AS284" i="1"/>
  <c r="AS288" i="1" s="1"/>
  <c r="AS297" i="1" s="1"/>
  <c r="CG311" i="1"/>
  <c r="DG295" i="1"/>
  <c r="DG301" i="1" s="1"/>
  <c r="DG309" i="1"/>
  <c r="DG311" i="1" s="1"/>
  <c r="BX308" i="1"/>
  <c r="F316" i="1"/>
  <c r="AS293" i="1"/>
  <c r="AS309" i="1" s="1"/>
  <c r="AS311" i="1" s="1"/>
  <c r="M284" i="1"/>
  <c r="M288" i="1" s="1"/>
  <c r="M317" i="1" s="1"/>
  <c r="M293" i="1"/>
  <c r="M309" i="1" s="1"/>
  <c r="M311" i="1" s="1"/>
  <c r="ET284" i="1"/>
  <c r="ET288" i="1" s="1"/>
  <c r="ET317" i="1" s="1"/>
  <c r="CJ308" i="1"/>
  <c r="CJ311" i="1" s="1"/>
  <c r="F284" i="1"/>
  <c r="F288" i="1" s="1"/>
  <c r="F317" i="1" s="1"/>
  <c r="DN311" i="1"/>
  <c r="M316" i="1"/>
  <c r="ET293" i="1"/>
  <c r="ET309" i="1" s="1"/>
  <c r="ET311" i="1" s="1"/>
  <c r="ET316" i="1"/>
  <c r="BU324" i="1"/>
  <c r="FU295" i="1"/>
  <c r="FU301" i="1" s="1"/>
  <c r="FU309" i="1"/>
  <c r="FU311" i="1" s="1"/>
  <c r="FS311" i="1"/>
  <c r="AG327" i="1"/>
  <c r="EE311" i="1"/>
  <c r="Z295" i="1"/>
  <c r="Z301" i="1" s="1"/>
  <c r="Z309" i="1"/>
  <c r="Z311" i="1" s="1"/>
  <c r="FX303" i="1"/>
  <c r="FX306" i="1" s="1"/>
  <c r="FX308" i="1" s="1"/>
  <c r="DL311" i="1"/>
  <c r="Y308" i="1"/>
  <c r="Y311" i="1" s="1"/>
  <c r="ED293" i="1"/>
  <c r="ED309" i="1" s="1"/>
  <c r="ED311" i="1" s="1"/>
  <c r="EZ311" i="1"/>
  <c r="DQ284" i="1"/>
  <c r="DQ288" i="1" s="1"/>
  <c r="DQ317" i="1" s="1"/>
  <c r="CN284" i="1"/>
  <c r="CN288" i="1" s="1"/>
  <c r="CN317" i="1" s="1"/>
  <c r="BY82" i="1"/>
  <c r="BU299" i="1"/>
  <c r="BS284" i="1"/>
  <c r="BS288" i="1" s="1"/>
  <c r="BS317" i="1" s="1"/>
  <c r="CN293" i="1"/>
  <c r="CN309" i="1" s="1"/>
  <c r="CN311" i="1" s="1"/>
  <c r="AP284" i="1"/>
  <c r="AP288" i="1" s="1"/>
  <c r="AP317" i="1" s="1"/>
  <c r="AP293" i="1"/>
  <c r="AP309" i="1" s="1"/>
  <c r="AP311" i="1" s="1"/>
  <c r="AP316" i="1"/>
  <c r="AR284" i="1"/>
  <c r="AR288" i="1" s="1"/>
  <c r="AR317" i="1" s="1"/>
  <c r="AR293" i="1"/>
  <c r="AR309" i="1" s="1"/>
  <c r="AR311" i="1" s="1"/>
  <c r="AR316" i="1"/>
  <c r="EL252" i="1"/>
  <c r="EL256" i="1" s="1"/>
  <c r="EL261" i="1" s="1"/>
  <c r="EL262" i="1" s="1"/>
  <c r="EL292" i="1" s="1"/>
  <c r="BH316" i="1"/>
  <c r="AD284" i="1"/>
  <c r="AD288" i="1" s="1"/>
  <c r="AD317" i="1" s="1"/>
  <c r="BY299" i="1"/>
  <c r="ES316" i="1"/>
  <c r="DY303" i="1"/>
  <c r="DY306" i="1" s="1"/>
  <c r="DY308" i="1" s="1"/>
  <c r="FB303" i="1"/>
  <c r="FB306" i="1" s="1"/>
  <c r="FB308" i="1" s="1"/>
  <c r="FB311" i="1" s="1"/>
  <c r="DB293" i="1"/>
  <c r="AG303" i="1"/>
  <c r="AG306" i="1" s="1"/>
  <c r="AG308" i="1" s="1"/>
  <c r="AG311" i="1" s="1"/>
  <c r="D303" i="1"/>
  <c r="D306" i="1" s="1"/>
  <c r="D308" i="1" s="1"/>
  <c r="I303" i="1"/>
  <c r="I306" i="1" s="1"/>
  <c r="I308" i="1" s="1"/>
  <c r="I311" i="1" s="1"/>
  <c r="AW303" i="1"/>
  <c r="AW306" i="1" s="1"/>
  <c r="AW308" i="1" s="1"/>
  <c r="AW311" i="1" s="1"/>
  <c r="EJ303" i="1"/>
  <c r="EJ306" i="1" s="1"/>
  <c r="EJ308" i="1" s="1"/>
  <c r="U303" i="1"/>
  <c r="U306" i="1" s="1"/>
  <c r="U308" i="1" s="1"/>
  <c r="U311" i="1" s="1"/>
  <c r="AT303" i="1"/>
  <c r="AT306" i="1" s="1"/>
  <c r="AT308" i="1" s="1"/>
  <c r="AT311" i="1" s="1"/>
  <c r="FV303" i="1"/>
  <c r="FV306" i="1" s="1"/>
  <c r="FV308" i="1" s="1"/>
  <c r="FV311" i="1" s="1"/>
  <c r="DB316" i="1"/>
  <c r="FO303" i="1"/>
  <c r="FO306" i="1" s="1"/>
  <c r="FO308" i="1" s="1"/>
  <c r="BY303" i="1"/>
  <c r="BY306" i="1" s="1"/>
  <c r="BY308" i="1" s="1"/>
  <c r="BY311" i="1" s="1"/>
  <c r="FI303" i="1"/>
  <c r="FI306" i="1" s="1"/>
  <c r="FI308" i="1" s="1"/>
  <c r="DR303" i="1"/>
  <c r="DR306" i="1" s="1"/>
  <c r="DR308" i="1" s="1"/>
  <c r="DR311" i="1" s="1"/>
  <c r="EP303" i="1"/>
  <c r="EP306" i="1" s="1"/>
  <c r="EP308" i="1" s="1"/>
  <c r="BZ303" i="1"/>
  <c r="BZ306" i="1" s="1"/>
  <c r="BZ308" i="1" s="1"/>
  <c r="BZ311" i="1" s="1"/>
  <c r="BQ303" i="1"/>
  <c r="BQ306" i="1" s="1"/>
  <c r="BQ308" i="1" s="1"/>
  <c r="BQ311" i="1" s="1"/>
  <c r="EB303" i="1"/>
  <c r="EB306" i="1" s="1"/>
  <c r="EB308" i="1" s="1"/>
  <c r="EB311" i="1" s="1"/>
  <c r="DC303" i="1"/>
  <c r="DC306" i="1" s="1"/>
  <c r="DC308" i="1" s="1"/>
  <c r="BT303" i="1"/>
  <c r="BT306" i="1" s="1"/>
  <c r="BT308" i="1" s="1"/>
  <c r="BT311" i="1" s="1"/>
  <c r="EA303" i="1"/>
  <c r="EA306" i="1" s="1"/>
  <c r="EA308" i="1" s="1"/>
  <c r="EA311" i="1" s="1"/>
  <c r="EN303" i="1"/>
  <c r="EN306" i="1" s="1"/>
  <c r="EN308" i="1" s="1"/>
  <c r="EU303" i="1"/>
  <c r="EU306" i="1" s="1"/>
  <c r="EU308" i="1" s="1"/>
  <c r="EU311" i="1" s="1"/>
  <c r="R303" i="1"/>
  <c r="R306" i="1" s="1"/>
  <c r="R308" i="1" s="1"/>
  <c r="AB303" i="1"/>
  <c r="AB306" i="1" s="1"/>
  <c r="AB308" i="1" s="1"/>
  <c r="AB311" i="1" s="1"/>
  <c r="FQ303" i="1"/>
  <c r="FQ306" i="1" s="1"/>
  <c r="FQ308" i="1" s="1"/>
  <c r="Q303" i="1"/>
  <c r="Q306" i="1" s="1"/>
  <c r="Q308" i="1" s="1"/>
  <c r="AC303" i="1"/>
  <c r="AC306" i="1" s="1"/>
  <c r="AC308" i="1" s="1"/>
  <c r="AC311" i="1" s="1"/>
  <c r="BN303" i="1"/>
  <c r="BN306" i="1" s="1"/>
  <c r="BN308" i="1" s="1"/>
  <c r="BK303" i="1"/>
  <c r="BK306" i="1" s="1"/>
  <c r="BK308" i="1" s="1"/>
  <c r="BL303" i="1"/>
  <c r="BL306" i="1" s="1"/>
  <c r="BL308" i="1" s="1"/>
  <c r="DJ303" i="1"/>
  <c r="DJ306" i="1" s="1"/>
  <c r="DJ308" i="1" s="1"/>
  <c r="DE303" i="1"/>
  <c r="DE306" i="1" s="1"/>
  <c r="DE308" i="1" s="1"/>
  <c r="DE311" i="1" s="1"/>
  <c r="BA303" i="1"/>
  <c r="BA306" i="1" s="1"/>
  <c r="BA308" i="1" s="1"/>
  <c r="BA311" i="1" s="1"/>
  <c r="S303" i="1"/>
  <c r="S306" i="1" s="1"/>
  <c r="S308" i="1" s="1"/>
  <c r="S311" i="1" s="1"/>
  <c r="AT82" i="1"/>
  <c r="AT299" i="1"/>
  <c r="DM316" i="1"/>
  <c r="FV82" i="1"/>
  <c r="BG292" i="1"/>
  <c r="BG267" i="1"/>
  <c r="BG273" i="1" s="1"/>
  <c r="BG276" i="1" s="1"/>
  <c r="EW293" i="1"/>
  <c r="EW309" i="1" s="1"/>
  <c r="EW311" i="1" s="1"/>
  <c r="FV299" i="1"/>
  <c r="DO284" i="1"/>
  <c r="DO288" i="1" s="1"/>
  <c r="DO317" i="1" s="1"/>
  <c r="DO293" i="1"/>
  <c r="DO316" i="1"/>
  <c r="CB284" i="1"/>
  <c r="CB288" i="1" s="1"/>
  <c r="CB297" i="1" s="1"/>
  <c r="CY284" i="1"/>
  <c r="CY288" i="1" s="1"/>
  <c r="CY317" i="1" s="1"/>
  <c r="CB293" i="1"/>
  <c r="CY293" i="1"/>
  <c r="CB316" i="1"/>
  <c r="CY316" i="1"/>
  <c r="FX284" i="1"/>
  <c r="FX288" i="1" s="1"/>
  <c r="FX317" i="1" s="1"/>
  <c r="DD284" i="1"/>
  <c r="DD288" i="1" s="1"/>
  <c r="DD317" i="1" s="1"/>
  <c r="CV297" i="1"/>
  <c r="CH284" i="1"/>
  <c r="CH288" i="1" s="1"/>
  <c r="CH317" i="1" s="1"/>
  <c r="DD293" i="1"/>
  <c r="DD309" i="1" s="1"/>
  <c r="DD311" i="1" s="1"/>
  <c r="CH293" i="1"/>
  <c r="CH309" i="1" s="1"/>
  <c r="CH311" i="1" s="1"/>
  <c r="DD316" i="1"/>
  <c r="FF284" i="1"/>
  <c r="FF288" i="1" s="1"/>
  <c r="FF297" i="1" s="1"/>
  <c r="H284" i="1"/>
  <c r="H288" i="1" s="1"/>
  <c r="H317" i="1" s="1"/>
  <c r="FN284" i="1"/>
  <c r="FN288" i="1" s="1"/>
  <c r="FN317" i="1" s="1"/>
  <c r="EM284" i="1"/>
  <c r="EM288" i="1" s="1"/>
  <c r="EM317" i="1" s="1"/>
  <c r="FM284" i="1"/>
  <c r="FM288" i="1" s="1"/>
  <c r="FM317" i="1" s="1"/>
  <c r="CH316" i="1"/>
  <c r="DQ316" i="1"/>
  <c r="C303" i="1"/>
  <c r="C306" i="1" s="1"/>
  <c r="C308" i="1" s="1"/>
  <c r="BH284" i="1"/>
  <c r="BH288" i="1" s="1"/>
  <c r="BH317" i="1" s="1"/>
  <c r="FF293" i="1"/>
  <c r="H293" i="1"/>
  <c r="H309" i="1" s="1"/>
  <c r="H311" i="1" s="1"/>
  <c r="FN293" i="1"/>
  <c r="EM293" i="1"/>
  <c r="EM309" i="1" s="1"/>
  <c r="EM311" i="1" s="1"/>
  <c r="FM293" i="1"/>
  <c r="BH293" i="1"/>
  <c r="BH309" i="1" s="1"/>
  <c r="BH311" i="1" s="1"/>
  <c r="DQ293" i="1"/>
  <c r="DQ309" i="1" s="1"/>
  <c r="DQ311" i="1" s="1"/>
  <c r="FF316" i="1"/>
  <c r="H316" i="1"/>
  <c r="FN316" i="1"/>
  <c r="EM316" i="1"/>
  <c r="FM316" i="1"/>
  <c r="K292" i="1"/>
  <c r="K267" i="1"/>
  <c r="K273" i="1" s="1"/>
  <c r="K276" i="1" s="1"/>
  <c r="AY267" i="1"/>
  <c r="AY273" i="1" s="1"/>
  <c r="AY276" i="1" s="1"/>
  <c r="AY292" i="1"/>
  <c r="AY327" i="1" s="1"/>
  <c r="EV293" i="1"/>
  <c r="EV316" i="1"/>
  <c r="EP267" i="1"/>
  <c r="EP273" i="1" s="1"/>
  <c r="EP276" i="1" s="1"/>
  <c r="EP277" i="1" s="1"/>
  <c r="EA82" i="1"/>
  <c r="BT324" i="1"/>
  <c r="X284" i="1"/>
  <c r="X288" i="1" s="1"/>
  <c r="X317" i="1" s="1"/>
  <c r="DE299" i="1"/>
  <c r="BU295" i="1"/>
  <c r="BU301" i="1" s="1"/>
  <c r="BU303" i="1"/>
  <c r="BU306" i="1" s="1"/>
  <c r="BU308" i="1" s="1"/>
  <c r="BU311" i="1" s="1"/>
  <c r="X293" i="1"/>
  <c r="FH299" i="1"/>
  <c r="FH303" i="1"/>
  <c r="FH306" i="1" s="1"/>
  <c r="FH308" i="1" s="1"/>
  <c r="FH311" i="1" s="1"/>
  <c r="BQ299" i="1"/>
  <c r="X316" i="1"/>
  <c r="ES284" i="1"/>
  <c r="ES288" i="1" s="1"/>
  <c r="ES297" i="1" s="1"/>
  <c r="FS297" i="1"/>
  <c r="EF284" i="1"/>
  <c r="EF288" i="1" s="1"/>
  <c r="EF297" i="1" s="1"/>
  <c r="DE82" i="1"/>
  <c r="DS252" i="1"/>
  <c r="DS256" i="1" s="1"/>
  <c r="DS261" i="1" s="1"/>
  <c r="DS262" i="1" s="1"/>
  <c r="DS267" i="1" s="1"/>
  <c r="DS273" i="1" s="1"/>
  <c r="DS276" i="1" s="1"/>
  <c r="CV278" i="1"/>
  <c r="DM284" i="1"/>
  <c r="DM288" i="1" s="1"/>
  <c r="DM317" i="1" s="1"/>
  <c r="EF293" i="1"/>
  <c r="EF309" i="1" s="1"/>
  <c r="EF311" i="1" s="1"/>
  <c r="BZ82" i="1"/>
  <c r="DM293" i="1"/>
  <c r="DM309" i="1" s="1"/>
  <c r="DM311" i="1" s="1"/>
  <c r="EF316" i="1"/>
  <c r="BU327" i="1"/>
  <c r="AW82" i="1"/>
  <c r="FL293" i="1"/>
  <c r="BT295" i="1"/>
  <c r="FL316" i="1"/>
  <c r="EA299" i="1"/>
  <c r="DY267" i="1"/>
  <c r="DY273" i="1" s="1"/>
  <c r="DY276" i="1" s="1"/>
  <c r="DY284" i="1" s="1"/>
  <c r="AB299" i="1"/>
  <c r="EB299" i="1"/>
  <c r="DY327" i="1"/>
  <c r="FH82" i="1"/>
  <c r="AS316" i="1"/>
  <c r="AD293" i="1"/>
  <c r="AD309" i="1" s="1"/>
  <c r="AD311" i="1" s="1"/>
  <c r="DV297" i="1"/>
  <c r="BU82" i="1"/>
  <c r="I299" i="1"/>
  <c r="FQ82" i="1"/>
  <c r="FQ299" i="1"/>
  <c r="L284" i="1"/>
  <c r="L288" i="1" s="1"/>
  <c r="L297" i="1" s="1"/>
  <c r="AF284" i="1"/>
  <c r="AF288" i="1" s="1"/>
  <c r="AF317" i="1" s="1"/>
  <c r="AD316" i="1"/>
  <c r="CR284" i="1"/>
  <c r="CR288" i="1" s="1"/>
  <c r="CR297" i="1" s="1"/>
  <c r="CJ324" i="1"/>
  <c r="FQ267" i="1"/>
  <c r="FQ273" i="1" s="1"/>
  <c r="FQ276" i="1" s="1"/>
  <c r="I82" i="1"/>
  <c r="L293" i="1"/>
  <c r="AF293" i="1"/>
  <c r="AF309" i="1" s="1"/>
  <c r="AF311" i="1" s="1"/>
  <c r="EO284" i="1"/>
  <c r="EO288" i="1" s="1"/>
  <c r="EO317" i="1" s="1"/>
  <c r="BL267" i="1"/>
  <c r="BL273" i="1" s="1"/>
  <c r="BL276" i="1" s="1"/>
  <c r="BL277" i="1" s="1"/>
  <c r="L316" i="1"/>
  <c r="AF316" i="1"/>
  <c r="EO293" i="1"/>
  <c r="EO309" i="1" s="1"/>
  <c r="EO311" i="1" s="1"/>
  <c r="CQ284" i="1"/>
  <c r="CQ288" i="1" s="1"/>
  <c r="CQ297" i="1" s="1"/>
  <c r="EO316" i="1"/>
  <c r="EV284" i="1"/>
  <c r="EV288" i="1" s="1"/>
  <c r="EV317" i="1" s="1"/>
  <c r="DZ292" i="1"/>
  <c r="CQ293" i="1"/>
  <c r="CQ309" i="1" s="1"/>
  <c r="AA284" i="1"/>
  <c r="AA288" i="1" s="1"/>
  <c r="AA317" i="1" s="1"/>
  <c r="CU252" i="1"/>
  <c r="CU256" i="1" s="1"/>
  <c r="CU261" i="1" s="1"/>
  <c r="CU262" i="1" s="1"/>
  <c r="EB82" i="1"/>
  <c r="AA293" i="1"/>
  <c r="AA316" i="1"/>
  <c r="CQ316" i="1"/>
  <c r="DZ277" i="1"/>
  <c r="DZ316" i="1"/>
  <c r="DZ293" i="1"/>
  <c r="DZ309" i="1" s="1"/>
  <c r="DZ284" i="1"/>
  <c r="DZ288" i="1" s="1"/>
  <c r="DZ297" i="1" s="1"/>
  <c r="DX277" i="1"/>
  <c r="DX316" i="1"/>
  <c r="DX293" i="1"/>
  <c r="DX309" i="1" s="1"/>
  <c r="DX311" i="1" s="1"/>
  <c r="DX284" i="1"/>
  <c r="AB82" i="1"/>
  <c r="AW327" i="1"/>
  <c r="CP252" i="1"/>
  <c r="CP256" i="1" s="1"/>
  <c r="CP261" i="1" s="1"/>
  <c r="CP262" i="1" s="1"/>
  <c r="DJ267" i="1"/>
  <c r="DJ273" i="1" s="1"/>
  <c r="DJ276" i="1" s="1"/>
  <c r="DJ293" i="1" s="1"/>
  <c r="DJ309" i="1" s="1"/>
  <c r="AW299" i="1"/>
  <c r="FO299" i="1"/>
  <c r="FO82" i="1"/>
  <c r="CC284" i="1"/>
  <c r="CC288" i="1" s="1"/>
  <c r="CC317" i="1" s="1"/>
  <c r="Z297" i="1"/>
  <c r="Z278" i="1"/>
  <c r="FA292" i="1"/>
  <c r="FA267" i="1"/>
  <c r="FA273" i="1" s="1"/>
  <c r="FA276" i="1" s="1"/>
  <c r="T284" i="1"/>
  <c r="T288" i="1" s="1"/>
  <c r="T317" i="1" s="1"/>
  <c r="T293" i="1"/>
  <c r="T309" i="1" s="1"/>
  <c r="T311" i="1" s="1"/>
  <c r="EQ284" i="1"/>
  <c r="EQ288" i="1" s="1"/>
  <c r="EQ317" i="1" s="1"/>
  <c r="EQ293" i="1"/>
  <c r="EQ309" i="1" s="1"/>
  <c r="EQ311" i="1" s="1"/>
  <c r="CD292" i="1"/>
  <c r="CD267" i="1"/>
  <c r="CD273" i="1" s="1"/>
  <c r="CD276" i="1" s="1"/>
  <c r="BJ284" i="1"/>
  <c r="BJ288" i="1" s="1"/>
  <c r="BJ317" i="1" s="1"/>
  <c r="EQ316" i="1"/>
  <c r="BJ293" i="1"/>
  <c r="BJ309" i="1" s="1"/>
  <c r="FS324" i="1"/>
  <c r="BL327" i="1"/>
  <c r="DJ299" i="1"/>
  <c r="DJ82" i="1"/>
  <c r="AH277" i="1"/>
  <c r="AH316" i="1"/>
  <c r="AH293" i="1"/>
  <c r="AH309" i="1" s="1"/>
  <c r="AH284" i="1"/>
  <c r="AH288" i="1" s="1"/>
  <c r="AH297" i="1" s="1"/>
  <c r="D299" i="1"/>
  <c r="BZ295" i="1"/>
  <c r="BZ301" i="1" s="1"/>
  <c r="D267" i="1"/>
  <c r="D273" i="1" s="1"/>
  <c r="D276" i="1" s="1"/>
  <c r="D277" i="1" s="1"/>
  <c r="DP295" i="1"/>
  <c r="FD295" i="1"/>
  <c r="AO292" i="1"/>
  <c r="AO267" i="1"/>
  <c r="AO273" i="1" s="1"/>
  <c r="AO276" i="1" s="1"/>
  <c r="DE327" i="1"/>
  <c r="BR252" i="1"/>
  <c r="BR256" i="1" s="1"/>
  <c r="BR261" i="1" s="1"/>
  <c r="BR262" i="1" s="1"/>
  <c r="U295" i="1"/>
  <c r="U301" i="1" s="1"/>
  <c r="CG295" i="1"/>
  <c r="CE292" i="1"/>
  <c r="CE267" i="1"/>
  <c r="CE273" i="1" s="1"/>
  <c r="CE276" i="1" s="1"/>
  <c r="AT295" i="1"/>
  <c r="EZ295" i="1"/>
  <c r="EZ301" i="1" s="1"/>
  <c r="DN295" i="1"/>
  <c r="DN301" i="1" s="1"/>
  <c r="EU295" i="1"/>
  <c r="C299" i="1"/>
  <c r="S295" i="1"/>
  <c r="S301" i="1" s="1"/>
  <c r="BY295" i="1"/>
  <c r="AB295" i="1"/>
  <c r="DE295" i="1"/>
  <c r="AI295" i="1"/>
  <c r="CS316" i="1"/>
  <c r="AU295" i="1"/>
  <c r="AT327" i="1"/>
  <c r="U327" i="1"/>
  <c r="EB295" i="1"/>
  <c r="EB301" i="1" s="1"/>
  <c r="DR278" i="1"/>
  <c r="FI299" i="1"/>
  <c r="CS293" i="1"/>
  <c r="CS309" i="1" s="1"/>
  <c r="CS311" i="1" s="1"/>
  <c r="AW295" i="1"/>
  <c r="AH292" i="1"/>
  <c r="BY327" i="1"/>
  <c r="BY332" i="1" s="1"/>
  <c r="FH327" i="1"/>
  <c r="AC295" i="1"/>
  <c r="BA295" i="1"/>
  <c r="Y295" i="1"/>
  <c r="ER295" i="1"/>
  <c r="R299" i="1"/>
  <c r="FR295" i="1"/>
  <c r="DC327" i="1"/>
  <c r="CJ295" i="1"/>
  <c r="BQ327" i="1"/>
  <c r="BZ327" i="1"/>
  <c r="EN299" i="1"/>
  <c r="EA327" i="1"/>
  <c r="EP327" i="1"/>
  <c r="AG295" i="1"/>
  <c r="I295" i="1"/>
  <c r="I301" i="1" s="1"/>
  <c r="CC316" i="1"/>
  <c r="CV295" i="1"/>
  <c r="FB295" i="1"/>
  <c r="FB301" i="1" s="1"/>
  <c r="FV295" i="1"/>
  <c r="FP295" i="1"/>
  <c r="Q267" i="1"/>
  <c r="Q273" i="1" s="1"/>
  <c r="Q276" i="1" s="1"/>
  <c r="Q277" i="1" s="1"/>
  <c r="DR295" i="1"/>
  <c r="CC293" i="1"/>
  <c r="CC309" i="1" s="1"/>
  <c r="CC311" i="1" s="1"/>
  <c r="AB327" i="1"/>
  <c r="FB327" i="1"/>
  <c r="FQ327" i="1"/>
  <c r="BB295" i="1"/>
  <c r="BB301" i="1" s="1"/>
  <c r="BS295" i="1"/>
  <c r="BS301" i="1" s="1"/>
  <c r="BQ295" i="1"/>
  <c r="BZ299" i="1"/>
  <c r="R267" i="1"/>
  <c r="R273" i="1" s="1"/>
  <c r="R276" i="1" s="1"/>
  <c r="R277" i="1" s="1"/>
  <c r="BN299" i="1"/>
  <c r="BK299" i="1"/>
  <c r="EJ267" i="1"/>
  <c r="EJ273" i="1" s="1"/>
  <c r="EJ276" i="1" s="1"/>
  <c r="EJ277" i="1" s="1"/>
  <c r="CS284" i="1"/>
  <c r="AC327" i="1"/>
  <c r="DI277" i="1"/>
  <c r="DI316" i="1"/>
  <c r="DI293" i="1"/>
  <c r="DI309" i="1" s="1"/>
  <c r="DI284" i="1"/>
  <c r="DI288" i="1" s="1"/>
  <c r="DI317" i="1" s="1"/>
  <c r="EJ82" i="1"/>
  <c r="EJ299" i="1"/>
  <c r="FU297" i="1"/>
  <c r="AL261" i="1"/>
  <c r="AL262" i="1" s="1"/>
  <c r="AL267" i="1" s="1"/>
  <c r="AL273" i="1" s="1"/>
  <c r="AL276" i="1" s="1"/>
  <c r="DI292" i="1"/>
  <c r="CQ292" i="1"/>
  <c r="AC82" i="1"/>
  <c r="CJ297" i="1"/>
  <c r="AC299" i="1"/>
  <c r="BJ292" i="1"/>
  <c r="DR299" i="1"/>
  <c r="DR82" i="1"/>
  <c r="E261" i="1"/>
  <c r="E262" i="1" s="1"/>
  <c r="E292" i="1" s="1"/>
  <c r="FU278" i="1"/>
  <c r="BT327" i="1"/>
  <c r="BT82" i="1"/>
  <c r="BT299" i="1"/>
  <c r="DV324" i="1"/>
  <c r="DA324" i="1"/>
  <c r="DV278" i="1"/>
  <c r="ER317" i="1"/>
  <c r="ER324" i="1" s="1"/>
  <c r="EN284" i="1"/>
  <c r="EN288" i="1" s="1"/>
  <c r="EN297" i="1" s="1"/>
  <c r="AU297" i="1"/>
  <c r="AU278" i="1"/>
  <c r="FU324" i="1"/>
  <c r="BK327" i="1"/>
  <c r="EN293" i="1"/>
  <c r="EN309" i="1" s="1"/>
  <c r="Z324" i="1"/>
  <c r="EN316" i="1"/>
  <c r="ER278" i="1"/>
  <c r="FD324" i="1"/>
  <c r="FS278" i="1"/>
  <c r="DP278" i="1"/>
  <c r="CJ278" i="1"/>
  <c r="DC299" i="1"/>
  <c r="Y297" i="1"/>
  <c r="DC82" i="1"/>
  <c r="DP324" i="1"/>
  <c r="DV295" i="1"/>
  <c r="BK284" i="1"/>
  <c r="BK288" i="1" s="1"/>
  <c r="BK317" i="1" s="1"/>
  <c r="DE317" i="1"/>
  <c r="DE324" i="1" s="1"/>
  <c r="BK316" i="1"/>
  <c r="BK82" i="1"/>
  <c r="BN82" i="1"/>
  <c r="DP297" i="1"/>
  <c r="FR324" i="1"/>
  <c r="CG297" i="1"/>
  <c r="CG278" i="1"/>
  <c r="FI284" i="1"/>
  <c r="FI288" i="1" s="1"/>
  <c r="FI297" i="1" s="1"/>
  <c r="BK293" i="1"/>
  <c r="BK309" i="1" s="1"/>
  <c r="Y324" i="1"/>
  <c r="J252" i="1"/>
  <c r="J256" i="1" s="1"/>
  <c r="FR297" i="1"/>
  <c r="Y278" i="1"/>
  <c r="FR278" i="1"/>
  <c r="D82" i="1"/>
  <c r="R82" i="1"/>
  <c r="FI82" i="1"/>
  <c r="DR297" i="1"/>
  <c r="DE278" i="1"/>
  <c r="C293" i="1"/>
  <c r="C309" i="1" s="1"/>
  <c r="C284" i="1"/>
  <c r="C277" i="1"/>
  <c r="EN82" i="1"/>
  <c r="DC284" i="1"/>
  <c r="DC288" i="1" s="1"/>
  <c r="DC317" i="1" s="1"/>
  <c r="BN277" i="1"/>
  <c r="BN316" i="1"/>
  <c r="BN293" i="1"/>
  <c r="BN309" i="1" s="1"/>
  <c r="BN284" i="1"/>
  <c r="DR324" i="1"/>
  <c r="DY299" i="1"/>
  <c r="DY82" i="1"/>
  <c r="EP299" i="1"/>
  <c r="EP82" i="1"/>
  <c r="BL299" i="1"/>
  <c r="BL82" i="1"/>
  <c r="FV278" i="1"/>
  <c r="BZ288" i="1"/>
  <c r="BZ317" i="1" s="1"/>
  <c r="BZ324" i="1" s="1"/>
  <c r="Q299" i="1"/>
  <c r="Q82" i="1"/>
  <c r="AV278" i="1"/>
  <c r="AK278" i="1"/>
  <c r="EB278" i="1"/>
  <c r="U278" i="1"/>
  <c r="FP278" i="1"/>
  <c r="O278" i="1"/>
  <c r="CK278" i="1"/>
  <c r="FB278" i="1"/>
  <c r="AC278" i="1"/>
  <c r="FH278" i="1"/>
  <c r="AG278" i="1"/>
  <c r="BA278" i="1"/>
  <c r="AT278" i="1"/>
  <c r="S278" i="1"/>
  <c r="FP317" i="1"/>
  <c r="FP324" i="1" s="1"/>
  <c r="FP297" i="1"/>
  <c r="CK317" i="1"/>
  <c r="CK324" i="1" s="1"/>
  <c r="CK297" i="1"/>
  <c r="EA317" i="1"/>
  <c r="EA324" i="1" s="1"/>
  <c r="EA297" i="1"/>
  <c r="AT317" i="1"/>
  <c r="AT324" i="1" s="1"/>
  <c r="AT297" i="1"/>
  <c r="BQ278" i="1"/>
  <c r="S317" i="1"/>
  <c r="S324" i="1" s="1"/>
  <c r="S297" i="1"/>
  <c r="EX278" i="1"/>
  <c r="AV317" i="1"/>
  <c r="AV324" i="1" s="1"/>
  <c r="AV297" i="1"/>
  <c r="BA317" i="1"/>
  <c r="BA324" i="1" s="1"/>
  <c r="BA297" i="1"/>
  <c r="AK317" i="1"/>
  <c r="AK324" i="1" s="1"/>
  <c r="AK297" i="1"/>
  <c r="DH317" i="1"/>
  <c r="EA278" i="1"/>
  <c r="BQ317" i="1"/>
  <c r="BQ324" i="1" s="1"/>
  <c r="BQ297" i="1"/>
  <c r="EX317" i="1"/>
  <c r="EX297" i="1"/>
  <c r="CF317" i="1"/>
  <c r="CF297" i="1"/>
  <c r="O317" i="1"/>
  <c r="O297" i="1"/>
  <c r="CF278" i="1"/>
  <c r="BW278" i="1"/>
  <c r="EA295" i="1"/>
  <c r="FB317" i="1"/>
  <c r="FB324" i="1" s="1"/>
  <c r="FB297" i="1"/>
  <c r="AC317" i="1"/>
  <c r="AC324" i="1" s="1"/>
  <c r="AC297" i="1"/>
  <c r="FH317" i="1"/>
  <c r="FH324" i="1" s="1"/>
  <c r="FH297" i="1"/>
  <c r="BW317" i="1"/>
  <c r="BW297" i="1"/>
  <c r="EE317" i="1"/>
  <c r="EE324" i="1" s="1"/>
  <c r="EE297" i="1"/>
  <c r="BY278" i="1"/>
  <c r="I278" i="1"/>
  <c r="AB278" i="1"/>
  <c r="EE278" i="1"/>
  <c r="BY317" i="1"/>
  <c r="BY324" i="1" s="1"/>
  <c r="BY297" i="1"/>
  <c r="I317" i="1"/>
  <c r="I324" i="1" s="1"/>
  <c r="I297" i="1"/>
  <c r="AB317" i="1"/>
  <c r="AB324" i="1" s="1"/>
  <c r="AB297" i="1"/>
  <c r="P295" i="1"/>
  <c r="CT297" i="1"/>
  <c r="AG317" i="1"/>
  <c r="AG324" i="1" s="1"/>
  <c r="AG297" i="1"/>
  <c r="FV317" i="1"/>
  <c r="FV324" i="1" s="1"/>
  <c r="FV297" i="1"/>
  <c r="EU278" i="1"/>
  <c r="BB317" i="1"/>
  <c r="BB324" i="1" s="1"/>
  <c r="BB297" i="1"/>
  <c r="CT278" i="1"/>
  <c r="EU317" i="1"/>
  <c r="EU324" i="1" s="1"/>
  <c r="EU297" i="1"/>
  <c r="AE317" i="1"/>
  <c r="BB278" i="1"/>
  <c r="FT284" i="1"/>
  <c r="FT288" i="1" s="1"/>
  <c r="DL278" i="1"/>
  <c r="AQ297" i="1"/>
  <c r="P317" i="1"/>
  <c r="P324" i="1" s="1"/>
  <c r="P297" i="1"/>
  <c r="FH295" i="1"/>
  <c r="EB317" i="1"/>
  <c r="EB324" i="1" s="1"/>
  <c r="EB297" i="1"/>
  <c r="DL317" i="1"/>
  <c r="DL324" i="1" s="1"/>
  <c r="DL297" i="1"/>
  <c r="U317" i="1"/>
  <c r="U324" i="1" s="1"/>
  <c r="U297" i="1"/>
  <c r="DK295" i="1"/>
  <c r="DL295" i="1" l="1"/>
  <c r="P278" i="1"/>
  <c r="AW278" i="1"/>
  <c r="BO297" i="1"/>
  <c r="T324" i="1"/>
  <c r="AW297" i="1"/>
  <c r="BO278" i="1"/>
  <c r="CF324" i="1"/>
  <c r="CF295" i="1"/>
  <c r="EE295" i="1"/>
  <c r="EE301" i="1" s="1"/>
  <c r="EI297" i="1"/>
  <c r="AX327" i="1"/>
  <c r="G295" i="1"/>
  <c r="G301" i="1" s="1"/>
  <c r="AE295" i="1"/>
  <c r="AE301" i="1" s="1"/>
  <c r="EI295" i="1"/>
  <c r="AZ295" i="1"/>
  <c r="AZ301" i="1" s="1"/>
  <c r="BP297" i="1"/>
  <c r="CM317" i="1"/>
  <c r="CM324" i="1" s="1"/>
  <c r="BS324" i="1"/>
  <c r="FW317" i="1"/>
  <c r="FW324" i="1" s="1"/>
  <c r="CM278" i="1"/>
  <c r="FW278" i="1"/>
  <c r="FG297" i="1"/>
  <c r="DD297" i="1"/>
  <c r="BP278" i="1"/>
  <c r="N324" i="1"/>
  <c r="EW324" i="1"/>
  <c r="N295" i="1"/>
  <c r="N301" i="1" s="1"/>
  <c r="EW278" i="1"/>
  <c r="CL324" i="1"/>
  <c r="N278" i="1"/>
  <c r="EW297" i="1"/>
  <c r="FT293" i="1"/>
  <c r="FT309" i="1" s="1"/>
  <c r="FT311" i="1" s="1"/>
  <c r="DW317" i="1"/>
  <c r="DW324" i="1" s="1"/>
  <c r="FT316" i="1"/>
  <c r="AE278" i="1"/>
  <c r="DC293" i="1"/>
  <c r="DC309" i="1" s="1"/>
  <c r="DC311" i="1" s="1"/>
  <c r="G324" i="1"/>
  <c r="AQ278" i="1"/>
  <c r="FW295" i="1"/>
  <c r="FW301" i="1" s="1"/>
  <c r="DW278" i="1"/>
  <c r="DF295" i="1"/>
  <c r="DF301" i="1" s="1"/>
  <c r="FC295" i="1"/>
  <c r="FC301" i="1" s="1"/>
  <c r="EI324" i="1"/>
  <c r="DU297" i="1"/>
  <c r="CT324" i="1"/>
  <c r="ED297" i="1"/>
  <c r="ED278" i="1"/>
  <c r="FE324" i="1"/>
  <c r="AK295" i="1"/>
  <c r="AK301" i="1" s="1"/>
  <c r="DW295" i="1"/>
  <c r="DW301" i="1" s="1"/>
  <c r="CL295" i="1"/>
  <c r="CL301" i="1" s="1"/>
  <c r="EH295" i="1"/>
  <c r="EH301" i="1" s="1"/>
  <c r="FK295" i="1"/>
  <c r="FK301" i="1" s="1"/>
  <c r="CT295" i="1"/>
  <c r="CT301" i="1" s="1"/>
  <c r="DT295" i="1"/>
  <c r="DT301" i="1" s="1"/>
  <c r="BW295" i="1"/>
  <c r="BW301" i="1" s="1"/>
  <c r="CO295" i="1"/>
  <c r="CO301" i="1" s="1"/>
  <c r="CW295" i="1"/>
  <c r="CW301" i="1" s="1"/>
  <c r="BP295" i="1"/>
  <c r="BP301" i="1" s="1"/>
  <c r="EZ317" i="1"/>
  <c r="EZ324" i="1" s="1"/>
  <c r="FK317" i="1"/>
  <c r="FK324" i="1" s="1"/>
  <c r="CN324" i="1"/>
  <c r="FK278" i="1"/>
  <c r="BW324" i="1"/>
  <c r="CM295" i="1"/>
  <c r="CM301" i="1" s="1"/>
  <c r="FG295" i="1"/>
  <c r="FG301" i="1" s="1"/>
  <c r="BF295" i="1"/>
  <c r="BF301" i="1" s="1"/>
  <c r="W295" i="1"/>
  <c r="W301" i="1" s="1"/>
  <c r="AV295" i="1"/>
  <c r="AV301" i="1" s="1"/>
  <c r="M324" i="1"/>
  <c r="G297" i="1"/>
  <c r="DN324" i="1"/>
  <c r="BV324" i="1"/>
  <c r="AX295" i="1"/>
  <c r="AX301" i="1" s="1"/>
  <c r="EI278" i="1"/>
  <c r="AM324" i="1"/>
  <c r="W324" i="1"/>
  <c r="FG324" i="1"/>
  <c r="G278" i="1"/>
  <c r="FE295" i="1"/>
  <c r="FE301" i="1" s="1"/>
  <c r="CI295" i="1"/>
  <c r="CI301" i="1" s="1"/>
  <c r="BJ324" i="1"/>
  <c r="W278" i="1"/>
  <c r="FI295" i="1"/>
  <c r="FI301" i="1" s="1"/>
  <c r="FG278" i="1"/>
  <c r="BP324" i="1"/>
  <c r="AX317" i="1"/>
  <c r="AX324" i="1" s="1"/>
  <c r="AX278" i="1"/>
  <c r="FX293" i="1"/>
  <c r="FX309" i="1" s="1"/>
  <c r="FX311" i="1" s="1"/>
  <c r="FI311" i="1"/>
  <c r="DQ278" i="1"/>
  <c r="BD317" i="1"/>
  <c r="BD324" i="1" s="1"/>
  <c r="FE278" i="1"/>
  <c r="W297" i="1"/>
  <c r="BV297" i="1"/>
  <c r="AM297" i="1"/>
  <c r="EK295" i="1"/>
  <c r="EK301" i="1" s="1"/>
  <c r="FN297" i="1"/>
  <c r="BD278" i="1"/>
  <c r="AM278" i="1"/>
  <c r="FE297" i="1"/>
  <c r="BV278" i="1"/>
  <c r="V278" i="1"/>
  <c r="V297" i="1"/>
  <c r="EX324" i="1"/>
  <c r="FC297" i="1"/>
  <c r="M297" i="1"/>
  <c r="BO295" i="1"/>
  <c r="BO301" i="1" s="1"/>
  <c r="BF297" i="1"/>
  <c r="FC278" i="1"/>
  <c r="AN82" i="1"/>
  <c r="AN299" i="1"/>
  <c r="AN327" i="1"/>
  <c r="AN303" i="1"/>
  <c r="AN306" i="1" s="1"/>
  <c r="AN308" i="1" s="1"/>
  <c r="EK278" i="1"/>
  <c r="EX295" i="1"/>
  <c r="EX301" i="1" s="1"/>
  <c r="FL278" i="1"/>
  <c r="AN267" i="1"/>
  <c r="AN273" i="1" s="1"/>
  <c r="AN276" i="1" s="1"/>
  <c r="AN284" i="1" s="1"/>
  <c r="EK297" i="1"/>
  <c r="FX278" i="1"/>
  <c r="CO324" i="1"/>
  <c r="DQ297" i="1"/>
  <c r="AX303" i="1"/>
  <c r="AX306" i="1" s="1"/>
  <c r="AX308" i="1" s="1"/>
  <c r="AX311" i="1" s="1"/>
  <c r="CO297" i="1"/>
  <c r="BE295" i="1"/>
  <c r="BE301" i="1" s="1"/>
  <c r="BH324" i="1"/>
  <c r="EG317" i="1"/>
  <c r="EG324" i="1" s="1"/>
  <c r="DK317" i="1"/>
  <c r="DK324" i="1" s="1"/>
  <c r="ED324" i="1"/>
  <c r="CZ295" i="1"/>
  <c r="CZ301" i="1" s="1"/>
  <c r="EG278" i="1"/>
  <c r="BO324" i="1"/>
  <c r="AX299" i="1"/>
  <c r="FL297" i="1"/>
  <c r="BF278" i="1"/>
  <c r="DU295" i="1"/>
  <c r="DU301" i="1" s="1"/>
  <c r="CO278" i="1"/>
  <c r="L317" i="1"/>
  <c r="L324" i="1" s="1"/>
  <c r="DK278" i="1"/>
  <c r="DH278" i="1"/>
  <c r="ES295" i="1"/>
  <c r="ES301" i="1" s="1"/>
  <c r="O295" i="1"/>
  <c r="O301" i="1" s="1"/>
  <c r="O324" i="1"/>
  <c r="CK295" i="1"/>
  <c r="CK301" i="1" s="1"/>
  <c r="BC278" i="1"/>
  <c r="BI324" i="1"/>
  <c r="AJ324" i="1"/>
  <c r="FM297" i="1"/>
  <c r="AZ278" i="1"/>
  <c r="V324" i="1"/>
  <c r="BH295" i="1"/>
  <c r="BH301" i="1" s="1"/>
  <c r="CX278" i="1"/>
  <c r="DC316" i="1"/>
  <c r="DC324" i="1" s="1"/>
  <c r="AZ297" i="1"/>
  <c r="EG295" i="1"/>
  <c r="EG301" i="1" s="1"/>
  <c r="FX297" i="1"/>
  <c r="BF324" i="1"/>
  <c r="EH324" i="1"/>
  <c r="CX297" i="1"/>
  <c r="FN278" i="1"/>
  <c r="BM284" i="1"/>
  <c r="EK324" i="1"/>
  <c r="FF317" i="1"/>
  <c r="FF324" i="1" s="1"/>
  <c r="DM295" i="1"/>
  <c r="DM301" i="1" s="1"/>
  <c r="FX316" i="1"/>
  <c r="FX324" i="1" s="1"/>
  <c r="DU324" i="1"/>
  <c r="ET324" i="1"/>
  <c r="CR295" i="1"/>
  <c r="CR301" i="1" s="1"/>
  <c r="EY324" i="1"/>
  <c r="BI278" i="1"/>
  <c r="EY297" i="1"/>
  <c r="AQ295" i="1"/>
  <c r="AQ301" i="1" s="1"/>
  <c r="V295" i="1"/>
  <c r="V301" i="1" s="1"/>
  <c r="BE278" i="1"/>
  <c r="ED295" i="1"/>
  <c r="ED301" i="1" s="1"/>
  <c r="EY278" i="1"/>
  <c r="AS295" i="1"/>
  <c r="AS301" i="1" s="1"/>
  <c r="AJ295" i="1"/>
  <c r="AJ301" i="1" s="1"/>
  <c r="CZ324" i="1"/>
  <c r="FM278" i="1"/>
  <c r="AP278" i="1"/>
  <c r="BV295" i="1"/>
  <c r="BV301" i="1" s="1"/>
  <c r="FJ297" i="1"/>
  <c r="DD278" i="1"/>
  <c r="BM277" i="1"/>
  <c r="BM293" i="1"/>
  <c r="DO297" i="1"/>
  <c r="BE297" i="1"/>
  <c r="DO278" i="1"/>
  <c r="BI297" i="1"/>
  <c r="DH295" i="1"/>
  <c r="DH301" i="1" s="1"/>
  <c r="CX324" i="1"/>
  <c r="AR324" i="1"/>
  <c r="AP297" i="1"/>
  <c r="CQ278" i="1"/>
  <c r="AQ324" i="1"/>
  <c r="ET278" i="1"/>
  <c r="DB297" i="1"/>
  <c r="DN278" i="1"/>
  <c r="DF324" i="1"/>
  <c r="ET297" i="1"/>
  <c r="CX295" i="1"/>
  <c r="CX301" i="1" s="1"/>
  <c r="EH297" i="1"/>
  <c r="EH278" i="1"/>
  <c r="AZ324" i="1"/>
  <c r="BC324" i="1"/>
  <c r="AE324" i="1"/>
  <c r="DN297" i="1"/>
  <c r="CZ297" i="1"/>
  <c r="DU278" i="1"/>
  <c r="AM295" i="1"/>
  <c r="AM301" i="1" s="1"/>
  <c r="DB324" i="1"/>
  <c r="CN297" i="1"/>
  <c r="BD295" i="1"/>
  <c r="BD301" i="1" s="1"/>
  <c r="F324" i="1"/>
  <c r="BE324" i="1"/>
  <c r="CZ278" i="1"/>
  <c r="DB278" i="1"/>
  <c r="T297" i="1"/>
  <c r="AF278" i="1"/>
  <c r="CQ317" i="1"/>
  <c r="CQ324" i="1" s="1"/>
  <c r="AF297" i="1"/>
  <c r="CI317" i="1"/>
  <c r="CI324" i="1" s="1"/>
  <c r="M278" i="1"/>
  <c r="F297" i="1"/>
  <c r="CN278" i="1"/>
  <c r="F278" i="1"/>
  <c r="DF278" i="1"/>
  <c r="AR297" i="1"/>
  <c r="DT324" i="1"/>
  <c r="CW297" i="1"/>
  <c r="D284" i="1"/>
  <c r="D288" i="1" s="1"/>
  <c r="D317" i="1" s="1"/>
  <c r="BC295" i="1"/>
  <c r="BC301" i="1" s="1"/>
  <c r="CW278" i="1"/>
  <c r="CB317" i="1"/>
  <c r="CB324" i="1" s="1"/>
  <c r="BI295" i="1"/>
  <c r="BI301" i="1" s="1"/>
  <c r="FM324" i="1"/>
  <c r="DD295" i="1"/>
  <c r="DD301" i="1" s="1"/>
  <c r="AR278" i="1"/>
  <c r="DY277" i="1"/>
  <c r="DD324" i="1"/>
  <c r="EY295" i="1"/>
  <c r="EY301" i="1" s="1"/>
  <c r="AD324" i="1"/>
  <c r="BH297" i="1"/>
  <c r="DF297" i="1"/>
  <c r="AF324" i="1"/>
  <c r="DM324" i="1"/>
  <c r="FO316" i="1"/>
  <c r="FO293" i="1"/>
  <c r="FO309" i="1" s="1"/>
  <c r="FO311" i="1" s="1"/>
  <c r="FO284" i="1"/>
  <c r="FO288" i="1" s="1"/>
  <c r="FO317" i="1" s="1"/>
  <c r="AD297" i="1"/>
  <c r="H297" i="1"/>
  <c r="H278" i="1"/>
  <c r="AS317" i="1"/>
  <c r="AS324" i="1" s="1"/>
  <c r="AD278" i="1"/>
  <c r="DT297" i="1"/>
  <c r="CL278" i="1"/>
  <c r="DT278" i="1"/>
  <c r="CL297" i="1"/>
  <c r="CI278" i="1"/>
  <c r="CY324" i="1"/>
  <c r="CW324" i="1"/>
  <c r="X324" i="1"/>
  <c r="BX293" i="1"/>
  <c r="BX309" i="1" s="1"/>
  <c r="BX311" i="1" s="1"/>
  <c r="EM297" i="1"/>
  <c r="DQ295" i="1"/>
  <c r="DQ301" i="1" s="1"/>
  <c r="BX316" i="1"/>
  <c r="ET295" i="1"/>
  <c r="ET301" i="1" s="1"/>
  <c r="BX284" i="1"/>
  <c r="BX288" i="1" s="1"/>
  <c r="EP316" i="1"/>
  <c r="FJ295" i="1"/>
  <c r="FJ301" i="1" s="1"/>
  <c r="EW295" i="1"/>
  <c r="EW301" i="1" s="1"/>
  <c r="EP293" i="1"/>
  <c r="EP309" i="1" s="1"/>
  <c r="EP311" i="1" s="1"/>
  <c r="FJ324" i="1"/>
  <c r="CH295" i="1"/>
  <c r="CH301" i="1" s="1"/>
  <c r="EZ278" i="1"/>
  <c r="BH278" i="1"/>
  <c r="AS278" i="1"/>
  <c r="DH324" i="1"/>
  <c r="AJ297" i="1"/>
  <c r="BS297" i="1"/>
  <c r="FJ278" i="1"/>
  <c r="CY297" i="1"/>
  <c r="AJ278" i="1"/>
  <c r="CB278" i="1"/>
  <c r="DM297" i="1"/>
  <c r="EL267" i="1"/>
  <c r="EL273" i="1" s="1"/>
  <c r="EL276" i="1" s="1"/>
  <c r="EL316" i="1" s="1"/>
  <c r="AA297" i="1"/>
  <c r="CY278" i="1"/>
  <c r="BS278" i="1"/>
  <c r="F295" i="1"/>
  <c r="F301" i="1" s="1"/>
  <c r="M295" i="1"/>
  <c r="M301" i="1" s="1"/>
  <c r="EF295" i="1"/>
  <c r="EF301" i="1" s="1"/>
  <c r="DJ311" i="1"/>
  <c r="H295" i="1"/>
  <c r="H301" i="1" s="1"/>
  <c r="T278" i="1"/>
  <c r="EM324" i="1"/>
  <c r="BJ297" i="1"/>
  <c r="FL295" i="1"/>
  <c r="FL301" i="1" s="1"/>
  <c r="FL309" i="1"/>
  <c r="FL311" i="1" s="1"/>
  <c r="L278" i="1"/>
  <c r="BK311" i="1"/>
  <c r="DO295" i="1"/>
  <c r="DO301" i="1" s="1"/>
  <c r="DO309" i="1"/>
  <c r="DO311" i="1" s="1"/>
  <c r="AP295" i="1"/>
  <c r="AP301" i="1" s="1"/>
  <c r="L295" i="1"/>
  <c r="L301" i="1" s="1"/>
  <c r="L309" i="1"/>
  <c r="L311" i="1" s="1"/>
  <c r="AR295" i="1"/>
  <c r="AR301" i="1" s="1"/>
  <c r="FF278" i="1"/>
  <c r="EV295" i="1"/>
  <c r="EV301" i="1" s="1"/>
  <c r="EV309" i="1"/>
  <c r="EV311" i="1" s="1"/>
  <c r="FM295" i="1"/>
  <c r="FM301" i="1" s="1"/>
  <c r="FM309" i="1"/>
  <c r="FM311" i="1" s="1"/>
  <c r="AA295" i="1"/>
  <c r="AA301" i="1" s="1"/>
  <c r="AA309" i="1"/>
  <c r="AA311" i="1" s="1"/>
  <c r="BN311" i="1"/>
  <c r="EN311" i="1"/>
  <c r="X295" i="1"/>
  <c r="X301" i="1" s="1"/>
  <c r="X309" i="1"/>
  <c r="X311" i="1" s="1"/>
  <c r="FN295" i="1"/>
  <c r="FN301" i="1" s="1"/>
  <c r="FN309" i="1"/>
  <c r="FN311" i="1" s="1"/>
  <c r="CY295" i="1"/>
  <c r="CY301" i="1" s="1"/>
  <c r="CY309" i="1"/>
  <c r="CY311" i="1" s="1"/>
  <c r="EF317" i="1"/>
  <c r="EF324" i="1" s="1"/>
  <c r="CN295" i="1"/>
  <c r="CN301" i="1" s="1"/>
  <c r="CB295" i="1"/>
  <c r="CB301" i="1" s="1"/>
  <c r="CB309" i="1"/>
  <c r="CB311" i="1" s="1"/>
  <c r="DB295" i="1"/>
  <c r="DB301" i="1" s="1"/>
  <c r="DB309" i="1"/>
  <c r="DB311" i="1" s="1"/>
  <c r="AH278" i="1"/>
  <c r="FF295" i="1"/>
  <c r="FF301" i="1" s="1"/>
  <c r="FF309" i="1"/>
  <c r="FF311" i="1" s="1"/>
  <c r="AH317" i="1"/>
  <c r="AH324" i="1" s="1"/>
  <c r="AP324" i="1"/>
  <c r="EM295" i="1"/>
  <c r="EM301" i="1" s="1"/>
  <c r="C311" i="1"/>
  <c r="EJ316" i="1"/>
  <c r="DM278" i="1"/>
  <c r="DY293" i="1"/>
  <c r="DY309" i="1" s="1"/>
  <c r="DY311" i="1" s="1"/>
  <c r="DQ324" i="1"/>
  <c r="DY316" i="1"/>
  <c r="ES317" i="1"/>
  <c r="ES324" i="1" s="1"/>
  <c r="CH324" i="1"/>
  <c r="BL316" i="1"/>
  <c r="EP284" i="1"/>
  <c r="EP288" i="1" s="1"/>
  <c r="EP317" i="1" s="1"/>
  <c r="EM278" i="1"/>
  <c r="EL303" i="1"/>
  <c r="EL306" i="1" s="1"/>
  <c r="EL308" i="1" s="1"/>
  <c r="E303" i="1"/>
  <c r="E306" i="1" s="1"/>
  <c r="E308" i="1" s="1"/>
  <c r="CE303" i="1"/>
  <c r="CE306" i="1" s="1"/>
  <c r="CE308" i="1" s="1"/>
  <c r="AY82" i="1"/>
  <c r="BJ303" i="1"/>
  <c r="BJ306" i="1" s="1"/>
  <c r="BJ308" i="1" s="1"/>
  <c r="BJ311" i="1" s="1"/>
  <c r="AH303" i="1"/>
  <c r="AH306" i="1" s="1"/>
  <c r="AH308" i="1" s="1"/>
  <c r="AH311" i="1" s="1"/>
  <c r="AO303" i="1"/>
  <c r="AO306" i="1" s="1"/>
  <c r="AO308" i="1" s="1"/>
  <c r="FA303" i="1"/>
  <c r="FA306" i="1" s="1"/>
  <c r="FA308" i="1" s="1"/>
  <c r="CD303" i="1"/>
  <c r="CD306" i="1" s="1"/>
  <c r="CD308" i="1" s="1"/>
  <c r="DZ303" i="1"/>
  <c r="DZ306" i="1" s="1"/>
  <c r="DZ308" i="1" s="1"/>
  <c r="DZ311" i="1" s="1"/>
  <c r="CQ303" i="1"/>
  <c r="CQ306" i="1" s="1"/>
  <c r="CQ308" i="1" s="1"/>
  <c r="CQ311" i="1" s="1"/>
  <c r="DI303" i="1"/>
  <c r="DI306" i="1" s="1"/>
  <c r="DI308" i="1" s="1"/>
  <c r="DI311" i="1" s="1"/>
  <c r="EQ324" i="1"/>
  <c r="DO324" i="1"/>
  <c r="BG277" i="1"/>
  <c r="BG293" i="1"/>
  <c r="BG316" i="1"/>
  <c r="BG284" i="1"/>
  <c r="BG303" i="1"/>
  <c r="BG306" i="1" s="1"/>
  <c r="BG308" i="1" s="1"/>
  <c r="BG299" i="1"/>
  <c r="BG82" i="1"/>
  <c r="X297" i="1"/>
  <c r="FI317" i="1"/>
  <c r="FI324" i="1" s="1"/>
  <c r="DI278" i="1"/>
  <c r="X278" i="1"/>
  <c r="BJ278" i="1"/>
  <c r="DI297" i="1"/>
  <c r="EF278" i="1"/>
  <c r="CH278" i="1"/>
  <c r="EQ297" i="1"/>
  <c r="H324" i="1"/>
  <c r="CR278" i="1"/>
  <c r="CH297" i="1"/>
  <c r="ES278" i="1"/>
  <c r="AD295" i="1"/>
  <c r="AD301" i="1" s="1"/>
  <c r="EJ284" i="1"/>
  <c r="EJ288" i="1" s="1"/>
  <c r="EJ317" i="1" s="1"/>
  <c r="K277" i="1"/>
  <c r="K293" i="1"/>
  <c r="K309" i="1" s="1"/>
  <c r="K316" i="1"/>
  <c r="K284" i="1"/>
  <c r="FN324" i="1"/>
  <c r="K303" i="1"/>
  <c r="K306" i="1" s="1"/>
  <c r="K308" i="1" s="1"/>
  <c r="K327" i="1"/>
  <c r="K82" i="1"/>
  <c r="K299" i="1"/>
  <c r="CC324" i="1"/>
  <c r="EV324" i="1"/>
  <c r="EN278" i="1"/>
  <c r="EO278" i="1"/>
  <c r="DJ316" i="1"/>
  <c r="DZ295" i="1"/>
  <c r="DZ301" i="1" s="1"/>
  <c r="AF295" i="1"/>
  <c r="AF301" i="1" s="1"/>
  <c r="CR317" i="1"/>
  <c r="CR324" i="1" s="1"/>
  <c r="DZ317" i="1"/>
  <c r="DZ324" i="1" s="1"/>
  <c r="E267" i="1"/>
  <c r="E273" i="1" s="1"/>
  <c r="E276" i="1" s="1"/>
  <c r="E277" i="1" s="1"/>
  <c r="CC297" i="1"/>
  <c r="R293" i="1"/>
  <c r="FL324" i="1"/>
  <c r="R284" i="1"/>
  <c r="R288" i="1" s="1"/>
  <c r="R297" i="1" s="1"/>
  <c r="AY299" i="1"/>
  <c r="AY303" i="1"/>
  <c r="AY306" i="1" s="1"/>
  <c r="AY308" i="1" s="1"/>
  <c r="EN317" i="1"/>
  <c r="EN324" i="1" s="1"/>
  <c r="DZ278" i="1"/>
  <c r="AY277" i="1"/>
  <c r="AY316" i="1"/>
  <c r="AY293" i="1"/>
  <c r="AY309" i="1" s="1"/>
  <c r="AY284" i="1"/>
  <c r="DR301" i="1"/>
  <c r="BA301" i="1"/>
  <c r="EU301" i="1"/>
  <c r="CF301" i="1"/>
  <c r="FR301" i="1"/>
  <c r="AU301" i="1"/>
  <c r="BQ301" i="1"/>
  <c r="BK324" i="1"/>
  <c r="AC301" i="1"/>
  <c r="T295" i="1"/>
  <c r="T301" i="1" s="1"/>
  <c r="FV301" i="1"/>
  <c r="FD301" i="1"/>
  <c r="DZ82" i="1"/>
  <c r="AG301" i="1"/>
  <c r="AB301" i="1"/>
  <c r="EO295" i="1"/>
  <c r="BY301" i="1"/>
  <c r="AT301" i="1"/>
  <c r="AH82" i="1"/>
  <c r="DX295" i="1"/>
  <c r="AA324" i="1"/>
  <c r="EO324" i="1"/>
  <c r="BT301" i="1"/>
  <c r="CC295" i="1"/>
  <c r="CJ301" i="1"/>
  <c r="EQ295" i="1"/>
  <c r="CU292" i="1"/>
  <c r="CU267" i="1"/>
  <c r="CU273" i="1" s="1"/>
  <c r="CU276" i="1" s="1"/>
  <c r="CU284" i="1" s="1"/>
  <c r="CU288" i="1" s="1"/>
  <c r="Q284" i="1"/>
  <c r="Q288" i="1" s="1"/>
  <c r="BK297" i="1"/>
  <c r="Q293" i="1"/>
  <c r="Q309" i="1" s="1"/>
  <c r="Q311" i="1" s="1"/>
  <c r="BL284" i="1"/>
  <c r="BL288" i="1" s="1"/>
  <c r="DZ299" i="1"/>
  <c r="DZ327" i="1"/>
  <c r="Q316" i="1"/>
  <c r="BL293" i="1"/>
  <c r="BL309" i="1" s="1"/>
  <c r="BL311" i="1" s="1"/>
  <c r="CQ295" i="1"/>
  <c r="FQ277" i="1"/>
  <c r="FQ284" i="1"/>
  <c r="FQ316" i="1"/>
  <c r="FQ293" i="1"/>
  <c r="FQ309" i="1" s="1"/>
  <c r="FQ311" i="1" s="1"/>
  <c r="EV297" i="1"/>
  <c r="DI324" i="1"/>
  <c r="EV278" i="1"/>
  <c r="EO297" i="1"/>
  <c r="AA278" i="1"/>
  <c r="D293" i="1"/>
  <c r="CC278" i="1"/>
  <c r="D316" i="1"/>
  <c r="R316" i="1"/>
  <c r="CP292" i="1"/>
  <c r="CP267" i="1"/>
  <c r="CP273" i="1" s="1"/>
  <c r="CP276" i="1" s="1"/>
  <c r="DX288" i="1"/>
  <c r="DX278" i="1"/>
  <c r="DJ277" i="1"/>
  <c r="DJ284" i="1"/>
  <c r="EL299" i="1"/>
  <c r="EL82" i="1"/>
  <c r="FA277" i="1"/>
  <c r="FA316" i="1"/>
  <c r="FA293" i="1"/>
  <c r="FA309" i="1" s="1"/>
  <c r="FA284" i="1"/>
  <c r="FA82" i="1"/>
  <c r="FA299" i="1"/>
  <c r="FA327" i="1"/>
  <c r="CD277" i="1"/>
  <c r="CD284" i="1"/>
  <c r="CD288" i="1" s="1"/>
  <c r="CD293" i="1"/>
  <c r="CD309" i="1" s="1"/>
  <c r="CD316" i="1"/>
  <c r="CD327" i="1"/>
  <c r="CD82" i="1"/>
  <c r="CD299" i="1"/>
  <c r="DS292" i="1"/>
  <c r="DJ295" i="1"/>
  <c r="AO327" i="1"/>
  <c r="AO299" i="1"/>
  <c r="AO82" i="1"/>
  <c r="CE277" i="1"/>
  <c r="CE316" i="1"/>
  <c r="CE293" i="1"/>
  <c r="CE309" i="1" s="1"/>
  <c r="CE284" i="1"/>
  <c r="CE327" i="1"/>
  <c r="CE299" i="1"/>
  <c r="CE82" i="1"/>
  <c r="AI301" i="1"/>
  <c r="CG301" i="1"/>
  <c r="AH295" i="1"/>
  <c r="BR292" i="1"/>
  <c r="BR267" i="1"/>
  <c r="BR273" i="1" s="1"/>
  <c r="BR276" i="1" s="1"/>
  <c r="FP301" i="1"/>
  <c r="ER301" i="1"/>
  <c r="CV301" i="1"/>
  <c r="EN295" i="1"/>
  <c r="BK295" i="1"/>
  <c r="DE301" i="1"/>
  <c r="CS288" i="1"/>
  <c r="CS278" i="1"/>
  <c r="Y301" i="1"/>
  <c r="AH299" i="1"/>
  <c r="AW301" i="1"/>
  <c r="DP301" i="1"/>
  <c r="EJ293" i="1"/>
  <c r="EJ309" i="1" s="1"/>
  <c r="EJ311" i="1" s="1"/>
  <c r="CS295" i="1"/>
  <c r="AO277" i="1"/>
  <c r="AO284" i="1"/>
  <c r="AO316" i="1"/>
  <c r="AO293" i="1"/>
  <c r="AO309" i="1" s="1"/>
  <c r="J261" i="1"/>
  <c r="J262" i="1" s="1"/>
  <c r="J292" i="1" s="1"/>
  <c r="AL277" i="1"/>
  <c r="AL316" i="1"/>
  <c r="AL293" i="1"/>
  <c r="AL309" i="1" s="1"/>
  <c r="AL284" i="1"/>
  <c r="AL292" i="1"/>
  <c r="BJ327" i="1"/>
  <c r="BJ299" i="1"/>
  <c r="BJ82" i="1"/>
  <c r="DI295" i="1"/>
  <c r="DI299" i="1"/>
  <c r="DI82" i="1"/>
  <c r="CQ299" i="1"/>
  <c r="CQ82" i="1"/>
  <c r="DS277" i="1"/>
  <c r="DS293" i="1"/>
  <c r="DS309" i="1" s="1"/>
  <c r="DS284" i="1"/>
  <c r="DS316" i="1"/>
  <c r="BJ295" i="1"/>
  <c r="FI278" i="1"/>
  <c r="BK278" i="1"/>
  <c r="DV301" i="1"/>
  <c r="C288" i="1"/>
  <c r="C297" i="1" s="1"/>
  <c r="C278" i="1"/>
  <c r="C295" i="1"/>
  <c r="DC297" i="1"/>
  <c r="DC278" i="1"/>
  <c r="BZ297" i="1"/>
  <c r="BN288" i="1"/>
  <c r="BN278" i="1"/>
  <c r="BN295" i="1"/>
  <c r="DY288" i="1"/>
  <c r="DY278" i="1"/>
  <c r="FZ227" i="1"/>
  <c r="GB227" i="1" s="1"/>
  <c r="P301" i="1"/>
  <c r="DL301" i="1"/>
  <c r="FT317" i="1"/>
  <c r="FT297" i="1"/>
  <c r="DK301" i="1"/>
  <c r="E299" i="1"/>
  <c r="E82" i="1"/>
  <c r="FT278" i="1"/>
  <c r="FH301" i="1"/>
  <c r="EA301" i="1"/>
  <c r="EI301" i="1"/>
  <c r="FT324" i="1" l="1"/>
  <c r="DC295" i="1"/>
  <c r="DC301" i="1" s="1"/>
  <c r="FT295" i="1"/>
  <c r="FT301" i="1" s="1"/>
  <c r="FX295" i="1"/>
  <c r="FX301" i="1" s="1"/>
  <c r="I48" i="2"/>
  <c r="I51" i="2"/>
  <c r="I55" i="2"/>
  <c r="BX278" i="1"/>
  <c r="AN288" i="1"/>
  <c r="AN317" i="1" s="1"/>
  <c r="AN278" i="1"/>
  <c r="AN293" i="1"/>
  <c r="AN277" i="1"/>
  <c r="AN316" i="1"/>
  <c r="EJ278" i="1"/>
  <c r="BM288" i="1"/>
  <c r="BM278" i="1"/>
  <c r="FO324" i="1"/>
  <c r="EL293" i="1"/>
  <c r="EL309" i="1" s="1"/>
  <c r="EL311" i="1" s="1"/>
  <c r="BM309" i="1"/>
  <c r="BM311" i="1" s="1"/>
  <c r="BM295" i="1"/>
  <c r="BM301" i="1" s="1"/>
  <c r="D278" i="1"/>
  <c r="D324" i="1"/>
  <c r="FO295" i="1"/>
  <c r="FO301" i="1" s="1"/>
  <c r="D297" i="1"/>
  <c r="EP295" i="1"/>
  <c r="EP301" i="1" s="1"/>
  <c r="E293" i="1"/>
  <c r="E309" i="1" s="1"/>
  <c r="E311" i="1" s="1"/>
  <c r="EP297" i="1"/>
  <c r="EL277" i="1"/>
  <c r="EL284" i="1"/>
  <c r="EL278" i="1" s="1"/>
  <c r="FO278" i="1"/>
  <c r="BX295" i="1"/>
  <c r="BX301" i="1" s="1"/>
  <c r="EP324" i="1"/>
  <c r="FO297" i="1"/>
  <c r="K311" i="1"/>
  <c r="DY295" i="1"/>
  <c r="DY301" i="1" s="1"/>
  <c r="CE311" i="1"/>
  <c r="CD311" i="1"/>
  <c r="D295" i="1"/>
  <c r="D301" i="1" s="1"/>
  <c r="D309" i="1"/>
  <c r="D311" i="1" s="1"/>
  <c r="BG295" i="1"/>
  <c r="BG301" i="1" s="1"/>
  <c r="BG309" i="1"/>
  <c r="BG311" i="1" s="1"/>
  <c r="AY311" i="1"/>
  <c r="EP278" i="1"/>
  <c r="R295" i="1"/>
  <c r="R301" i="1" s="1"/>
  <c r="R309" i="1"/>
  <c r="R311" i="1" s="1"/>
  <c r="EJ324" i="1"/>
  <c r="AO311" i="1"/>
  <c r="FA311" i="1"/>
  <c r="E284" i="1"/>
  <c r="E288" i="1" s="1"/>
  <c r="E317" i="1" s="1"/>
  <c r="E316" i="1"/>
  <c r="AL303" i="1"/>
  <c r="AL306" i="1" s="1"/>
  <c r="AL308" i="1" s="1"/>
  <c r="AL311" i="1" s="1"/>
  <c r="DS303" i="1"/>
  <c r="DS306" i="1" s="1"/>
  <c r="DS308" i="1" s="1"/>
  <c r="DS311" i="1" s="1"/>
  <c r="J303" i="1"/>
  <c r="J306" i="1" s="1"/>
  <c r="J308" i="1" s="1"/>
  <c r="CP303" i="1"/>
  <c r="CP306" i="1" s="1"/>
  <c r="CP308" i="1" s="1"/>
  <c r="DS82" i="1"/>
  <c r="BR303" i="1"/>
  <c r="BR306" i="1" s="1"/>
  <c r="BR308" i="1" s="1"/>
  <c r="CU303" i="1"/>
  <c r="CU306" i="1" s="1"/>
  <c r="CU308" i="1" s="1"/>
  <c r="R317" i="1"/>
  <c r="R324" i="1" s="1"/>
  <c r="DS299" i="1"/>
  <c r="BG288" i="1"/>
  <c r="BG278" i="1"/>
  <c r="Q278" i="1"/>
  <c r="EJ297" i="1"/>
  <c r="K288" i="1"/>
  <c r="K278" i="1"/>
  <c r="K295" i="1"/>
  <c r="K301" i="1" s="1"/>
  <c r="AY288" i="1"/>
  <c r="AY278" i="1"/>
  <c r="AY295" i="1"/>
  <c r="AY301" i="1" s="1"/>
  <c r="BX317" i="1"/>
  <c r="BX324" i="1" s="1"/>
  <c r="BX297" i="1"/>
  <c r="R278" i="1"/>
  <c r="DJ301" i="1"/>
  <c r="DX301" i="1"/>
  <c r="EO301" i="1"/>
  <c r="CU327" i="1"/>
  <c r="CC301" i="1"/>
  <c r="CQ301" i="1"/>
  <c r="BL295" i="1"/>
  <c r="BL301" i="1" s="1"/>
  <c r="EQ301" i="1"/>
  <c r="FA295" i="1"/>
  <c r="EN301" i="1"/>
  <c r="CD295" i="1"/>
  <c r="Q295" i="1"/>
  <c r="Q301" i="1" s="1"/>
  <c r="CS301" i="1"/>
  <c r="CU293" i="1"/>
  <c r="CU309" i="1" s="1"/>
  <c r="BL278" i="1"/>
  <c r="CU277" i="1"/>
  <c r="CU299" i="1"/>
  <c r="CU316" i="1"/>
  <c r="CU82" i="1"/>
  <c r="FQ295" i="1"/>
  <c r="FQ301" i="1" s="1"/>
  <c r="FQ288" i="1"/>
  <c r="FQ278" i="1"/>
  <c r="DJ288" i="1"/>
  <c r="DJ278" i="1"/>
  <c r="DX297" i="1"/>
  <c r="DX317" i="1"/>
  <c r="DX324" i="1" s="1"/>
  <c r="CP277" i="1"/>
  <c r="CP316" i="1"/>
  <c r="CP293" i="1"/>
  <c r="CP309" i="1" s="1"/>
  <c r="CP284" i="1"/>
  <c r="CP299" i="1"/>
  <c r="CP82" i="1"/>
  <c r="FA288" i="1"/>
  <c r="FA278" i="1"/>
  <c r="CD317" i="1"/>
  <c r="CD324" i="1" s="1"/>
  <c r="CD297" i="1"/>
  <c r="CD278" i="1"/>
  <c r="AO295" i="1"/>
  <c r="BR277" i="1"/>
  <c r="BR316" i="1"/>
  <c r="BR293" i="1"/>
  <c r="BR309" i="1" s="1"/>
  <c r="BR284" i="1"/>
  <c r="BR288" i="1" s="1"/>
  <c r="BR82" i="1"/>
  <c r="BR299" i="1"/>
  <c r="AO288" i="1"/>
  <c r="AO278" i="1"/>
  <c r="J267" i="1"/>
  <c r="J273" i="1" s="1"/>
  <c r="J276" i="1" s="1"/>
  <c r="J277" i="1" s="1"/>
  <c r="CE288" i="1"/>
  <c r="CE278" i="1"/>
  <c r="EJ295" i="1"/>
  <c r="CS317" i="1"/>
  <c r="CS324" i="1" s="1"/>
  <c r="CS297" i="1"/>
  <c r="CE295" i="1"/>
  <c r="BK301" i="1"/>
  <c r="AH301" i="1"/>
  <c r="BJ301" i="1"/>
  <c r="DS288" i="1"/>
  <c r="DS278" i="1"/>
  <c r="DS295" i="1"/>
  <c r="AL327" i="1"/>
  <c r="AL299" i="1"/>
  <c r="AL82" i="1"/>
  <c r="AL288" i="1"/>
  <c r="AL278" i="1"/>
  <c r="AL295" i="1"/>
  <c r="DI301" i="1"/>
  <c r="CU278" i="1"/>
  <c r="CU297" i="1"/>
  <c r="CU317" i="1"/>
  <c r="J299" i="1"/>
  <c r="J82" i="1"/>
  <c r="BN301" i="1"/>
  <c r="C301" i="1"/>
  <c r="BN317" i="1"/>
  <c r="BN324" i="1" s="1"/>
  <c r="BN297" i="1"/>
  <c r="DY317" i="1"/>
  <c r="DY324" i="1" s="1"/>
  <c r="DY297" i="1"/>
  <c r="BL297" i="1"/>
  <c r="BL317" i="1"/>
  <c r="BL324" i="1" s="1"/>
  <c r="FZ240" i="1"/>
  <c r="FZ242" i="1" s="1"/>
  <c r="Q317" i="1"/>
  <c r="Q324" i="1" s="1"/>
  <c r="Q297" i="1"/>
  <c r="FT313" i="1"/>
  <c r="FZ260" i="1"/>
  <c r="I56" i="2" l="1"/>
  <c r="I67" i="2"/>
  <c r="I52" i="2"/>
  <c r="I63" i="2"/>
  <c r="EL288" i="1"/>
  <c r="EL317" i="1" s="1"/>
  <c r="EL324" i="1" s="1"/>
  <c r="AN324" i="1"/>
  <c r="AN297" i="1"/>
  <c r="AN309" i="1"/>
  <c r="AN311" i="1" s="1"/>
  <c r="AN295" i="1"/>
  <c r="AN301" i="1" s="1"/>
  <c r="BM317" i="1"/>
  <c r="BM324" i="1" s="1"/>
  <c r="BM297" i="1"/>
  <c r="E295" i="1"/>
  <c r="E301" i="1" s="1"/>
  <c r="EL295" i="1"/>
  <c r="EL301" i="1" s="1"/>
  <c r="E324" i="1"/>
  <c r="BR311" i="1"/>
  <c r="CP311" i="1"/>
  <c r="E278" i="1"/>
  <c r="CU311" i="1"/>
  <c r="E297" i="1"/>
  <c r="FZ327" i="1"/>
  <c r="GA327" i="1" s="1"/>
  <c r="C38" i="1" s="1"/>
  <c r="BG317" i="1"/>
  <c r="BG324" i="1" s="1"/>
  <c r="BG297" i="1"/>
  <c r="K317" i="1"/>
  <c r="K324" i="1" s="1"/>
  <c r="K297" i="1"/>
  <c r="AY317" i="1"/>
  <c r="AY324" i="1" s="1"/>
  <c r="AY297" i="1"/>
  <c r="CD301" i="1"/>
  <c r="AL301" i="1"/>
  <c r="CU295" i="1"/>
  <c r="FA301" i="1"/>
  <c r="CP295" i="1"/>
  <c r="DS301" i="1"/>
  <c r="FQ317" i="1"/>
  <c r="FQ324" i="1" s="1"/>
  <c r="FQ297" i="1"/>
  <c r="CU324" i="1"/>
  <c r="CP288" i="1"/>
  <c r="CP278" i="1"/>
  <c r="DJ317" i="1"/>
  <c r="DJ324" i="1" s="1"/>
  <c r="DJ297" i="1"/>
  <c r="J293" i="1"/>
  <c r="J309" i="1" s="1"/>
  <c r="J311" i="1" s="1"/>
  <c r="J284" i="1"/>
  <c r="J288" i="1" s="1"/>
  <c r="J317" i="1" s="1"/>
  <c r="J316" i="1"/>
  <c r="FA297" i="1"/>
  <c r="FA317" i="1"/>
  <c r="FA324" i="1" s="1"/>
  <c r="CE297" i="1"/>
  <c r="CE317" i="1"/>
  <c r="CE324" i="1" s="1"/>
  <c r="EJ301" i="1"/>
  <c r="BR278" i="1"/>
  <c r="BR317" i="1"/>
  <c r="BR324" i="1" s="1"/>
  <c r="BR297" i="1"/>
  <c r="CE301" i="1"/>
  <c r="AO317" i="1"/>
  <c r="AO324" i="1" s="1"/>
  <c r="AO297" i="1"/>
  <c r="BR295" i="1"/>
  <c r="AO301" i="1"/>
  <c r="AL297" i="1"/>
  <c r="AL317" i="1"/>
  <c r="AL324" i="1" s="1"/>
  <c r="DS317" i="1"/>
  <c r="DS324" i="1" s="1"/>
  <c r="DS297" i="1"/>
  <c r="FZ261" i="1"/>
  <c r="FZ256" i="1"/>
  <c r="I54" i="2" l="1"/>
  <c r="I65" i="2"/>
  <c r="EL297" i="1"/>
  <c r="CP301" i="1"/>
  <c r="J295" i="1"/>
  <c r="CU301" i="1"/>
  <c r="J324" i="1"/>
  <c r="J297" i="1"/>
  <c r="CP317" i="1"/>
  <c r="CP324" i="1" s="1"/>
  <c r="CP297" i="1"/>
  <c r="J278" i="1"/>
  <c r="BR301" i="1"/>
  <c r="C82" i="1"/>
  <c r="FZ262" i="1"/>
  <c r="GB262" i="1" s="1"/>
  <c r="I69" i="2" l="1"/>
  <c r="I66" i="2"/>
  <c r="J301" i="1"/>
  <c r="FZ267" i="1"/>
  <c r="FZ292" i="1"/>
  <c r="FZ82" i="1"/>
  <c r="C316" i="1" l="1"/>
  <c r="FZ276" i="1"/>
  <c r="FZ299" i="1"/>
  <c r="GB292" i="1"/>
  <c r="FZ284" i="1" l="1"/>
  <c r="FZ278" i="1"/>
  <c r="FZ293" i="1"/>
  <c r="GB293" i="1" l="1"/>
  <c r="C317" i="1"/>
  <c r="C324" i="1" s="1"/>
  <c r="FZ297" i="1"/>
  <c r="GB297" i="1" s="1"/>
  <c r="FZ288" i="1"/>
  <c r="FZ295" i="1"/>
  <c r="GB295" i="1" s="1"/>
  <c r="FZ309" i="1"/>
  <c r="FY306" i="1" l="1"/>
  <c r="FY308" i="1" s="1"/>
  <c r="FZ308" i="1" l="1"/>
  <c r="FZ3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Kahle</author>
    <author>Christel, Mary Lynn</author>
  </authors>
  <commentList>
    <comment ref="C40" authorId="0" shapeId="0" xr:uid="{A2EBB90C-BA15-43A5-85AB-DDB70016F4A2}">
      <text>
        <r>
          <rPr>
            <b/>
            <sz val="9"/>
            <color indexed="81"/>
            <rFont val="Tahoma"/>
            <family val="2"/>
          </rPr>
          <t>Enter calculated number from cell C37.</t>
        </r>
      </text>
    </comment>
    <comment ref="AD80" authorId="1" shapeId="0" xr:uid="{0572FFF2-6026-4BFD-829B-6469F3417B6E}">
      <text>
        <r>
          <rPr>
            <b/>
            <sz val="9"/>
            <color indexed="81"/>
            <rFont val="Tahoma"/>
            <family val="2"/>
          </rPr>
          <t>Christel, Mary Lynn: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Kahle</author>
  </authors>
  <commentList>
    <comment ref="C40" authorId="0" shapeId="0" xr:uid="{A5032605-7140-4F6E-B0B0-28EC18DEC539}">
      <text>
        <r>
          <rPr>
            <b/>
            <sz val="9"/>
            <color indexed="81"/>
            <rFont val="Tahoma"/>
            <family val="2"/>
          </rPr>
          <t>Enter calculated number from cell C37.</t>
        </r>
      </text>
    </comment>
  </commentList>
</comments>
</file>

<file path=xl/sharedStrings.xml><?xml version="1.0" encoding="utf-8"?>
<sst xmlns="http://schemas.openxmlformats.org/spreadsheetml/2006/main" count="1876" uniqueCount="975">
  <si>
    <t>Inflation</t>
  </si>
  <si>
    <t>STATE</t>
  </si>
  <si>
    <t xml:space="preserve"> </t>
  </si>
  <si>
    <t>Prior Yr Base</t>
  </si>
  <si>
    <t>Prior Yr Online</t>
  </si>
  <si>
    <t>Current Base</t>
  </si>
  <si>
    <t>Current Online</t>
  </si>
  <si>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</si>
  <si>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</si>
  <si>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</si>
  <si>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</si>
  <si>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</si>
  <si>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</si>
  <si>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</si>
  <si>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</si>
  <si>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</si>
  <si>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</si>
  <si>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</si>
  <si>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</si>
  <si>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</si>
  <si>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</si>
  <si>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</si>
  <si>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</si>
  <si>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</si>
  <si>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</si>
  <si>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</si>
  <si>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</si>
  <si>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</si>
  <si>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</si>
  <si>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</si>
  <si>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</si>
  <si>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</si>
  <si>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</si>
  <si>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</si>
  <si>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</si>
  <si>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</si>
  <si>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</si>
  <si>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</si>
  <si>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</si>
  <si>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</si>
  <si>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</si>
  <si>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</si>
  <si>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</si>
  <si>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</si>
  <si>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</si>
  <si>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</si>
  <si>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</si>
  <si>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</si>
  <si>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</si>
  <si>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</si>
  <si>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</si>
  <si>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</si>
  <si>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</si>
  <si>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</si>
  <si>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</si>
  <si>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</si>
  <si>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</si>
  <si>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</si>
  <si>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</si>
  <si>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</si>
  <si>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</si>
  <si>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</si>
  <si>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</si>
  <si>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</si>
  <si>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</si>
  <si>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</si>
  <si>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</si>
  <si>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</si>
  <si>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</si>
  <si>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</si>
  <si>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</si>
  <si>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</si>
  <si>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</si>
  <si>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</si>
  <si>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</si>
  <si>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</si>
  <si>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</si>
  <si>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</si>
  <si>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</si>
  <si>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</si>
  <si>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</si>
  <si>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</si>
  <si>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</si>
  <si>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</si>
  <si>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</si>
  <si>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</si>
  <si>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</si>
  <si>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</si>
  <si>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</si>
  <si>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</si>
  <si>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</si>
  <si>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</si>
  <si>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</si>
  <si>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</si>
  <si>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</si>
  <si>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</si>
  <si>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</si>
  <si>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</si>
  <si>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</si>
  <si>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</si>
  <si>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</si>
  <si>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</si>
  <si>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</si>
  <si>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</si>
  <si>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</si>
  <si>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</si>
  <si>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</si>
  <si>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</si>
  <si>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</si>
  <si>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</si>
  <si>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</si>
  <si>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</si>
  <si>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</si>
  <si>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</si>
  <si>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</si>
  <si>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</si>
  <si>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</si>
  <si>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</si>
  <si>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</si>
  <si>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</si>
  <si>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</si>
  <si>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</si>
  <si>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</si>
  <si>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</si>
  <si>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</si>
  <si>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</si>
  <si>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</si>
  <si>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</si>
  <si>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</si>
  <si>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</si>
  <si>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</si>
  <si>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</si>
  <si>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</si>
  <si>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</si>
  <si>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</si>
  <si>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</si>
  <si>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</si>
  <si>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</si>
  <si>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</si>
  <si>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</si>
  <si>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</si>
  <si>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</si>
  <si>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</si>
  <si>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</si>
  <si>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</si>
  <si>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</si>
  <si>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</si>
  <si>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</si>
  <si>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</si>
  <si>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</si>
  <si>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</si>
  <si>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</si>
  <si>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</si>
  <si>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</si>
  <si>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</si>
  <si>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</si>
  <si>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</si>
  <si>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</si>
  <si>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</si>
  <si>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</si>
  <si>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</si>
  <si>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</si>
  <si>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</si>
  <si>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</si>
  <si>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</si>
  <si>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</si>
  <si>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</si>
  <si>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</si>
  <si>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</si>
  <si>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</si>
  <si>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</si>
  <si>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</si>
  <si>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</si>
  <si>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</si>
  <si>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</si>
  <si>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</si>
  <si>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</si>
  <si>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</si>
  <si>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</si>
  <si>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</si>
  <si>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</si>
  <si>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</si>
  <si>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</si>
  <si>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</si>
  <si>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</si>
  <si>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8001</t>
  </si>
  <si>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</si>
  <si>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</si>
  <si>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</si>
  <si>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</si>
  <si>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</si>
  <si>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</si>
  <si>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</si>
  <si>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</si>
  <si>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</si>
  <si>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</si>
  <si>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</si>
  <si>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</si>
  <si>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</si>
  <si>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</si>
  <si>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</si>
  <si>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</si>
  <si>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</si>
  <si>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</si>
  <si>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</si>
  <si>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</si>
  <si>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</si>
  <si>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</si>
  <si>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</si>
  <si>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</si>
  <si>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</si>
  <si>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</si>
  <si>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</si>
  <si>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</si>
  <si>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</si>
  <si>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</si>
  <si>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</si>
  <si>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</si>
  <si>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</si>
  <si>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</si>
  <si>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</si>
  <si>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</si>
  <si>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</si>
  <si>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</si>
  <si>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</si>
  <si>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</si>
  <si>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</si>
  <si>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</si>
  <si>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</si>
  <si>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</si>
  <si>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</si>
  <si>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</si>
  <si>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</si>
  <si>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</si>
  <si>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</si>
  <si>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</si>
  <si>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</si>
  <si>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</si>
  <si>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</si>
  <si>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</si>
  <si>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</si>
  <si>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</si>
  <si>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</si>
  <si>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</si>
  <si>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</si>
  <si>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</si>
  <si>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</si>
  <si>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</si>
  <si>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</si>
  <si>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</si>
  <si>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</si>
  <si>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</si>
  <si>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</si>
  <si>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</si>
  <si>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</si>
  <si>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50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</si>
  <si>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</si>
  <si>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</si>
  <si>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</si>
  <si>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</si>
  <si>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</si>
  <si>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</si>
  <si>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</si>
  <si>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</si>
  <si>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</si>
  <si>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</si>
  <si>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</si>
  <si>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</si>
  <si>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</si>
  <si>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</si>
  <si>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</si>
  <si>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</si>
  <si>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 CLAVE RE-2</t>
  </si>
  <si>
    <t>ST VRAIN VALLEY RE 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</si>
  <si>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</si>
  <si>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</si>
  <si>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</si>
  <si>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</si>
  <si>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</si>
  <si>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</si>
  <si>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</si>
  <si>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</si>
  <si>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</si>
  <si>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</si>
  <si>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</si>
  <si>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</si>
  <si>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</si>
  <si>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</si>
  <si>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</si>
  <si>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</si>
  <si>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</si>
  <si>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</si>
  <si>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ELIZABETH SCHOOL DISTRICT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</si>
  <si>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</si>
  <si>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</si>
  <si>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</si>
  <si>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</si>
  <si>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</si>
  <si>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</si>
  <si>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</si>
  <si>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</si>
  <si>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</si>
  <si>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</si>
  <si>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</si>
  <si>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</si>
  <si>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</si>
  <si>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</si>
  <si>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</si>
  <si>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</si>
  <si>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FALCON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</si>
  <si>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</si>
  <si>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</si>
  <si>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</si>
  <si>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</si>
  <si>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</si>
  <si>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</si>
  <si>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</si>
  <si>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</si>
  <si>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</si>
  <si>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</si>
  <si>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</si>
  <si>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</si>
  <si>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</si>
  <si>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</si>
  <si>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</si>
  <si>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 xml:space="preserve">NORTH PARK R-1 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</si>
  <si>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</si>
  <si>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</si>
  <si>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</si>
  <si>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</si>
  <si>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</si>
  <si>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</si>
  <si>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</si>
  <si>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</si>
  <si>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</si>
  <si>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</si>
  <si>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</si>
  <si>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</si>
  <si>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</si>
  <si>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</si>
  <si>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</si>
  <si>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</si>
  <si>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</si>
  <si>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</si>
  <si>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</si>
  <si>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</si>
  <si>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</si>
  <si>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</si>
  <si>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</si>
  <si>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</si>
  <si>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</si>
  <si>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</si>
  <si>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</si>
  <si>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</si>
  <si>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</si>
  <si>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</si>
  <si>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</si>
  <si>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</si>
  <si>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</si>
  <si>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</si>
  <si>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</si>
  <si>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</si>
  <si>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</si>
  <si>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</si>
  <si>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</si>
  <si>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</si>
  <si>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</si>
  <si>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</si>
  <si>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</si>
  <si>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</si>
  <si>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</si>
  <si>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</si>
  <si>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</si>
  <si>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</si>
  <si>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</si>
  <si>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</si>
  <si>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</si>
  <si>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</si>
  <si>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</si>
  <si>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</si>
  <si>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</si>
  <si>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</si>
  <si>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</si>
  <si>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</si>
  <si>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</si>
  <si>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</si>
  <si>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</si>
  <si>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RE1</t>
  </si>
  <si>
    <t>RANGELY RE-4</t>
  </si>
  <si>
    <t>DEL NORTE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</si>
  <si>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</si>
  <si>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</si>
  <si>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</si>
  <si>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</si>
  <si>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</si>
  <si>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</si>
  <si>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</si>
  <si>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</si>
  <si>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</si>
  <si>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</si>
  <si>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</si>
  <si>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</si>
  <si>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</si>
  <si>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</si>
  <si>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</si>
  <si>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</si>
  <si>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</si>
  <si>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</si>
  <si>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</si>
  <si>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</si>
  <si>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</si>
  <si>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</si>
  <si>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</si>
  <si>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</si>
  <si>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WINDSOR RE-4</t>
  </si>
  <si>
    <t>JOHNSTOWN-MILLIKEN RE-5J</t>
  </si>
  <si>
    <t>GREELEY 6</t>
  </si>
  <si>
    <t>PLATTE VALLEY RE-7</t>
  </si>
  <si>
    <t>WELD COUNTY S/D RE-8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</si>
  <si>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</si>
  <si>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</si>
  <si>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</si>
  <si>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</si>
  <si>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</si>
  <si>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</si>
  <si>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</si>
  <si>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</si>
  <si>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CHARTER SCHOOL INSTITUTE</t>
  </si>
  <si>
    <t>TOTALS</t>
  </si>
  <si>
    <t>V1</t>
  </si>
  <si>
    <t>FY25 Grades 1-12 FTE</t>
  </si>
  <si>
    <t>V1.1</t>
  </si>
  <si>
    <t>FY25 Kindergarten FTE</t>
  </si>
  <si>
    <t>V1.2</t>
  </si>
  <si>
    <t>FY25 Half-day Kindergarten FTE</t>
  </si>
  <si>
    <t>V3</t>
  </si>
  <si>
    <t>FY25 October FTE Count (sum of line V1, V1.1 and line V2)</t>
  </si>
  <si>
    <t>V4</t>
  </si>
  <si>
    <t xml:space="preserve">FY25 Multi District On-line Pupil Count </t>
  </si>
  <si>
    <t>V4.1</t>
  </si>
  <si>
    <t>FY25 Extended HS Pupil Count (P-Tech and TREP)</t>
  </si>
  <si>
    <t>V4.2</t>
  </si>
  <si>
    <t>FY23 Additional TREP Allocated Slots (not included in V4.1)</t>
  </si>
  <si>
    <t>V4.3</t>
  </si>
  <si>
    <t>FY23 ASCENT Pupil Count</t>
  </si>
  <si>
    <t>V5</t>
  </si>
  <si>
    <t>FY25 October FTE Count (minus on-line and Extended HS pupil count)</t>
  </si>
  <si>
    <t>V6</t>
  </si>
  <si>
    <t>FY25 Free and Reduced Lunch (grades 1 - 8) Count</t>
  </si>
  <si>
    <t>V7</t>
  </si>
  <si>
    <t>FY25 Free and Reduced Lunch (grades K - 12) Count</t>
  </si>
  <si>
    <t>V8</t>
  </si>
  <si>
    <t xml:space="preserve">FY25 Percent At-risk  - State Average </t>
  </si>
  <si>
    <t>V9</t>
  </si>
  <si>
    <t>FY25 October Membership (grades 1 - 8)</t>
  </si>
  <si>
    <t>V10</t>
  </si>
  <si>
    <t xml:space="preserve">FY25 October Membership (grades K-12) </t>
  </si>
  <si>
    <t>V11</t>
  </si>
  <si>
    <t xml:space="preserve">FY25 Charter School FTE Count </t>
  </si>
  <si>
    <t>V12</t>
  </si>
  <si>
    <t>FY24 Funded Pupil Count</t>
  </si>
  <si>
    <t>V13</t>
  </si>
  <si>
    <t>FY24 October FTE Count (minus OODS, Online)</t>
  </si>
  <si>
    <t>V14</t>
  </si>
  <si>
    <t>FY23 October FTE Count (minus OODS, Online)</t>
  </si>
  <si>
    <t>V15</t>
  </si>
  <si>
    <t>FY22 October FTE Count (minus OODS, Online)</t>
  </si>
  <si>
    <t>V15.1</t>
  </si>
  <si>
    <t>FY21 October FTE Count (minus OODS, Online)</t>
  </si>
  <si>
    <t>V16.1</t>
  </si>
  <si>
    <t xml:space="preserve">FY25 Single District On-line Pupil Count </t>
  </si>
  <si>
    <t>V18</t>
  </si>
  <si>
    <t>FY25 ELL Count per SB21-268</t>
  </si>
  <si>
    <t>V19</t>
  </si>
  <si>
    <t>FY25 Charter School Institute Grades K - 12 FTE</t>
  </si>
  <si>
    <t>V19.1</t>
  </si>
  <si>
    <t>FY25 Charter School Institute Kindergarten FTE</t>
  </si>
  <si>
    <t>V19.2</t>
  </si>
  <si>
    <t>FY25 Charter School Institute Half-day Kindergarten FTE</t>
  </si>
  <si>
    <t>V20</t>
  </si>
  <si>
    <t>FY25 Charter School Institute On-line Student FTE</t>
  </si>
  <si>
    <t>V20.6</t>
  </si>
  <si>
    <t>FY25 Charter School Institute ASCENT</t>
  </si>
  <si>
    <t>V21</t>
  </si>
  <si>
    <t>FY25 Charter School Institute Grades K - 12 FTE Additional from Averaging</t>
  </si>
  <si>
    <t>FUNDING ELEMENTS</t>
  </si>
  <si>
    <t xml:space="preserve">FY25 Base Funding </t>
  </si>
  <si>
    <t>V22</t>
  </si>
  <si>
    <t>FY25 Minimum Funding</t>
  </si>
  <si>
    <t>V22.5</t>
  </si>
  <si>
    <t>FY25 On-Line Funding</t>
  </si>
  <si>
    <t>V23</t>
  </si>
  <si>
    <t>FY25 Cost of Living Factor</t>
  </si>
  <si>
    <t>V24</t>
  </si>
  <si>
    <t>FY25 At-risk 'Base' Factor</t>
  </si>
  <si>
    <t>V26</t>
  </si>
  <si>
    <t>FY25 Minimum State Aid</t>
  </si>
  <si>
    <t>TAXES</t>
  </si>
  <si>
    <t>V30</t>
  </si>
  <si>
    <t xml:space="preserve">FY25 Specific Ownership Tax </t>
  </si>
  <si>
    <t>V31</t>
  </si>
  <si>
    <t>V32</t>
  </si>
  <si>
    <t>FY23 Mill Levy (FINAL)</t>
  </si>
  <si>
    <t>V33</t>
  </si>
  <si>
    <t>FY2 General Fund Property Tax (incl. Categorical Buyout)</t>
  </si>
  <si>
    <t>PRIOR YEAR FUNDING</t>
  </si>
  <si>
    <t>V40</t>
  </si>
  <si>
    <t>V41</t>
  </si>
  <si>
    <t>CATEGORICAL FUNDING</t>
  </si>
  <si>
    <t>V50</t>
  </si>
  <si>
    <t>Transportation payments paid in FY25</t>
  </si>
  <si>
    <t>V51</t>
  </si>
  <si>
    <t>Vocational Education payments paid in FY25</t>
  </si>
  <si>
    <t>V52</t>
  </si>
  <si>
    <t>English Language Proficiency Act payments paid in FY25</t>
  </si>
  <si>
    <t>V53</t>
  </si>
  <si>
    <t>Special Education - Children with Disabilities</t>
  </si>
  <si>
    <t>V54</t>
  </si>
  <si>
    <t>Special Education - Gifted/Talented payments paid in FY25</t>
  </si>
  <si>
    <t>V55</t>
  </si>
  <si>
    <t>Small Attendance Center payments paid in FY22</t>
  </si>
  <si>
    <t>V56</t>
  </si>
  <si>
    <t>Total Categorical Funding</t>
  </si>
  <si>
    <t>sum of lines V50, V51, V52, V53,  V54 and V55</t>
  </si>
  <si>
    <t>OTHER</t>
  </si>
  <si>
    <t>V60</t>
  </si>
  <si>
    <t>CY24 Inflation</t>
  </si>
  <si>
    <t>V62</t>
  </si>
  <si>
    <t xml:space="preserve">FY25 Allowable Spending </t>
  </si>
  <si>
    <t xml:space="preserve">     for this line, enter 999,999,999.00 if ever passed a TABOR</t>
  </si>
  <si>
    <t xml:space="preserve">     election; else enter Total Program amount at December</t>
  </si>
  <si>
    <t xml:space="preserve">     closeout calculation plus any amount (including $0 if not</t>
  </si>
  <si>
    <t xml:space="preserve">     required to certify) included on the actual 12/1/18 certification</t>
  </si>
  <si>
    <t>V63</t>
  </si>
  <si>
    <t>FY25 Actual Funding Beyond TABOR Formula Paid</t>
  </si>
  <si>
    <t xml:space="preserve">     election; enter 888,888,888.88 if never passed a TABOR</t>
  </si>
  <si>
    <t xml:space="preserve">     election and NOT required to certify at 12/1/18; else enter</t>
  </si>
  <si>
    <t xml:space="preserve">     Funding Beyond TABOR Formula (incremental) amount certified at 12/1/18</t>
  </si>
  <si>
    <t>V64</t>
  </si>
  <si>
    <t>FY 95 Hold Harmless Amount (FY 95 year stays constant)</t>
  </si>
  <si>
    <t>V65</t>
  </si>
  <si>
    <t>FY 95 Excess Hold Harmless Revenue (FY 95 year stays constant)</t>
  </si>
  <si>
    <t>V66</t>
  </si>
  <si>
    <t xml:space="preserve">   Voter Approved Override Amount</t>
  </si>
  <si>
    <t>FY 02 Cost of Living Amount (FY 02 year stays constant)</t>
  </si>
  <si>
    <t>Maximum Override (Sum of 25% Total program &amp; COL, minus SOT)</t>
  </si>
  <si>
    <t>FUNDED PUPIL COUNT</t>
  </si>
  <si>
    <t>FC1</t>
  </si>
  <si>
    <t>FY25 October FTE Count (minus on-line)- enter line V5</t>
  </si>
  <si>
    <t>FC2</t>
  </si>
  <si>
    <t>FY24 October FTE Count - enter line V13</t>
  </si>
  <si>
    <t>FC3</t>
  </si>
  <si>
    <t>FY23 October FTE Count - enter line V14</t>
  </si>
  <si>
    <t>FC4</t>
  </si>
  <si>
    <t>FY22 October FTE Count - enter line V15</t>
  </si>
  <si>
    <t>FC4.1</t>
  </si>
  <si>
    <t>FY21 October FTE Count - enter line V15.1</t>
  </si>
  <si>
    <t>FC5</t>
  </si>
  <si>
    <t>AVERAGED FUNDED PUPIL COUNT - enter the greater of line FC1 or</t>
  </si>
  <si>
    <t>average of (lines FC1 and FC2) or (lines FC1, FC2 and FC3)</t>
  </si>
  <si>
    <t>or (lines FC1, FC2, FC3 and FC4)</t>
  </si>
  <si>
    <t>FC5.1</t>
  </si>
  <si>
    <t>FY25 Full Day Kindergarten Factor</t>
  </si>
  <si>
    <t>FC6.5</t>
  </si>
  <si>
    <t>FY25 CHARTER INSTITUTE PUPIL AVERAGING COUNT - enter line V21</t>
  </si>
  <si>
    <t>FY6.6</t>
  </si>
  <si>
    <t xml:space="preserve">FY25 Charter Institute Full Day Kindergarten Factor </t>
  </si>
  <si>
    <t>FC7</t>
  </si>
  <si>
    <t>FY25 FUNDED PUPIL COUNT - enter line FC5, plus FC5.1, plus line FC6, plus FC6.5, plus FC6.6</t>
  </si>
  <si>
    <t>FC7.5</t>
  </si>
  <si>
    <t>FY25 Extended HS Pupil Count - enter line V4.1</t>
  </si>
  <si>
    <t>FC7.6</t>
  </si>
  <si>
    <t>FY25 ASCENT Pupil Count - enter line V4.3</t>
  </si>
  <si>
    <t>FC7.7</t>
  </si>
  <si>
    <t>FY25 CHARTER INSTITUTE ASCENT Count - enter line V20.6</t>
  </si>
  <si>
    <t>FC8</t>
  </si>
  <si>
    <t xml:space="preserve">FY25 On-line Multi-District Pupil Count - enter line V4 </t>
  </si>
  <si>
    <t>FC8.5</t>
  </si>
  <si>
    <t>FY25 CHARTER INSTITUTE ONLINE PUPIL COUNT - enter line V20</t>
  </si>
  <si>
    <t>FC9</t>
  </si>
  <si>
    <t>TOTAL FUNDED PUPIL COUNT - enter line FC7 plus line FC8 plus line FC7.5</t>
  </si>
  <si>
    <t>FC10</t>
  </si>
  <si>
    <t>DISTRICT FUNDED PUPIL COUNT (FC5 plus FC5.1 plus FC6 plus FC8)</t>
  </si>
  <si>
    <t>FC11</t>
  </si>
  <si>
    <t>INSTITUTE FUNDED PUPIL COUNT (FC6.1 plus FC6.5 plus FC6.6 plus FC8.5)</t>
  </si>
  <si>
    <t>SIZE FACTOR</t>
  </si>
  <si>
    <t>SZ1</t>
  </si>
  <si>
    <t>Alternative Funded Pupil Count for Eligible District with Charter</t>
  </si>
  <si>
    <t xml:space="preserve">    School - enter line FC9 minus (line V11 times .65)</t>
  </si>
  <si>
    <t>SZ2</t>
  </si>
  <si>
    <t>Size Factor for Eligible District with Charter School</t>
  </si>
  <si>
    <t>SZ3</t>
  </si>
  <si>
    <t>Size Factor for All Districts</t>
  </si>
  <si>
    <t>SZ13</t>
  </si>
  <si>
    <t xml:space="preserve">SIZE FACTOR - enter the greater of lines SZ2 or SZ3 </t>
  </si>
  <si>
    <t/>
  </si>
  <si>
    <t>PL6</t>
  </si>
  <si>
    <t>PERSONNEL COSTS FACTOR</t>
  </si>
  <si>
    <t>PER-PUPIL FUNDING</t>
  </si>
  <si>
    <t>PP1</t>
  </si>
  <si>
    <t>Base Funding - enter line V21</t>
  </si>
  <si>
    <t>PP2</t>
  </si>
  <si>
    <t>Personnel Costs Factor - enter line PL6</t>
  </si>
  <si>
    <t>PP3</t>
  </si>
  <si>
    <t>Cost of Living Factor  - enter line V23</t>
  </si>
  <si>
    <t>PP4</t>
  </si>
  <si>
    <t>Base Funding - enter line  V21</t>
  </si>
  <si>
    <t>PP5</t>
  </si>
  <si>
    <t xml:space="preserve">Non-personnel Costs Factor - enter (1 minus line PL6) </t>
  </si>
  <si>
    <t>PP6</t>
  </si>
  <si>
    <t>Size Factor - enter line SZ13</t>
  </si>
  <si>
    <t>PP7</t>
  </si>
  <si>
    <t>((line PP1 times line PP2 times line PP3) plus</t>
  </si>
  <si>
    <t xml:space="preserve">(line PP5 times line PP4)) times line PP6 </t>
  </si>
  <si>
    <t>PP8</t>
  </si>
  <si>
    <t>Funded Pupil Count - enter line FC7</t>
  </si>
  <si>
    <t>PP9</t>
  </si>
  <si>
    <t>FORMULA FUNDING WITHOUT AT-RISK - enter</t>
  </si>
  <si>
    <t xml:space="preserve">line PP7 times line PP8 </t>
  </si>
  <si>
    <t>AT RISK PUPILS</t>
  </si>
  <si>
    <t>AR1</t>
  </si>
  <si>
    <t>Free and Reduced Lunch (grades 1-8) Count  - enter line V6</t>
  </si>
  <si>
    <t>AR2</t>
  </si>
  <si>
    <t xml:space="preserve">October Membership (grades 1-8) - enter line V9 </t>
  </si>
  <si>
    <t>AR3</t>
  </si>
  <si>
    <t>Percent 1-8 free and reduced lunch count - line AR1 divided by line AR2</t>
  </si>
  <si>
    <t>AR4</t>
  </si>
  <si>
    <t>Projected K-12 free and reduced lunch count using 1-8 percent -</t>
  </si>
  <si>
    <t>AR5</t>
  </si>
  <si>
    <t>Free and Reduced Lunch (grades K-12) Count - enter line V7</t>
  </si>
  <si>
    <t>AR6</t>
  </si>
  <si>
    <t>FY25 At-Risk Pupil Count</t>
  </si>
  <si>
    <t xml:space="preserve">enter the greater of lines AR4 or AR5 </t>
  </si>
  <si>
    <t>AR7</t>
  </si>
  <si>
    <t>District percent of at-risk pupils - enter</t>
  </si>
  <si>
    <t>line AR6 divided line V10</t>
  </si>
  <si>
    <t>AR8</t>
  </si>
  <si>
    <t>At-risk 'Base' Factor - enter line V24</t>
  </si>
  <si>
    <t>AR9</t>
  </si>
  <si>
    <t>At-risk 'Concentration' Factor (Districts with FPC&lt;=50,000) - enter</t>
  </si>
  <si>
    <t>greater of zero or (line AR7 minus line V8) times 0.3</t>
  </si>
  <si>
    <t>AR10</t>
  </si>
  <si>
    <t>At-risk 'Concentration' Factor (Districts with FPC&gt;50,000) - enter</t>
  </si>
  <si>
    <t>greater of zero or (line AR7 minus line V8) times 0.36</t>
  </si>
  <si>
    <t>AR11</t>
  </si>
  <si>
    <t>At-risk 'Concentration' Factor - enter greater of line</t>
  </si>
  <si>
    <t>AR9 or line AR10</t>
  </si>
  <si>
    <t>AR12</t>
  </si>
  <si>
    <t>Total At-risk Factor - enter</t>
  </si>
  <si>
    <t>lesser of 0.3 or (line AR8 plus line AR11)</t>
  </si>
  <si>
    <t>AR13</t>
  </si>
  <si>
    <t>If FC9 is less/equal 459, enter line PP7 times</t>
  </si>
  <si>
    <t xml:space="preserve">line AR8 times line AR6  (go to line AR19) </t>
  </si>
  <si>
    <t>AR14</t>
  </si>
  <si>
    <t>If line AR7 less/equal line V8, enter line PP7</t>
  </si>
  <si>
    <t>times line AR8 times line AR6 (go to line AR19)</t>
  </si>
  <si>
    <t>AR15</t>
  </si>
  <si>
    <t>Number of At-risk funded pupils at state</t>
  </si>
  <si>
    <t>average - enter line V8 times line V10</t>
  </si>
  <si>
    <t>AR16</t>
  </si>
  <si>
    <t>At-risk 'Base' Funding - enter line PP7 times</t>
  </si>
  <si>
    <t>line AR9 times line AR15</t>
  </si>
  <si>
    <t>AR17</t>
  </si>
  <si>
    <t>At-risk 'Concentration' Factor - enter</t>
  </si>
  <si>
    <t xml:space="preserve">line PP7 times line AR12 times (line AR6 minus line AR15) </t>
  </si>
  <si>
    <t>AR18</t>
  </si>
  <si>
    <t>At-risk 'Combined' Funding</t>
  </si>
  <si>
    <t xml:space="preserve">enter line AR16 plus line AR17 </t>
  </si>
  <si>
    <t>AR19</t>
  </si>
  <si>
    <t>TOTAL FORMULA AT-RISK FUNDING</t>
  </si>
  <si>
    <t xml:space="preserve">enter the greater of lines AR13, AR14 or AR18 </t>
  </si>
  <si>
    <t>ELL FACTOR</t>
  </si>
  <si>
    <t>EL1</t>
  </si>
  <si>
    <t>FY25 ELL Count - enter line V18</t>
  </si>
  <si>
    <t>EL2</t>
  </si>
  <si>
    <t>FY25 Base Minimum Funding - enter line V22</t>
  </si>
  <si>
    <t>EL3</t>
  </si>
  <si>
    <t>FY25 Per Pupil Funding without At-risk (line PP7) times 8%</t>
  </si>
  <si>
    <t>EL4</t>
  </si>
  <si>
    <t>TOTAL ELL FORMULA FUNDING (enter line OL2 times line OL3)</t>
  </si>
  <si>
    <t>ON-LINE, ASCENT &amp; Extended HS FORMULA FUNDING</t>
  </si>
  <si>
    <t>OL1</t>
  </si>
  <si>
    <t>FY25 On-Line Count - enter line V4 plus line V20</t>
  </si>
  <si>
    <t>OL2</t>
  </si>
  <si>
    <t>FY25 Base Minimum Online Funding - enter line V22</t>
  </si>
  <si>
    <t>OL3</t>
  </si>
  <si>
    <t>TOTAL ON-LINE FORMULA FUNDING (enter line OL2 times line OL3)</t>
  </si>
  <si>
    <t>OL4</t>
  </si>
  <si>
    <t>FY25 Extended HS Count - enter line V4.1</t>
  </si>
  <si>
    <t>OL5</t>
  </si>
  <si>
    <t>TOTAL Extended HS FORMULA FUNDING (enter line OL4 times line OL2)</t>
  </si>
  <si>
    <t>OL6</t>
  </si>
  <si>
    <t>FY25 ASCENT COUNT - enter line V4.3 plus V20.6</t>
  </si>
  <si>
    <t>OL7</t>
  </si>
  <si>
    <t>TOTAL ASCENT FORMULA FUNDING (enter line OL6 times $9,588 per HB24-1393)</t>
  </si>
  <si>
    <t>OL8</t>
  </si>
  <si>
    <t>TOTAL ON-LINE, ASCENT &amp; Ext HS FUNDING (enter line OL3 plus OL5 plus OL7)</t>
  </si>
  <si>
    <t>RF1</t>
  </si>
  <si>
    <t>Funded Pupil Count - enter line FC9</t>
  </si>
  <si>
    <t>RF2</t>
  </si>
  <si>
    <t>Rural Designation (Urban, Rural, Small Rural)</t>
  </si>
  <si>
    <t>Urban</t>
  </si>
  <si>
    <t>Rural</t>
  </si>
  <si>
    <t>Small Rural</t>
  </si>
  <si>
    <t>RF3</t>
  </si>
  <si>
    <t>Rural Funding Eligibility (1 = Eligible, 0 = Non-Elligible) = Designation + &lt;6500 FPC</t>
  </si>
  <si>
    <t>RF4</t>
  </si>
  <si>
    <t>Calculated Rural Funding (Small Rural = $470.75 PPR, Rural = $177.80 PPR)</t>
  </si>
  <si>
    <t>RF5</t>
  </si>
  <si>
    <t>Total Rural Funding if Applicable (Greater of $100,000 or RF4 Calculated)</t>
  </si>
  <si>
    <t>459 SIZE FACTOR (SMOOTHING)</t>
  </si>
  <si>
    <t>SM1</t>
  </si>
  <si>
    <t xml:space="preserve">If line FC9 less/equal to 459, enter 1 (go to line TB1) </t>
  </si>
  <si>
    <t>SM2</t>
  </si>
  <si>
    <t>If line AR7 is less/equal line V8, enter 1 (go to line TB1)</t>
  </si>
  <si>
    <t>SM3</t>
  </si>
  <si>
    <t>Per-Pupil Funding without size factor - enter</t>
  </si>
  <si>
    <t>line PP7 divided by line SZ13</t>
  </si>
  <si>
    <t>SM4</t>
  </si>
  <si>
    <t>Size factor using 459 Funded Pupil Count</t>
  </si>
  <si>
    <t>enter - (1027 minus 459) times .00020599 plus 1.1215</t>
  </si>
  <si>
    <t>SM5</t>
  </si>
  <si>
    <t>Adjusted per-pupil funding -</t>
  </si>
  <si>
    <t>enter line SM4 times line SM3</t>
  </si>
  <si>
    <t>SM6</t>
  </si>
  <si>
    <t>Adjusted formula funding - enter (line SM5</t>
  </si>
  <si>
    <t>times 459) plus (.112 times line SM5 times line AR6)</t>
  </si>
  <si>
    <t>SM7</t>
  </si>
  <si>
    <t>Funded pupil count - enter line FC7</t>
  </si>
  <si>
    <t>SM8</t>
  </si>
  <si>
    <t>TOTAL FORMULA USING 459 SIZE FACTOR</t>
  </si>
  <si>
    <t>enter (line SM6 divided by 459 times line SM7) plus on line (OL3)</t>
  </si>
  <si>
    <t>TABOR FORMULA FUNDING</t>
  </si>
  <si>
    <t>TB1</t>
  </si>
  <si>
    <t>FY23 Total Program  -   enter line V40</t>
  </si>
  <si>
    <t>TB2</t>
  </si>
  <si>
    <t>CY21 Inflation  -   enter line V60</t>
  </si>
  <si>
    <t>TB3</t>
  </si>
  <si>
    <t>FY25 Enrollment Growth - enter</t>
  </si>
  <si>
    <t>(line FC9 minus line V12) divided by line V12</t>
  </si>
  <si>
    <t>TB4</t>
  </si>
  <si>
    <t>FY25 TABOR FORMULA FUNDING</t>
  </si>
  <si>
    <t xml:space="preserve">enter line TB1 times (1 plus line TB2 plus line TB3) </t>
  </si>
  <si>
    <t>MINIMUM FORMULA FUNDING</t>
  </si>
  <si>
    <t>MF1</t>
  </si>
  <si>
    <t>FY25 'Base' Minimum Funding - enter line V22</t>
  </si>
  <si>
    <t>MF2</t>
  </si>
  <si>
    <t>Total Funded Pupil Count (minus on-line) - enter line FC7</t>
  </si>
  <si>
    <t>MF3</t>
  </si>
  <si>
    <t>FY25 On-line Funding - enter line V22.5</t>
  </si>
  <si>
    <t>MF3.1</t>
  </si>
  <si>
    <t>FY25 ASCENT Funding ($9,588 PPR per HB24-1393)</t>
  </si>
  <si>
    <t>MF4</t>
  </si>
  <si>
    <t>Total On-Line  and Extended HS Pupil Count - enter sum (line FC8 &amp; FC8.5)</t>
  </si>
  <si>
    <t>MF4.1</t>
  </si>
  <si>
    <t>Total ASCENT Pupil Count</t>
  </si>
  <si>
    <t>MF5</t>
  </si>
  <si>
    <t>Guaranteed Minimum Funding - enter line MF1 times line MF2</t>
  </si>
  <si>
    <t>TOTAL FORMULA FUNDING</t>
  </si>
  <si>
    <t>TF1</t>
  </si>
  <si>
    <t>Formula Funding without At-risk - enter line PP9</t>
  </si>
  <si>
    <t>TF2</t>
  </si>
  <si>
    <t>Formula At-risk Funding - enter line AR19</t>
  </si>
  <si>
    <t>TF3</t>
  </si>
  <si>
    <t>Formula Funding   - enter line TF1 plus line TF2</t>
  </si>
  <si>
    <t>TF4</t>
  </si>
  <si>
    <t>ELL Formula Funding - enter line EL4</t>
  </si>
  <si>
    <t>TF5</t>
  </si>
  <si>
    <t>On-Line, ASCENT &amp; Ext HS Formula Funding - enter line OL8</t>
  </si>
  <si>
    <t>TF6</t>
  </si>
  <si>
    <t>Total Formula Funding  - enter line TF3 plus lines TF4 and TF5</t>
  </si>
  <si>
    <t>TF7</t>
  </si>
  <si>
    <t>Minimum Formula Funding   -  enter line MF3</t>
  </si>
  <si>
    <t>TF8</t>
  </si>
  <si>
    <t>Formula Funding using 459 Size Factor</t>
  </si>
  <si>
    <t>If line SM8 greater than zero, enter line SM8</t>
  </si>
  <si>
    <t>else enter 999,999,999.00</t>
  </si>
  <si>
    <t>TF9</t>
  </si>
  <si>
    <t>Subtotal Formula Funding</t>
  </si>
  <si>
    <t>Enter the lesser of line TF7 or (greater of lines TF5 or TF6)</t>
  </si>
  <si>
    <t>TF10</t>
  </si>
  <si>
    <t>Maximum Total Formula Funding</t>
  </si>
  <si>
    <t>Enter 1.25 times line FC9 times line V41</t>
  </si>
  <si>
    <t>TF11</t>
  </si>
  <si>
    <t>TABOR Formula Funding        -  enter line TB4</t>
  </si>
  <si>
    <t>TF12</t>
  </si>
  <si>
    <t xml:space="preserve">enter the lesser of lines TF8, TF9 or TF10 </t>
  </si>
  <si>
    <t>TF13</t>
  </si>
  <si>
    <t>TOTAL PER-PUPIL FORMULA FUNDING</t>
  </si>
  <si>
    <t>enter line TF11 divided by line FC9</t>
  </si>
  <si>
    <t>AMOUNT OF FUNDING BEYOND TABOR FORMULA (FOR DISTRICTS WHO HAVE NOT PASSED A TABOR ELECTION)</t>
  </si>
  <si>
    <t>AF1</t>
  </si>
  <si>
    <t>If line TB4 equals line TF11 and line V63 is not equal to</t>
  </si>
  <si>
    <t>888,888,888.88 - go to line AF2, else go to line TP1</t>
  </si>
  <si>
    <t>AF2</t>
  </si>
  <si>
    <t>Formula Funding</t>
  </si>
  <si>
    <t>enter the lesser of lines TF8 or TF9</t>
  </si>
  <si>
    <t>AF3</t>
  </si>
  <si>
    <t>TABOR Formula Funding   -  enter line TB4</t>
  </si>
  <si>
    <t>AF4</t>
  </si>
  <si>
    <t>Allowable Spending      - enter line V62</t>
  </si>
  <si>
    <t>AF5</t>
  </si>
  <si>
    <t>Funding Beyond TABOR Formula (CALC)</t>
  </si>
  <si>
    <t>enter the lesser of</t>
  </si>
  <si>
    <t>(line AF2 minus line AF3) or</t>
  </si>
  <si>
    <t>(line AF4 minus line AF3) - if negative enter zero</t>
  </si>
  <si>
    <t>AF6</t>
  </si>
  <si>
    <t>Funding Beyond TABOR Formula (FINAL)</t>
  </si>
  <si>
    <t>enter the lesser of lines V63 or AF5</t>
  </si>
  <si>
    <t>TOTAL PROGRAM FUNDING</t>
  </si>
  <si>
    <t>TP1</t>
  </si>
  <si>
    <t xml:space="preserve">Total Formula Funding - enter line TF11 </t>
  </si>
  <si>
    <t>TP2</t>
  </si>
  <si>
    <t>Total Funding Beyond TABOR Formula - enter line AF6</t>
  </si>
  <si>
    <t>TP3</t>
  </si>
  <si>
    <t xml:space="preserve">TOTAL PROGRAM FUNDING - enter line TP1 plus line TP2 </t>
  </si>
  <si>
    <t>MILL LEVY</t>
  </si>
  <si>
    <t>ML1</t>
  </si>
  <si>
    <t>Mill Levy from prior year plus tax credit</t>
  </si>
  <si>
    <t>enter line V32</t>
  </si>
  <si>
    <t>ML2</t>
  </si>
  <si>
    <t>Mill Levy to buyout Total Program Funding</t>
  </si>
  <si>
    <t>(line TP3 minus (line FC9 times line V26) minus</t>
  </si>
  <si>
    <t>line V30) divided by line V31</t>
  </si>
  <si>
    <t>ML3</t>
  </si>
  <si>
    <t>Mill Levy at TABOR maximum</t>
  </si>
  <si>
    <t>(line V33 times (1 plus line TB2 plus line TB3))</t>
  </si>
  <si>
    <t>divided by line V31</t>
  </si>
  <si>
    <t>ML4</t>
  </si>
  <si>
    <t>Equalized Mill Levy  (CALC)</t>
  </si>
  <si>
    <t>enter the lesser of lines ML1, ML2, ML3</t>
  </si>
  <si>
    <t>ML5</t>
  </si>
  <si>
    <t>Equalized Mill Levy (ADJUST)</t>
  </si>
  <si>
    <t>ML6</t>
  </si>
  <si>
    <t>EQUALIZED MILL LEVY (FINAL)</t>
  </si>
  <si>
    <t>enter line ML5 if greater than zero, else enter line ML4</t>
  </si>
  <si>
    <t>ML7</t>
  </si>
  <si>
    <t>Total Program Reserve Mills Calculated</t>
  </si>
  <si>
    <t>CATEGORICAL BUYOUT MILL LEVY</t>
  </si>
  <si>
    <t>CB1</t>
  </si>
  <si>
    <t>Categorical Program Funding - enter line V56</t>
  </si>
  <si>
    <t>CB2</t>
  </si>
  <si>
    <t>Mill levy to buyout categorical programs</t>
  </si>
  <si>
    <t>enter line CB1 divided by line V31</t>
  </si>
  <si>
    <t>CB3</t>
  </si>
  <si>
    <t>Categorical Buyout Mill Levy (CALC)</t>
  </si>
  <si>
    <t>enter the lesser of line CB2 or (line ML1 minus line ML6)</t>
  </si>
  <si>
    <t>or (line ML3 minus line ML6)</t>
  </si>
  <si>
    <t>CB4</t>
  </si>
  <si>
    <t xml:space="preserve">Categorical Buyout Mill Levy (ADJUST) </t>
  </si>
  <si>
    <t>CB5</t>
  </si>
  <si>
    <t>CATEGORICAL BUYOUT MILL LEVY (FINAL)</t>
  </si>
  <si>
    <t>enter line CB4 if line ML5 is greater than zero else enter line CB3</t>
  </si>
  <si>
    <t>GRAND TOTAL PROGRAM FUNDING</t>
  </si>
  <si>
    <t>GT1</t>
  </si>
  <si>
    <t>TOTAL PROGRAM FUNDING  -  enter line TP3</t>
  </si>
  <si>
    <t>GT2</t>
  </si>
  <si>
    <t>PROPERTY TAX REVENUES  -  enter line ML6 times line V31</t>
  </si>
  <si>
    <t>GT3</t>
  </si>
  <si>
    <t>SPECIFIC OWNERSHIP TAX -  enter line V30</t>
  </si>
  <si>
    <t>GT4</t>
  </si>
  <si>
    <t>STATE SHARE</t>
  </si>
  <si>
    <t>enter line GT1 minus line GT2 minus line GT3</t>
  </si>
  <si>
    <t>GT5</t>
  </si>
  <si>
    <t>CATEGORICAL BUYOUT MILL LEVY REVENUE</t>
  </si>
  <si>
    <t>enter line CB5 times line V31</t>
  </si>
  <si>
    <t>GT6</t>
  </si>
  <si>
    <t>TOTAL PROGRAM PER-PUPIL FUNDING</t>
  </si>
  <si>
    <t>Property Tax Over Collection (reset all to zero before recalculating in next row)</t>
  </si>
  <si>
    <t>PT Over Collection Calculation (copy paste values in row above)</t>
  </si>
  <si>
    <t>GT7</t>
  </si>
  <si>
    <t>BUDGET STABILIZATION FACTOR</t>
  </si>
  <si>
    <t>GT7.1</t>
  </si>
  <si>
    <t>GT7.6</t>
  </si>
  <si>
    <t>GT8</t>
  </si>
  <si>
    <t>Adjusted district In-school per pupil funding</t>
  </si>
  <si>
    <t>GT9</t>
  </si>
  <si>
    <t>District On-line per pupil funding</t>
  </si>
  <si>
    <t>GT10</t>
  </si>
  <si>
    <t>Charter School Institute Total Program Funding</t>
  </si>
  <si>
    <t>GT11</t>
  </si>
  <si>
    <t>DISTRICT'S ADJUSTED TOTAL PROGRAM FUNDING (GT1 plus GT10)</t>
  </si>
  <si>
    <t>GT12</t>
  </si>
  <si>
    <t>PROPERTY TAX REVENUES  -  enter line GT2</t>
  </si>
  <si>
    <t>GT13</t>
  </si>
  <si>
    <t>SPECIFIC OWNERSHIP TAX -  enter line GT3</t>
  </si>
  <si>
    <t>GT14</t>
  </si>
  <si>
    <t xml:space="preserve">DISTRICT'S ADJUSTED STATE SHARE </t>
  </si>
  <si>
    <t>(enter line GT11 minus line GT12 minus line GT13)</t>
  </si>
  <si>
    <t>TOTAL PROPERTY TAX MILL LEVIES</t>
  </si>
  <si>
    <t>TM1</t>
  </si>
  <si>
    <t>Total Program          -  enter line ML6</t>
  </si>
  <si>
    <t>TM2</t>
  </si>
  <si>
    <t>Categorical Buyout     -  enter line CB5</t>
  </si>
  <si>
    <t>TM3</t>
  </si>
  <si>
    <t>Hold Harmless Override</t>
  </si>
  <si>
    <t>line V64 divided by line V31</t>
  </si>
  <si>
    <t>TM4</t>
  </si>
  <si>
    <t xml:space="preserve">Excess Harm Harmless Override </t>
  </si>
  <si>
    <t>line V65 divided by line V31</t>
  </si>
  <si>
    <t>TM5</t>
  </si>
  <si>
    <t>Voter Approved Override</t>
  </si>
  <si>
    <t>line V66 divided by Line V31</t>
  </si>
  <si>
    <t>TM6</t>
  </si>
  <si>
    <t>Mill Levy to Certify December 15, 2015</t>
  </si>
  <si>
    <t>enter lines TM1 plus TM2 plus TM3 plus TM 4 plus TM5</t>
  </si>
  <si>
    <t>FD1</t>
  </si>
  <si>
    <t>Current CDE</t>
  </si>
  <si>
    <t>Revised CDE</t>
  </si>
  <si>
    <t xml:space="preserve">                                       PUBLIC SCHOOL FINANCE ACT OF 1994</t>
  </si>
  <si>
    <t>Projection</t>
  </si>
  <si>
    <t xml:space="preserve">                                                    BUDGET YEAR 2024-25</t>
  </si>
  <si>
    <t xml:space="preserve">                                                    FUNDING PROJECTION</t>
  </si>
  <si>
    <t>*</t>
  </si>
  <si>
    <t>Revised District</t>
  </si>
  <si>
    <t>Funding Summary</t>
  </si>
  <si>
    <t xml:space="preserve">FY25 October FTE Count </t>
  </si>
  <si>
    <t xml:space="preserve">FY24 October FTE Count </t>
  </si>
  <si>
    <t>FY23 October FTE Count</t>
  </si>
  <si>
    <t xml:space="preserve">FY22 October FTE Count </t>
  </si>
  <si>
    <t>FY21 October FTE Count</t>
  </si>
  <si>
    <t>AVERAGED FUNDED PUPIL COUNT</t>
  </si>
  <si>
    <t>FY25 CHARTER INSTITUTE PUPIL COUNT</t>
  </si>
  <si>
    <t>FY25 FUNDED PUPIL COUNT</t>
  </si>
  <si>
    <t>FC7.1</t>
  </si>
  <si>
    <t>ASCENT Pupil Count</t>
  </si>
  <si>
    <t>FY25 CHARTER INSTITUTE ONLINE PUPIL COUNT</t>
  </si>
  <si>
    <t xml:space="preserve">FY25 On-line Pupil Count - enter line V4 </t>
  </si>
  <si>
    <t xml:space="preserve">TOTAL FUNDED PUPIL COUNT </t>
  </si>
  <si>
    <t>DISTRICT FUNDED PUPIL COUNT</t>
  </si>
  <si>
    <t xml:space="preserve">INSTITUTE FUNDED PUPIL COUNT </t>
  </si>
  <si>
    <t>Projected K-12 Free Lunch Count using 1-8 percent</t>
  </si>
  <si>
    <t>Free Lunch (grades K - 12) Count</t>
  </si>
  <si>
    <t>TOTAL AT-RISK PUPILS</t>
  </si>
  <si>
    <t>FY25 ELL Count</t>
  </si>
  <si>
    <t>FY25 Base Minimum Funding</t>
  </si>
  <si>
    <t>FY25 Per Pupil Funding without At-risk times 8%</t>
  </si>
  <si>
    <t>FY25 TOTAL ELL FORMULA FUNDING</t>
  </si>
  <si>
    <t>FY25 RURAL FUNDING (if applicable)</t>
  </si>
  <si>
    <t>Formula Funding without At-risk</t>
  </si>
  <si>
    <t>Formula At-risk Funding</t>
  </si>
  <si>
    <t>Formula ELL Funding</t>
  </si>
  <si>
    <t>On-Line Formula Funding</t>
  </si>
  <si>
    <t>Total Formula Funding (including on-line funding)</t>
  </si>
  <si>
    <t>Minimum Formula Funding</t>
  </si>
  <si>
    <t>TABOR Formula Funding</t>
  </si>
  <si>
    <t>Total Funding Beyond TABOR Formula</t>
  </si>
  <si>
    <t>FY25 Assessed Valuation</t>
  </si>
  <si>
    <t>Equalized Mill Levy (FINAL)</t>
  </si>
  <si>
    <t>FY24 Total Program</t>
  </si>
  <si>
    <t>PROPERTY TAX REVENUES</t>
  </si>
  <si>
    <t>FY24 Total Program Per-Pupil Funding</t>
  </si>
  <si>
    <t>SPECIFIC OWNERSHIP TAX</t>
  </si>
  <si>
    <t>REQUIRED CATEGORICAL BUYOUT FOR TOTAL PROGRAM</t>
  </si>
  <si>
    <t>REVISED TOTAL PROGRAM FUNDING</t>
  </si>
  <si>
    <t>REVISED TOTAL PROGRAM PER PUPIL FUNDING</t>
  </si>
  <si>
    <t>Charter Institute School Total Program Funding</t>
  </si>
  <si>
    <t xml:space="preserve">DISTRICT'S ADJUSTED TOTAL PROGRAM FUNDING </t>
  </si>
  <si>
    <t xml:space="preserve">PROPERTY TAX REVENUES </t>
  </si>
  <si>
    <t xml:space="preserve">SPECIFIC OWNERSHIP TAX </t>
  </si>
  <si>
    <t>FC7.8</t>
  </si>
  <si>
    <t>FY25 CHARTER INSTITUTE TREP Count - enter line V20.6</t>
  </si>
  <si>
    <t>V20.7</t>
  </si>
  <si>
    <t>FY25 Charter School Institute Extended HS (P-Tech and TREP, no ASCENT)</t>
  </si>
  <si>
    <t>Floor District Calculation (only used to calculate Min Funding in V22)</t>
  </si>
  <si>
    <t>Must change manually</t>
  </si>
  <si>
    <t>DISTRICT: JULESBURG RE-1</t>
  </si>
  <si>
    <t>FC6.6</t>
  </si>
  <si>
    <t>Rural Funding Eligibility (1 = Eligible, 0 = Non-Eligible) = Designation + &lt;6500 FPC</t>
  </si>
  <si>
    <t>Tied Out 1/13/2025</t>
  </si>
  <si>
    <t>Prior Year At-Risk</t>
  </si>
  <si>
    <t>Hold Harmless</t>
  </si>
  <si>
    <t>AR20</t>
  </si>
  <si>
    <t>AR21</t>
  </si>
  <si>
    <t>Formula At-risk Funding - enter line AR19 plus AR21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</si>
</sst>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_);[Red]\(#,##0.0000\)"/>
    <numFmt numFmtId="165" formatCode="#,##0.0_);\(#,##0.0\)"/>
    <numFmt numFmtId="166" formatCode="#,##0.0_);[Red]\(#,##0.0\)"/>
    <numFmt numFmtId="167" formatCode="#,##0.0"/>
    <numFmt numFmtId="168" formatCode="0.0"/>
    <numFmt numFmtId="169" formatCode="#,##0.0000_);\(#,##0.0000\)"/>
    <numFmt numFmtId="170" formatCode="_(* #,##0.0_);_(* \(#,##0.0\);_(* &quot;-&quot;??_);_(@_)"/>
    <numFmt numFmtId="171" formatCode="#,##0.000000_);[Red]\(#,##0.000000\)"/>
    <numFmt numFmtId="172" formatCode="0.000_);[Red]\-0.000_)"/>
    <numFmt numFmtId="173" formatCode="#,##0.000_);\(#,##0.000\)"/>
    <numFmt numFmtId="174" formatCode="_(* #,##0_);_(* \(#,##0\);_(* &quot;-&quot;??_);_(@_)"/>
    <numFmt numFmtId="175" formatCode="#,##0.00000000"/>
    <numFmt numFmtId="176" formatCode="#,##0.0000000_);[Red]\(#,##0.0000000\)"/>
    <numFmt numFmtId="177" formatCode="#,##0.00000_);[Red]\(#,##0.00000\)"/>
    <numFmt numFmtId="178" formatCode="#,##0.0000"/>
    <numFmt numFmtId="179" formatCode="#,##0.000_);[Red]\(#,##0.000\)"/>
    <numFmt numFmtId="180" formatCode="0.0000_);[Red]\-0.0000_)"/>
    <numFmt numFmtId="181" formatCode="0.00_)"/>
    <numFmt numFmtId="182" formatCode="#,##0.00000_);\(#,##0.00000\)"/>
    <numFmt numFmtId="183" formatCode="0.0000_)"/>
    <numFmt numFmtId="184" formatCode="#,##0.00000000_);[Red]\(#,##0.00000000\)"/>
    <numFmt numFmtId="185" formatCode="#,##0.000000_);\(#,##0.000000\)"/>
    <numFmt numFmtId="186" formatCode="0.000000_)"/>
    <numFmt numFmtId="187" formatCode="0_)"/>
    <numFmt numFmtId="188" formatCode="0.00000000000%"/>
    <numFmt numFmtId="189" formatCode="#,##0.0000000000_);[Red]\(#,##0.0000000000\)"/>
    <numFmt numFmtId="190" formatCode="0.0000%"/>
    <numFmt numFmtId="191" formatCode="0.000%"/>
  </numFmts>
  <fonts count="14" x14ac:knownFonts="1">
    <font>
      <sz val="12"/>
      <name val="Arial"/>
    </font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1"/>
      <color rgb="FF9C65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rgb="FF000000"/>
      </bottom>
      <diagonal/>
    </border>
  </borders>
  <cellStyleXfs count="12">
    <xf numFmtId="4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0" fontId="3" fillId="0" borderId="0"/>
    <xf numFmtId="40" fontId="3" fillId="0" borderId="0"/>
    <xf numFmtId="3" fontId="4" fillId="0" borderId="0" applyFont="0" applyFill="0" applyBorder="0" applyAlignment="0" applyProtection="0"/>
    <xf numFmtId="40" fontId="3" fillId="0" borderId="0"/>
    <xf numFmtId="40" fontId="3" fillId="0" borderId="0"/>
    <xf numFmtId="0" fontId="1" fillId="0" borderId="0"/>
    <xf numFmtId="43" fontId="1" fillId="0" borderId="0" applyFont="0" applyFill="0" applyBorder="0" applyAlignment="0" applyProtection="0"/>
    <xf numFmtId="0" fontId="13" fillId="15" borderId="0" applyNumberFormat="0" applyBorder="0" applyAlignment="0" applyProtection="0"/>
    <xf numFmtId="44" fontId="1" fillId="0" borderId="0" applyFont="0" applyFill="0" applyBorder="0" applyAlignment="0" applyProtection="0"/>
  </cellStyleXfs>
  <cellXfs count="140">
    <xf numFmtId="40" fontId="0" fillId="0" borderId="0" xfId="0"/>
    <xf numFmtId="40" fontId="2" fillId="0" borderId="0" xfId="0" applyFont="1"/>
    <xf numFmtId="10" fontId="3" fillId="2" borderId="0" xfId="2" applyNumberFormat="1" applyFill="1"/>
    <xf numFmtId="40" fontId="4" fillId="3" borderId="0" xfId="3" applyFont="1" applyFill="1" applyAlignment="1">
      <alignment horizontal="left"/>
    </xf>
    <xf numFmtId="40" fontId="4" fillId="3" borderId="0" xfId="3" applyFont="1" applyFill="1" applyAlignment="1">
      <alignment horizontal="center"/>
    </xf>
    <xf numFmtId="40" fontId="3" fillId="0" borderId="1" xfId="3" applyBorder="1" applyAlignment="1">
      <alignment horizontal="center"/>
    </xf>
    <xf numFmtId="40" fontId="3" fillId="0" borderId="0" xfId="3" applyAlignment="1">
      <alignment horizontal="center"/>
    </xf>
    <xf numFmtId="40" fontId="3" fillId="0" borderId="0" xfId="3"/>
    <xf numFmtId="40" fontId="3" fillId="0" borderId="0" xfId="0" applyFont="1"/>
    <xf numFmtId="40" fontId="3" fillId="2" borderId="0" xfId="3" applyFill="1"/>
    <xf numFmtId="40" fontId="3" fillId="0" borderId="2" xfId="3" applyBorder="1" applyAlignment="1">
      <alignment horizontal="center"/>
    </xf>
    <xf numFmtId="164" fontId="3" fillId="0" borderId="0" xfId="3" applyNumberFormat="1"/>
    <xf numFmtId="40" fontId="0" fillId="0" borderId="0" xfId="0" applyAlignment="1">
      <alignment wrapText="1"/>
    </xf>
    <xf numFmtId="40" fontId="3" fillId="0" borderId="0" xfId="3" applyAlignment="1">
      <alignment horizontal="center" wrapText="1"/>
    </xf>
    <xf numFmtId="40" fontId="3" fillId="0" borderId="0" xfId="3" quotePrefix="1" applyAlignment="1">
      <alignment horizontal="center" wrapText="1"/>
    </xf>
    <xf numFmtId="40" fontId="3" fillId="0" borderId="0" xfId="3" applyAlignment="1">
      <alignment wrapText="1"/>
    </xf>
    <xf numFmtId="165" fontId="3" fillId="0" borderId="0" xfId="0" applyNumberFormat="1" applyFont="1" applyAlignment="1">
      <alignment wrapText="1"/>
    </xf>
    <xf numFmtId="166" fontId="3" fillId="0" borderId="0" xfId="3" applyNumberFormat="1" applyAlignment="1">
      <alignment horizontal="right"/>
    </xf>
    <xf numFmtId="165" fontId="3" fillId="0" borderId="0" xfId="3" applyNumberFormat="1"/>
    <xf numFmtId="166" fontId="3" fillId="2" borderId="0" xfId="3" applyNumberFormat="1" applyFill="1"/>
    <xf numFmtId="166" fontId="3" fillId="0" borderId="0" xfId="3" applyNumberFormat="1"/>
    <xf numFmtId="167" fontId="3" fillId="0" borderId="0" xfId="3" applyNumberFormat="1"/>
    <xf numFmtId="167" fontId="3" fillId="2" borderId="0" xfId="3" applyNumberFormat="1" applyFill="1"/>
    <xf numFmtId="165" fontId="0" fillId="0" borderId="0" xfId="0" applyNumberFormat="1"/>
    <xf numFmtId="168" fontId="3" fillId="2" borderId="0" xfId="3" applyNumberFormat="1" applyFill="1"/>
    <xf numFmtId="168" fontId="3" fillId="0" borderId="0" xfId="3" applyNumberFormat="1"/>
    <xf numFmtId="165" fontId="3" fillId="4" borderId="0" xfId="3" applyNumberFormat="1" applyFill="1"/>
    <xf numFmtId="169" fontId="0" fillId="0" borderId="0" xfId="0" applyNumberFormat="1"/>
    <xf numFmtId="37" fontId="3" fillId="0" borderId="0" xfId="3" applyNumberFormat="1"/>
    <xf numFmtId="165" fontId="3" fillId="0" borderId="0" xfId="3" applyNumberFormat="1" applyAlignment="1">
      <alignment horizontal="center"/>
    </xf>
    <xf numFmtId="170" fontId="3" fillId="0" borderId="0" xfId="3" applyNumberFormat="1"/>
    <xf numFmtId="165" fontId="0" fillId="0" borderId="0" xfId="0" applyNumberFormat="1" applyAlignment="1">
      <alignment horizontal="right"/>
    </xf>
    <xf numFmtId="169" fontId="3" fillId="5" borderId="0" xfId="3" applyNumberFormat="1" applyFill="1"/>
    <xf numFmtId="169" fontId="3" fillId="0" borderId="0" xfId="3" applyNumberFormat="1"/>
    <xf numFmtId="170" fontId="3" fillId="2" borderId="0" xfId="3" applyNumberFormat="1" applyFill="1"/>
    <xf numFmtId="165" fontId="3" fillId="0" borderId="0" xfId="3" applyNumberFormat="1" applyAlignment="1">
      <alignment horizontal="right"/>
    </xf>
    <xf numFmtId="40" fontId="3" fillId="6" borderId="0" xfId="3" applyFill="1"/>
    <xf numFmtId="0" fontId="3" fillId="0" borderId="0" xfId="3" applyNumberFormat="1"/>
    <xf numFmtId="167" fontId="3" fillId="2" borderId="0" xfId="4" applyNumberFormat="1" applyFill="1"/>
    <xf numFmtId="167" fontId="3" fillId="0" borderId="0" xfId="4" applyNumberFormat="1"/>
    <xf numFmtId="170" fontId="0" fillId="0" borderId="0" xfId="0" applyNumberFormat="1"/>
    <xf numFmtId="165" fontId="3" fillId="2" borderId="0" xfId="4" applyNumberFormat="1" applyFill="1"/>
    <xf numFmtId="165" fontId="3" fillId="0" borderId="0" xfId="4" applyNumberFormat="1"/>
    <xf numFmtId="171" fontId="3" fillId="0" borderId="0" xfId="3" applyNumberFormat="1"/>
    <xf numFmtId="40" fontId="5" fillId="0" borderId="0" xfId="3" applyFont="1"/>
    <xf numFmtId="40" fontId="3" fillId="5" borderId="0" xfId="3" applyFill="1"/>
    <xf numFmtId="39" fontId="3" fillId="0" borderId="0" xfId="3" applyNumberFormat="1"/>
    <xf numFmtId="172" fontId="3" fillId="0" borderId="0" xfId="3" applyNumberFormat="1"/>
    <xf numFmtId="173" fontId="3" fillId="0" borderId="0" xfId="5" applyNumberFormat="1" applyFont="1" applyBorder="1"/>
    <xf numFmtId="173" fontId="3" fillId="0" borderId="0" xfId="3" applyNumberFormat="1"/>
    <xf numFmtId="3" fontId="3" fillId="0" borderId="0" xfId="0" applyNumberFormat="1" applyFont="1"/>
    <xf numFmtId="4" fontId="3" fillId="0" borderId="0" xfId="3" applyNumberFormat="1"/>
    <xf numFmtId="3" fontId="3" fillId="0" borderId="0" xfId="3" applyNumberFormat="1"/>
    <xf numFmtId="37" fontId="0" fillId="0" borderId="0" xfId="0" applyNumberFormat="1"/>
    <xf numFmtId="3" fontId="0" fillId="0" borderId="0" xfId="0" applyNumberFormat="1"/>
    <xf numFmtId="3" fontId="3" fillId="0" borderId="0" xfId="3" applyNumberFormat="1" applyAlignment="1">
      <alignment horizontal="center"/>
    </xf>
    <xf numFmtId="174" fontId="3" fillId="2" borderId="0" xfId="3" applyNumberFormat="1" applyFill="1"/>
    <xf numFmtId="174" fontId="3" fillId="0" borderId="0" xfId="3" applyNumberFormat="1"/>
    <xf numFmtId="174" fontId="3" fillId="0" borderId="0" xfId="4" applyNumberFormat="1"/>
    <xf numFmtId="43" fontId="6" fillId="0" borderId="0" xfId="1" applyFont="1" applyFill="1" applyBorder="1"/>
    <xf numFmtId="171" fontId="3" fillId="2" borderId="0" xfId="3" applyNumberFormat="1" applyFill="1"/>
    <xf numFmtId="175" fontId="3" fillId="0" borderId="0" xfId="3" applyNumberFormat="1"/>
    <xf numFmtId="40" fontId="3" fillId="8" borderId="0" xfId="3" applyFill="1" applyAlignment="1">
      <alignment horizontal="center"/>
    </xf>
    <xf numFmtId="176" fontId="3" fillId="0" borderId="0" xfId="3" applyNumberFormat="1"/>
    <xf numFmtId="39" fontId="3" fillId="0" borderId="0" xfId="0" applyNumberFormat="1" applyFont="1"/>
    <xf numFmtId="40" fontId="3" fillId="8" borderId="0" xfId="3" applyFill="1"/>
    <xf numFmtId="40" fontId="3" fillId="0" borderId="0" xfId="3" applyAlignment="1">
      <alignment horizontal="right"/>
    </xf>
    <xf numFmtId="164" fontId="3" fillId="0" borderId="0" xfId="3" applyNumberFormat="1" applyAlignment="1">
      <alignment horizontal="right"/>
    </xf>
    <xf numFmtId="40" fontId="8" fillId="0" borderId="0" xfId="0" applyFont="1"/>
    <xf numFmtId="40" fontId="8" fillId="0" borderId="0" xfId="3" applyFont="1"/>
    <xf numFmtId="4" fontId="0" fillId="0" borderId="0" xfId="0" applyNumberFormat="1"/>
    <xf numFmtId="43" fontId="0" fillId="0" borderId="0" xfId="1" applyFont="1"/>
    <xf numFmtId="40" fontId="3" fillId="9" borderId="0" xfId="3" applyFill="1" applyAlignment="1">
      <alignment horizontal="center"/>
    </xf>
    <xf numFmtId="40" fontId="3" fillId="9" borderId="0" xfId="3" applyFill="1"/>
    <xf numFmtId="40" fontId="0" fillId="9" borderId="0" xfId="0" applyFill="1"/>
    <xf numFmtId="4" fontId="0" fillId="9" borderId="0" xfId="0" applyNumberFormat="1" applyFill="1"/>
    <xf numFmtId="177" fontId="3" fillId="10" borderId="0" xfId="3" applyNumberFormat="1" applyFill="1"/>
    <xf numFmtId="167" fontId="3" fillId="4" borderId="0" xfId="3" applyNumberFormat="1" applyFill="1"/>
    <xf numFmtId="177" fontId="0" fillId="0" borderId="0" xfId="0" applyNumberFormat="1"/>
    <xf numFmtId="166" fontId="3" fillId="7" borderId="0" xfId="3" applyNumberFormat="1" applyFill="1"/>
    <xf numFmtId="166" fontId="3" fillId="4" borderId="0" xfId="3" applyNumberFormat="1" applyFill="1"/>
    <xf numFmtId="177" fontId="3" fillId="0" borderId="0" xfId="3" applyNumberFormat="1"/>
    <xf numFmtId="177" fontId="5" fillId="0" borderId="0" xfId="3" applyNumberFormat="1" applyFont="1"/>
    <xf numFmtId="169" fontId="3" fillId="0" borderId="0" xfId="3" applyNumberFormat="1" applyAlignment="1">
      <alignment horizontal="right"/>
    </xf>
    <xf numFmtId="178" fontId="3" fillId="0" borderId="0" xfId="3" applyNumberFormat="1"/>
    <xf numFmtId="179" fontId="3" fillId="0" borderId="0" xfId="3" applyNumberFormat="1"/>
    <xf numFmtId="180" fontId="3" fillId="0" borderId="0" xfId="3" applyNumberFormat="1"/>
    <xf numFmtId="40" fontId="3" fillId="4" borderId="0" xfId="3" applyFill="1"/>
    <xf numFmtId="181" fontId="3" fillId="0" borderId="0" xfId="3" applyNumberFormat="1"/>
    <xf numFmtId="182" fontId="3" fillId="0" borderId="0" xfId="3" applyNumberFormat="1"/>
    <xf numFmtId="173" fontId="0" fillId="0" borderId="0" xfId="0" applyNumberFormat="1"/>
    <xf numFmtId="173" fontId="3" fillId="0" borderId="0" xfId="3" applyNumberFormat="1" applyAlignment="1">
      <alignment horizontal="center"/>
    </xf>
    <xf numFmtId="183" fontId="3" fillId="0" borderId="0" xfId="3" applyNumberFormat="1"/>
    <xf numFmtId="171" fontId="0" fillId="0" borderId="0" xfId="0" applyNumberFormat="1"/>
    <xf numFmtId="184" fontId="3" fillId="0" borderId="0" xfId="3" applyNumberFormat="1"/>
    <xf numFmtId="185" fontId="3" fillId="0" borderId="0" xfId="3" applyNumberFormat="1"/>
    <xf numFmtId="43" fontId="3" fillId="0" borderId="0" xfId="1" applyFont="1"/>
    <xf numFmtId="40" fontId="3" fillId="11" borderId="0" xfId="3" applyFill="1" applyAlignment="1">
      <alignment horizontal="center"/>
    </xf>
    <xf numFmtId="40" fontId="3" fillId="11" borderId="0" xfId="3" applyFill="1"/>
    <xf numFmtId="40" fontId="5" fillId="0" borderId="0" xfId="3" applyFont="1" applyAlignment="1">
      <alignment wrapText="1"/>
    </xf>
    <xf numFmtId="37" fontId="4" fillId="0" borderId="0" xfId="3" applyNumberFormat="1" applyFont="1"/>
    <xf numFmtId="186" fontId="3" fillId="0" borderId="0" xfId="3" applyNumberFormat="1"/>
    <xf numFmtId="187" fontId="3" fillId="0" borderId="0" xfId="3" applyNumberFormat="1"/>
    <xf numFmtId="188" fontId="3" fillId="0" borderId="0" xfId="2" applyNumberFormat="1"/>
    <xf numFmtId="40" fontId="3" fillId="0" borderId="0" xfId="4"/>
    <xf numFmtId="40" fontId="3" fillId="12" borderId="0" xfId="3" applyFill="1"/>
    <xf numFmtId="40" fontId="3" fillId="13" borderId="0" xfId="3" applyFill="1"/>
    <xf numFmtId="189" fontId="3" fillId="0" borderId="0" xfId="3" applyNumberFormat="1"/>
    <xf numFmtId="190" fontId="3" fillId="0" borderId="0" xfId="2" applyNumberFormat="1"/>
    <xf numFmtId="191" fontId="3" fillId="0" borderId="0" xfId="2" applyNumberFormat="1"/>
    <xf numFmtId="40" fontId="3" fillId="14" borderId="0" xfId="3" applyFill="1"/>
    <xf numFmtId="40" fontId="3" fillId="0" borderId="0" xfId="3" quotePrefix="1"/>
    <xf numFmtId="172" fontId="0" fillId="0" borderId="0" xfId="0" applyNumberFormat="1"/>
    <xf numFmtId="40" fontId="0" fillId="7" borderId="0" xfId="0" applyFill="1"/>
    <xf numFmtId="40" fontId="11" fillId="0" borderId="0" xfId="3" applyFont="1"/>
    <xf numFmtId="40" fontId="12" fillId="0" borderId="0" xfId="3" applyFont="1"/>
    <xf numFmtId="40" fontId="4" fillId="0" borderId="0" xfId="3" applyFont="1"/>
    <xf numFmtId="40" fontId="3" fillId="0" borderId="3" xfId="3" applyBorder="1" applyAlignment="1">
      <alignment horizontal="right"/>
    </xf>
    <xf numFmtId="40" fontId="4" fillId="0" borderId="0" xfId="3" applyFont="1" applyAlignment="1">
      <alignment horizontal="right"/>
    </xf>
    <xf numFmtId="40" fontId="4" fillId="0" borderId="3" xfId="3" applyFont="1" applyBorder="1" applyAlignment="1">
      <alignment horizontal="right"/>
    </xf>
    <xf numFmtId="40" fontId="4" fillId="0" borderId="0" xfId="3" applyFont="1" applyAlignment="1">
      <alignment horizontal="left"/>
    </xf>
    <xf numFmtId="165" fontId="4" fillId="0" borderId="0" xfId="3" applyNumberFormat="1" applyFont="1"/>
    <xf numFmtId="40" fontId="12" fillId="0" borderId="0" xfId="3" applyFont="1" applyAlignment="1">
      <alignment horizontal="left"/>
    </xf>
    <xf numFmtId="166" fontId="12" fillId="0" borderId="0" xfId="3" applyNumberFormat="1" applyFont="1"/>
    <xf numFmtId="165" fontId="12" fillId="0" borderId="0" xfId="3" applyNumberFormat="1" applyFont="1"/>
    <xf numFmtId="40" fontId="12" fillId="0" borderId="4" xfId="3" applyFont="1" applyBorder="1"/>
    <xf numFmtId="166" fontId="12" fillId="0" borderId="4" xfId="3" applyNumberFormat="1" applyFont="1" applyBorder="1"/>
    <xf numFmtId="39" fontId="4" fillId="0" borderId="0" xfId="3" applyNumberFormat="1" applyFont="1"/>
    <xf numFmtId="166" fontId="4" fillId="0" borderId="0" xfId="3" applyNumberFormat="1" applyFont="1"/>
    <xf numFmtId="186" fontId="4" fillId="0" borderId="0" xfId="3" applyNumberFormat="1" applyFont="1"/>
    <xf numFmtId="173" fontId="4" fillId="0" borderId="0" xfId="3" applyNumberFormat="1" applyFont="1"/>
    <xf numFmtId="40" fontId="4" fillId="0" borderId="0" xfId="6" applyFont="1" applyAlignment="1">
      <alignment horizontal="left"/>
    </xf>
    <xf numFmtId="40" fontId="4" fillId="0" borderId="0" xfId="6" applyFont="1"/>
    <xf numFmtId="40" fontId="4" fillId="0" borderId="0" xfId="7" applyFont="1"/>
    <xf numFmtId="49" fontId="4" fillId="0" borderId="0" xfId="7" quotePrefix="1" applyNumberFormat="1" applyFont="1"/>
    <xf numFmtId="43" fontId="3" fillId="0" borderId="0" xfId="1"/>
    <xf numFmtId="40" fontId="0" fillId="7" borderId="0" xfId="0" applyFill="1" applyAlignment="1">
      <alignment horizontal="center"/>
    </xf>
    <xf numFmtId="43" fontId="7" fillId="0" borderId="0" xfId="0" applyNumberFormat="1" applyFont="1" applyAlignment="1">
      <alignment vertical="top"/>
    </xf>
    <xf numFmtId="6" fontId="6" fillId="0" borderId="0" xfId="1" applyNumberFormat="1" applyFont="1" applyFill="1" applyBorder="1"/>
    <xf numFmtId="40" fontId="3" fillId="13" borderId="0" xfId="3" applyFill="1" applyAlignment="1">
      <alignment horizontal="left"/>
    </xf>
  </cellXfs>
  <cellStyles count="12">
    <cellStyle name="Comma" xfId="1" builtinId="3"/>
    <cellStyle name="Comma 2" xfId="9" xr:uid="{1FF6F788-3040-463F-8DDD-78FF2ACF55D3}"/>
    <cellStyle name="Comma0" xfId="5" xr:uid="{73B34B4A-3BC1-43CD-A226-B73918AC1884}"/>
    <cellStyle name="Currency 2" xfId="11" xr:uid="{A609C81F-0C7E-4DC3-AE89-EB290BA1B9DB}"/>
    <cellStyle name="Neutral 2" xfId="10" xr:uid="{9CB2FF3D-202E-4088-AFE1-4532722A00E9}"/>
    <cellStyle name="Normal" xfId="0" builtinId="0"/>
    <cellStyle name="Normal 2" xfId="8" xr:uid="{1C99C79C-6E7F-41DF-9F64-864810A6602F}"/>
    <cellStyle name="Normal 5" xfId="3" xr:uid="{D05BFF4B-C0B4-4814-9C04-B15D09A47D3B}"/>
    <cellStyle name="Normal 5 2" xfId="4" xr:uid="{4DA27426-2E5D-4BAF-BCC8-4738D433BEA5}"/>
    <cellStyle name="Normal 5 2 2" xfId="6" xr:uid="{E3D28158-1D51-4A66-95FD-8C23D70F4DB5}"/>
    <cellStyle name="Normal 5 3" xfId="7" xr:uid="{E4C36760-188F-49A2-9927-2EA8FF6905A0}"/>
    <cellStyle name="Percent" xfId="2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LC\PSFA16\All16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transpose"/>
      <sheetName val="summary"/>
      <sheetName val="district disk"/>
      <sheetName val="mill levy"/>
      <sheetName val="Factor S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F@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F@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9C8AA-64CC-4A1C-A40A-77AB6A04C3CB}">
  <sheetPr transitionEntry="1">
    <tabColor theme="9" tint="0.59999389629810485"/>
    <pageSetUpPr fitToPage="1"/>
  </sheetPr>
  <dimension ref="A1:IV431"/>
  <sheetViews>
    <sheetView tabSelected="1" zoomScaleNormal="100" workbookViewId="0">
      <pane xSplit="2" ySplit="7" topLeftCell="C8" activePane="bottomRight" state="frozenSplit"/>
      <selection activeCell="F1" sqref="F1:I65"/>
      <selection pane="topRight" activeCell="F1" sqref="F1:I65"/>
      <selection pane="bottomLeft" activeCell="F1" sqref="F1:I65"/>
      <selection pane="bottomRight" activeCell="C8" sqref="C8"/>
    </sheetView>
  </sheetViews>
  <sheetFormatPr defaultColWidth="19.84375" defaultRowHeight="15.5" x14ac:dyDescent="0.35"/>
  <cols>
    <col min="1" max="1" width="14.07421875" customWidth="1"/>
    <col min="2" max="2" width="70.15234375" customWidth="1"/>
    <col min="3" max="3" width="17" customWidth="1"/>
    <col min="40" max="40" width="21.07421875" customWidth="1"/>
    <col min="182" max="186" width="21.84375" customWidth="1"/>
    <col min="187" max="188" width="22.07421875" customWidth="1"/>
    <col min="257" max="257" width="9.07421875" bestFit="1" customWidth="1"/>
    <col min="258" max="258" width="67" customWidth="1"/>
    <col min="259" max="259" width="17" customWidth="1"/>
    <col min="438" max="442" width="21.84375" customWidth="1"/>
    <col min="443" max="444" width="22.07421875" customWidth="1"/>
    <col min="513" max="513" width="9.07421875" bestFit="1" customWidth="1"/>
    <col min="514" max="514" width="67" customWidth="1"/>
    <col min="515" max="515" width="17" customWidth="1"/>
    <col min="694" max="698" width="21.84375" customWidth="1"/>
    <col min="699" max="700" width="22.07421875" customWidth="1"/>
    <col min="769" max="769" width="9.07421875" bestFit="1" customWidth="1"/>
    <col min="770" max="770" width="67" customWidth="1"/>
    <col min="771" max="771" width="17" customWidth="1"/>
    <col min="950" max="954" width="21.84375" customWidth="1"/>
    <col min="955" max="956" width="22.07421875" customWidth="1"/>
    <col min="1025" max="1025" width="9.07421875" bestFit="1" customWidth="1"/>
    <col min="1026" max="1026" width="67" customWidth="1"/>
    <col min="1027" max="1027" width="17" customWidth="1"/>
    <col min="1206" max="1210" width="21.84375" customWidth="1"/>
    <col min="1211" max="1212" width="22.07421875" customWidth="1"/>
    <col min="1281" max="1281" width="9.07421875" bestFit="1" customWidth="1"/>
    <col min="1282" max="1282" width="67" customWidth="1"/>
    <col min="1283" max="1283" width="17" customWidth="1"/>
    <col min="1462" max="1466" width="21.84375" customWidth="1"/>
    <col min="1467" max="1468" width="22.07421875" customWidth="1"/>
    <col min="1537" max="1537" width="9.07421875" bestFit="1" customWidth="1"/>
    <col min="1538" max="1538" width="67" customWidth="1"/>
    <col min="1539" max="1539" width="17" customWidth="1"/>
    <col min="1718" max="1722" width="21.84375" customWidth="1"/>
    <col min="1723" max="1724" width="22.07421875" customWidth="1"/>
    <col min="1793" max="1793" width="9.07421875" bestFit="1" customWidth="1"/>
    <col min="1794" max="1794" width="67" customWidth="1"/>
    <col min="1795" max="1795" width="17" customWidth="1"/>
    <col min="1974" max="1978" width="21.84375" customWidth="1"/>
    <col min="1979" max="1980" width="22.07421875" customWidth="1"/>
    <col min="2049" max="2049" width="9.07421875" bestFit="1" customWidth="1"/>
    <col min="2050" max="2050" width="67" customWidth="1"/>
    <col min="2051" max="2051" width="17" customWidth="1"/>
    <col min="2230" max="2234" width="21.84375" customWidth="1"/>
    <col min="2235" max="2236" width="22.07421875" customWidth="1"/>
    <col min="2305" max="2305" width="9.07421875" bestFit="1" customWidth="1"/>
    <col min="2306" max="2306" width="67" customWidth="1"/>
    <col min="2307" max="2307" width="17" customWidth="1"/>
    <col min="2486" max="2490" width="21.84375" customWidth="1"/>
    <col min="2491" max="2492" width="22.07421875" customWidth="1"/>
    <col min="2561" max="2561" width="9.07421875" bestFit="1" customWidth="1"/>
    <col min="2562" max="2562" width="67" customWidth="1"/>
    <col min="2563" max="2563" width="17" customWidth="1"/>
    <col min="2742" max="2746" width="21.84375" customWidth="1"/>
    <col min="2747" max="2748" width="22.07421875" customWidth="1"/>
    <col min="2817" max="2817" width="9.07421875" bestFit="1" customWidth="1"/>
    <col min="2818" max="2818" width="67" customWidth="1"/>
    <col min="2819" max="2819" width="17" customWidth="1"/>
    <col min="2998" max="3002" width="21.84375" customWidth="1"/>
    <col min="3003" max="3004" width="22.07421875" customWidth="1"/>
    <col min="3073" max="3073" width="9.07421875" bestFit="1" customWidth="1"/>
    <col min="3074" max="3074" width="67" customWidth="1"/>
    <col min="3075" max="3075" width="17" customWidth="1"/>
    <col min="3254" max="3258" width="21.84375" customWidth="1"/>
    <col min="3259" max="3260" width="22.07421875" customWidth="1"/>
    <col min="3329" max="3329" width="9.07421875" bestFit="1" customWidth="1"/>
    <col min="3330" max="3330" width="67" customWidth="1"/>
    <col min="3331" max="3331" width="17" customWidth="1"/>
    <col min="3510" max="3514" width="21.84375" customWidth="1"/>
    <col min="3515" max="3516" width="22.07421875" customWidth="1"/>
    <col min="3585" max="3585" width="9.07421875" bestFit="1" customWidth="1"/>
    <col min="3586" max="3586" width="67" customWidth="1"/>
    <col min="3587" max="3587" width="17" customWidth="1"/>
    <col min="3766" max="3770" width="21.84375" customWidth="1"/>
    <col min="3771" max="3772" width="22.07421875" customWidth="1"/>
    <col min="3841" max="3841" width="9.07421875" bestFit="1" customWidth="1"/>
    <col min="3842" max="3842" width="67" customWidth="1"/>
    <col min="3843" max="3843" width="17" customWidth="1"/>
    <col min="4022" max="4026" width="21.84375" customWidth="1"/>
    <col min="4027" max="4028" width="22.07421875" customWidth="1"/>
    <col min="4097" max="4097" width="9.07421875" bestFit="1" customWidth="1"/>
    <col min="4098" max="4098" width="67" customWidth="1"/>
    <col min="4099" max="4099" width="17" customWidth="1"/>
    <col min="4278" max="4282" width="21.84375" customWidth="1"/>
    <col min="4283" max="4284" width="22.07421875" customWidth="1"/>
    <col min="4353" max="4353" width="9.07421875" bestFit="1" customWidth="1"/>
    <col min="4354" max="4354" width="67" customWidth="1"/>
    <col min="4355" max="4355" width="17" customWidth="1"/>
    <col min="4534" max="4538" width="21.84375" customWidth="1"/>
    <col min="4539" max="4540" width="22.07421875" customWidth="1"/>
    <col min="4609" max="4609" width="9.07421875" bestFit="1" customWidth="1"/>
    <col min="4610" max="4610" width="67" customWidth="1"/>
    <col min="4611" max="4611" width="17" customWidth="1"/>
    <col min="4790" max="4794" width="21.84375" customWidth="1"/>
    <col min="4795" max="4796" width="22.07421875" customWidth="1"/>
    <col min="4865" max="4865" width="9.07421875" bestFit="1" customWidth="1"/>
    <col min="4866" max="4866" width="67" customWidth="1"/>
    <col min="4867" max="4867" width="17" customWidth="1"/>
    <col min="5046" max="5050" width="21.84375" customWidth="1"/>
    <col min="5051" max="5052" width="22.07421875" customWidth="1"/>
    <col min="5121" max="5121" width="9.07421875" bestFit="1" customWidth="1"/>
    <col min="5122" max="5122" width="67" customWidth="1"/>
    <col min="5123" max="5123" width="17" customWidth="1"/>
    <col min="5302" max="5306" width="21.84375" customWidth="1"/>
    <col min="5307" max="5308" width="22.07421875" customWidth="1"/>
    <col min="5377" max="5377" width="9.07421875" bestFit="1" customWidth="1"/>
    <col min="5378" max="5378" width="67" customWidth="1"/>
    <col min="5379" max="5379" width="17" customWidth="1"/>
    <col min="5558" max="5562" width="21.84375" customWidth="1"/>
    <col min="5563" max="5564" width="22.07421875" customWidth="1"/>
    <col min="5633" max="5633" width="9.07421875" bestFit="1" customWidth="1"/>
    <col min="5634" max="5634" width="67" customWidth="1"/>
    <col min="5635" max="5635" width="17" customWidth="1"/>
    <col min="5814" max="5818" width="21.84375" customWidth="1"/>
    <col min="5819" max="5820" width="22.07421875" customWidth="1"/>
    <col min="5889" max="5889" width="9.07421875" bestFit="1" customWidth="1"/>
    <col min="5890" max="5890" width="67" customWidth="1"/>
    <col min="5891" max="5891" width="17" customWidth="1"/>
    <col min="6070" max="6074" width="21.84375" customWidth="1"/>
    <col min="6075" max="6076" width="22.07421875" customWidth="1"/>
    <col min="6145" max="6145" width="9.07421875" bestFit="1" customWidth="1"/>
    <col min="6146" max="6146" width="67" customWidth="1"/>
    <col min="6147" max="6147" width="17" customWidth="1"/>
    <col min="6326" max="6330" width="21.84375" customWidth="1"/>
    <col min="6331" max="6332" width="22.07421875" customWidth="1"/>
    <col min="6401" max="6401" width="9.07421875" bestFit="1" customWidth="1"/>
    <col min="6402" max="6402" width="67" customWidth="1"/>
    <col min="6403" max="6403" width="17" customWidth="1"/>
    <col min="6582" max="6586" width="21.84375" customWidth="1"/>
    <col min="6587" max="6588" width="22.07421875" customWidth="1"/>
    <col min="6657" max="6657" width="9.07421875" bestFit="1" customWidth="1"/>
    <col min="6658" max="6658" width="67" customWidth="1"/>
    <col min="6659" max="6659" width="17" customWidth="1"/>
    <col min="6838" max="6842" width="21.84375" customWidth="1"/>
    <col min="6843" max="6844" width="22.07421875" customWidth="1"/>
    <col min="6913" max="6913" width="9.07421875" bestFit="1" customWidth="1"/>
    <col min="6914" max="6914" width="67" customWidth="1"/>
    <col min="6915" max="6915" width="17" customWidth="1"/>
    <col min="7094" max="7098" width="21.84375" customWidth="1"/>
    <col min="7099" max="7100" width="22.07421875" customWidth="1"/>
    <col min="7169" max="7169" width="9.07421875" bestFit="1" customWidth="1"/>
    <col min="7170" max="7170" width="67" customWidth="1"/>
    <col min="7171" max="7171" width="17" customWidth="1"/>
    <col min="7350" max="7354" width="21.84375" customWidth="1"/>
    <col min="7355" max="7356" width="22.07421875" customWidth="1"/>
    <col min="7425" max="7425" width="9.07421875" bestFit="1" customWidth="1"/>
    <col min="7426" max="7426" width="67" customWidth="1"/>
    <col min="7427" max="7427" width="17" customWidth="1"/>
    <col min="7606" max="7610" width="21.84375" customWidth="1"/>
    <col min="7611" max="7612" width="22.07421875" customWidth="1"/>
    <col min="7681" max="7681" width="9.07421875" bestFit="1" customWidth="1"/>
    <col min="7682" max="7682" width="67" customWidth="1"/>
    <col min="7683" max="7683" width="17" customWidth="1"/>
    <col min="7862" max="7866" width="21.84375" customWidth="1"/>
    <col min="7867" max="7868" width="22.07421875" customWidth="1"/>
    <col min="7937" max="7937" width="9.07421875" bestFit="1" customWidth="1"/>
    <col min="7938" max="7938" width="67" customWidth="1"/>
    <col min="7939" max="7939" width="17" customWidth="1"/>
    <col min="8118" max="8122" width="21.84375" customWidth="1"/>
    <col min="8123" max="8124" width="22.07421875" customWidth="1"/>
    <col min="8193" max="8193" width="9.07421875" bestFit="1" customWidth="1"/>
    <col min="8194" max="8194" width="67" customWidth="1"/>
    <col min="8195" max="8195" width="17" customWidth="1"/>
    <col min="8374" max="8378" width="21.84375" customWidth="1"/>
    <col min="8379" max="8380" width="22.07421875" customWidth="1"/>
    <col min="8449" max="8449" width="9.07421875" bestFit="1" customWidth="1"/>
    <col min="8450" max="8450" width="67" customWidth="1"/>
    <col min="8451" max="8451" width="17" customWidth="1"/>
    <col min="8630" max="8634" width="21.84375" customWidth="1"/>
    <col min="8635" max="8636" width="22.07421875" customWidth="1"/>
    <col min="8705" max="8705" width="9.07421875" bestFit="1" customWidth="1"/>
    <col min="8706" max="8706" width="67" customWidth="1"/>
    <col min="8707" max="8707" width="17" customWidth="1"/>
    <col min="8886" max="8890" width="21.84375" customWidth="1"/>
    <col min="8891" max="8892" width="22.07421875" customWidth="1"/>
    <col min="8961" max="8961" width="9.07421875" bestFit="1" customWidth="1"/>
    <col min="8962" max="8962" width="67" customWidth="1"/>
    <col min="8963" max="8963" width="17" customWidth="1"/>
    <col min="9142" max="9146" width="21.84375" customWidth="1"/>
    <col min="9147" max="9148" width="22.07421875" customWidth="1"/>
    <col min="9217" max="9217" width="9.07421875" bestFit="1" customWidth="1"/>
    <col min="9218" max="9218" width="67" customWidth="1"/>
    <col min="9219" max="9219" width="17" customWidth="1"/>
    <col min="9398" max="9402" width="21.84375" customWidth="1"/>
    <col min="9403" max="9404" width="22.07421875" customWidth="1"/>
    <col min="9473" max="9473" width="9.07421875" bestFit="1" customWidth="1"/>
    <col min="9474" max="9474" width="67" customWidth="1"/>
    <col min="9475" max="9475" width="17" customWidth="1"/>
    <col min="9654" max="9658" width="21.84375" customWidth="1"/>
    <col min="9659" max="9660" width="22.07421875" customWidth="1"/>
    <col min="9729" max="9729" width="9.07421875" bestFit="1" customWidth="1"/>
    <col min="9730" max="9730" width="67" customWidth="1"/>
    <col min="9731" max="9731" width="17" customWidth="1"/>
    <col min="9910" max="9914" width="21.84375" customWidth="1"/>
    <col min="9915" max="9916" width="22.07421875" customWidth="1"/>
    <col min="9985" max="9985" width="9.07421875" bestFit="1" customWidth="1"/>
    <col min="9986" max="9986" width="67" customWidth="1"/>
    <col min="9987" max="9987" width="17" customWidth="1"/>
    <col min="10166" max="10170" width="21.84375" customWidth="1"/>
    <col min="10171" max="10172" width="22.07421875" customWidth="1"/>
    <col min="10241" max="10241" width="9.07421875" bestFit="1" customWidth="1"/>
    <col min="10242" max="10242" width="67" customWidth="1"/>
    <col min="10243" max="10243" width="17" customWidth="1"/>
    <col min="10422" max="10426" width="21.84375" customWidth="1"/>
    <col min="10427" max="10428" width="22.07421875" customWidth="1"/>
    <col min="10497" max="10497" width="9.07421875" bestFit="1" customWidth="1"/>
    <col min="10498" max="10498" width="67" customWidth="1"/>
    <col min="10499" max="10499" width="17" customWidth="1"/>
    <col min="10678" max="10682" width="21.84375" customWidth="1"/>
    <col min="10683" max="10684" width="22.07421875" customWidth="1"/>
    <col min="10753" max="10753" width="9.07421875" bestFit="1" customWidth="1"/>
    <col min="10754" max="10754" width="67" customWidth="1"/>
    <col min="10755" max="10755" width="17" customWidth="1"/>
    <col min="10934" max="10938" width="21.84375" customWidth="1"/>
    <col min="10939" max="10940" width="22.07421875" customWidth="1"/>
    <col min="11009" max="11009" width="9.07421875" bestFit="1" customWidth="1"/>
    <col min="11010" max="11010" width="67" customWidth="1"/>
    <col min="11011" max="11011" width="17" customWidth="1"/>
    <col min="11190" max="11194" width="21.84375" customWidth="1"/>
    <col min="11195" max="11196" width="22.07421875" customWidth="1"/>
    <col min="11265" max="11265" width="9.07421875" bestFit="1" customWidth="1"/>
    <col min="11266" max="11266" width="67" customWidth="1"/>
    <col min="11267" max="11267" width="17" customWidth="1"/>
    <col min="11446" max="11450" width="21.84375" customWidth="1"/>
    <col min="11451" max="11452" width="22.07421875" customWidth="1"/>
    <col min="11521" max="11521" width="9.07421875" bestFit="1" customWidth="1"/>
    <col min="11522" max="11522" width="67" customWidth="1"/>
    <col min="11523" max="11523" width="17" customWidth="1"/>
    <col min="11702" max="11706" width="21.84375" customWidth="1"/>
    <col min="11707" max="11708" width="22.07421875" customWidth="1"/>
    <col min="11777" max="11777" width="9.07421875" bestFit="1" customWidth="1"/>
    <col min="11778" max="11778" width="67" customWidth="1"/>
    <col min="11779" max="11779" width="17" customWidth="1"/>
    <col min="11958" max="11962" width="21.84375" customWidth="1"/>
    <col min="11963" max="11964" width="22.07421875" customWidth="1"/>
    <col min="12033" max="12033" width="9.07421875" bestFit="1" customWidth="1"/>
    <col min="12034" max="12034" width="67" customWidth="1"/>
    <col min="12035" max="12035" width="17" customWidth="1"/>
    <col min="12214" max="12218" width="21.84375" customWidth="1"/>
    <col min="12219" max="12220" width="22.07421875" customWidth="1"/>
    <col min="12289" max="12289" width="9.07421875" bestFit="1" customWidth="1"/>
    <col min="12290" max="12290" width="67" customWidth="1"/>
    <col min="12291" max="12291" width="17" customWidth="1"/>
    <col min="12470" max="12474" width="21.84375" customWidth="1"/>
    <col min="12475" max="12476" width="22.07421875" customWidth="1"/>
    <col min="12545" max="12545" width="9.07421875" bestFit="1" customWidth="1"/>
    <col min="12546" max="12546" width="67" customWidth="1"/>
    <col min="12547" max="12547" width="17" customWidth="1"/>
    <col min="12726" max="12730" width="21.84375" customWidth="1"/>
    <col min="12731" max="12732" width="22.07421875" customWidth="1"/>
    <col min="12801" max="12801" width="9.07421875" bestFit="1" customWidth="1"/>
    <col min="12802" max="12802" width="67" customWidth="1"/>
    <col min="12803" max="12803" width="17" customWidth="1"/>
    <col min="12982" max="12986" width="21.84375" customWidth="1"/>
    <col min="12987" max="12988" width="22.07421875" customWidth="1"/>
    <col min="13057" max="13057" width="9.07421875" bestFit="1" customWidth="1"/>
    <col min="13058" max="13058" width="67" customWidth="1"/>
    <col min="13059" max="13059" width="17" customWidth="1"/>
    <col min="13238" max="13242" width="21.84375" customWidth="1"/>
    <col min="13243" max="13244" width="22.07421875" customWidth="1"/>
    <col min="13313" max="13313" width="9.07421875" bestFit="1" customWidth="1"/>
    <col min="13314" max="13314" width="67" customWidth="1"/>
    <col min="13315" max="13315" width="17" customWidth="1"/>
    <col min="13494" max="13498" width="21.84375" customWidth="1"/>
    <col min="13499" max="13500" width="22.07421875" customWidth="1"/>
    <col min="13569" max="13569" width="9.07421875" bestFit="1" customWidth="1"/>
    <col min="13570" max="13570" width="67" customWidth="1"/>
    <col min="13571" max="13571" width="17" customWidth="1"/>
    <col min="13750" max="13754" width="21.84375" customWidth="1"/>
    <col min="13755" max="13756" width="22.07421875" customWidth="1"/>
    <col min="13825" max="13825" width="9.07421875" bestFit="1" customWidth="1"/>
    <col min="13826" max="13826" width="67" customWidth="1"/>
    <col min="13827" max="13827" width="17" customWidth="1"/>
    <col min="14006" max="14010" width="21.84375" customWidth="1"/>
    <col min="14011" max="14012" width="22.07421875" customWidth="1"/>
    <col min="14081" max="14081" width="9.07421875" bestFit="1" customWidth="1"/>
    <col min="14082" max="14082" width="67" customWidth="1"/>
    <col min="14083" max="14083" width="17" customWidth="1"/>
    <col min="14262" max="14266" width="21.84375" customWidth="1"/>
    <col min="14267" max="14268" width="22.07421875" customWidth="1"/>
    <col min="14337" max="14337" width="9.07421875" bestFit="1" customWidth="1"/>
    <col min="14338" max="14338" width="67" customWidth="1"/>
    <col min="14339" max="14339" width="17" customWidth="1"/>
    <col min="14518" max="14522" width="21.84375" customWidth="1"/>
    <col min="14523" max="14524" width="22.07421875" customWidth="1"/>
    <col min="14593" max="14593" width="9.07421875" bestFit="1" customWidth="1"/>
    <col min="14594" max="14594" width="67" customWidth="1"/>
    <col min="14595" max="14595" width="17" customWidth="1"/>
    <col min="14774" max="14778" width="21.84375" customWidth="1"/>
    <col min="14779" max="14780" width="22.07421875" customWidth="1"/>
    <col min="14849" max="14849" width="9.07421875" bestFit="1" customWidth="1"/>
    <col min="14850" max="14850" width="67" customWidth="1"/>
    <col min="14851" max="14851" width="17" customWidth="1"/>
    <col min="15030" max="15034" width="21.84375" customWidth="1"/>
    <col min="15035" max="15036" width="22.07421875" customWidth="1"/>
    <col min="15105" max="15105" width="9.07421875" bestFit="1" customWidth="1"/>
    <col min="15106" max="15106" width="67" customWidth="1"/>
    <col min="15107" max="15107" width="17" customWidth="1"/>
    <col min="15286" max="15290" width="21.84375" customWidth="1"/>
    <col min="15291" max="15292" width="22.07421875" customWidth="1"/>
    <col min="15361" max="15361" width="9.07421875" bestFit="1" customWidth="1"/>
    <col min="15362" max="15362" width="67" customWidth="1"/>
    <col min="15363" max="15363" width="17" customWidth="1"/>
    <col min="15542" max="15546" width="21.84375" customWidth="1"/>
    <col min="15547" max="15548" width="22.07421875" customWidth="1"/>
    <col min="15617" max="15617" width="9.07421875" bestFit="1" customWidth="1"/>
    <col min="15618" max="15618" width="67" customWidth="1"/>
    <col min="15619" max="15619" width="17" customWidth="1"/>
    <col min="15798" max="15802" width="21.84375" customWidth="1"/>
    <col min="15803" max="15804" width="22.07421875" customWidth="1"/>
    <col min="15873" max="15873" width="9.07421875" bestFit="1" customWidth="1"/>
    <col min="15874" max="15874" width="67" customWidth="1"/>
    <col min="15875" max="15875" width="17" customWidth="1"/>
    <col min="16054" max="16058" width="21.84375" customWidth="1"/>
    <col min="16059" max="16060" width="22.07421875" customWidth="1"/>
    <col min="16129" max="16129" width="9.07421875" bestFit="1" customWidth="1"/>
    <col min="16130" max="16130" width="67" customWidth="1"/>
    <col min="16131" max="16131" width="17" customWidth="1"/>
    <col min="16310" max="16314" width="21.84375" customWidth="1"/>
    <col min="16315" max="16316" width="22.07421875" customWidth="1"/>
  </cols>
  <sheetData>
    <row r="1" spans="1:256" x14ac:dyDescent="0.35">
      <c r="A1" s="1" t="s">
        <v>0</v>
      </c>
      <c r="B1" s="2">
        <v>5.1999999999999998E-2</v>
      </c>
      <c r="C1" s="3"/>
      <c r="D1" s="4"/>
      <c r="E1" s="4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 t="s">
        <v>1</v>
      </c>
      <c r="GA1" s="6"/>
      <c r="GB1" s="6"/>
      <c r="GC1" s="6"/>
      <c r="GD1" s="6"/>
      <c r="GE1" s="7"/>
      <c r="GF1" s="7"/>
      <c r="GG1" s="7" t="s">
        <v>2</v>
      </c>
      <c r="GH1" s="7"/>
      <c r="GI1" s="7"/>
      <c r="GJ1" s="7"/>
      <c r="GK1" s="7"/>
      <c r="GL1" s="7"/>
      <c r="GM1" s="7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x14ac:dyDescent="0.35">
      <c r="A2" s="1" t="s">
        <v>3</v>
      </c>
      <c r="B2" s="9">
        <v>8076.41</v>
      </c>
      <c r="C2" s="3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7"/>
      <c r="GF2" s="7"/>
      <c r="GG2" s="7"/>
      <c r="GH2" s="7"/>
      <c r="GI2" s="7"/>
      <c r="GJ2" s="7"/>
      <c r="GK2" s="7"/>
      <c r="GL2" s="7"/>
      <c r="GM2" s="7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x14ac:dyDescent="0.35">
      <c r="A3" s="1" t="s">
        <v>4</v>
      </c>
      <c r="B3" s="9">
        <v>9738</v>
      </c>
      <c r="C3" s="3"/>
      <c r="D3" s="4"/>
      <c r="E3" s="4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7"/>
      <c r="GF3" s="7"/>
      <c r="GG3" s="7"/>
      <c r="GH3" s="7"/>
      <c r="GI3" s="7"/>
      <c r="GJ3" s="7"/>
      <c r="GK3" s="7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x14ac:dyDescent="0.35">
      <c r="A4" s="1" t="s">
        <v>5</v>
      </c>
      <c r="B4" s="7">
        <f>ROUND(B2*(1+B1),2)</f>
        <v>8496.3799999999992</v>
      </c>
      <c r="C4" s="4"/>
      <c r="D4" s="4"/>
      <c r="E4" s="4"/>
      <c r="F4" s="4"/>
      <c r="G4" s="4"/>
      <c r="H4" s="4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7"/>
      <c r="GF4" s="7"/>
      <c r="GG4" s="7"/>
      <c r="GH4" s="7"/>
      <c r="GI4" s="7"/>
      <c r="GJ4" s="7"/>
      <c r="GK4" s="7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x14ac:dyDescent="0.35">
      <c r="A5" s="1" t="s">
        <v>6</v>
      </c>
      <c r="B5" s="7">
        <f>ROUND(B3*(1+B1),0)</f>
        <v>10244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19</v>
      </c>
      <c r="P5" s="6" t="s">
        <v>20</v>
      </c>
      <c r="Q5" s="6" t="s">
        <v>21</v>
      </c>
      <c r="R5" s="6" t="s">
        <v>22</v>
      </c>
      <c r="S5" s="6" t="s">
        <v>23</v>
      </c>
      <c r="T5" s="6" t="s">
        <v>24</v>
      </c>
      <c r="U5" s="6" t="s">
        <v>25</v>
      </c>
      <c r="V5" s="6" t="s">
        <v>26</v>
      </c>
      <c r="W5" s="6" t="s">
        <v>27</v>
      </c>
      <c r="X5" s="6" t="s">
        <v>28</v>
      </c>
      <c r="Y5" s="6" t="s">
        <v>29</v>
      </c>
      <c r="Z5" s="6" t="s">
        <v>30</v>
      </c>
      <c r="AA5" s="6" t="s">
        <v>31</v>
      </c>
      <c r="AB5" s="6" t="s">
        <v>32</v>
      </c>
      <c r="AC5" s="6" t="s">
        <v>33</v>
      </c>
      <c r="AD5" s="6" t="s">
        <v>34</v>
      </c>
      <c r="AE5" s="6" t="s">
        <v>35</v>
      </c>
      <c r="AF5" s="6" t="s">
        <v>36</v>
      </c>
      <c r="AG5" s="6" t="s">
        <v>37</v>
      </c>
      <c r="AH5" s="6" t="s">
        <v>38</v>
      </c>
      <c r="AI5" s="6" t="s">
        <v>39</v>
      </c>
      <c r="AJ5" s="6" t="s">
        <v>40</v>
      </c>
      <c r="AK5" s="6" t="s">
        <v>41</v>
      </c>
      <c r="AL5" s="6" t="s">
        <v>42</v>
      </c>
      <c r="AM5" s="6" t="s">
        <v>43</v>
      </c>
      <c r="AN5" s="6" t="s">
        <v>44</v>
      </c>
      <c r="AO5" s="6" t="s">
        <v>45</v>
      </c>
      <c r="AP5" s="6" t="s">
        <v>46</v>
      </c>
      <c r="AQ5" s="6" t="s">
        <v>47</v>
      </c>
      <c r="AR5" s="6" t="s">
        <v>48</v>
      </c>
      <c r="AS5" s="6" t="s">
        <v>49</v>
      </c>
      <c r="AT5" s="6" t="s">
        <v>50</v>
      </c>
      <c r="AU5" s="6" t="s">
        <v>51</v>
      </c>
      <c r="AV5" s="6" t="s">
        <v>52</v>
      </c>
      <c r="AW5" s="6" t="s">
        <v>53</v>
      </c>
      <c r="AX5" s="6" t="s">
        <v>54</v>
      </c>
      <c r="AY5" s="6" t="s">
        <v>55</v>
      </c>
      <c r="AZ5" s="6" t="s">
        <v>56</v>
      </c>
      <c r="BA5" s="6" t="s">
        <v>57</v>
      </c>
      <c r="BB5" s="6" t="s">
        <v>58</v>
      </c>
      <c r="BC5" s="6" t="s">
        <v>59</v>
      </c>
      <c r="BD5" s="6" t="s">
        <v>60</v>
      </c>
      <c r="BE5" s="6" t="s">
        <v>61</v>
      </c>
      <c r="BF5" s="6" t="s">
        <v>62</v>
      </c>
      <c r="BG5" s="6" t="s">
        <v>63</v>
      </c>
      <c r="BH5" s="6" t="s">
        <v>64</v>
      </c>
      <c r="BI5" s="6" t="s">
        <v>65</v>
      </c>
      <c r="BJ5" s="6" t="s">
        <v>66</v>
      </c>
      <c r="BK5" s="6" t="s">
        <v>67</v>
      </c>
      <c r="BL5" s="6" t="s">
        <v>68</v>
      </c>
      <c r="BM5" s="6" t="s">
        <v>69</v>
      </c>
      <c r="BN5" s="6" t="s">
        <v>70</v>
      </c>
      <c r="BO5" s="6" t="s">
        <v>71</v>
      </c>
      <c r="BP5" s="6" t="s">
        <v>72</v>
      </c>
      <c r="BQ5" s="6" t="s">
        <v>73</v>
      </c>
      <c r="BR5" s="6" t="s">
        <v>74</v>
      </c>
      <c r="BS5" s="6" t="s">
        <v>75</v>
      </c>
      <c r="BT5" s="6" t="s">
        <v>76</v>
      </c>
      <c r="BU5" s="6" t="s">
        <v>77</v>
      </c>
      <c r="BV5" s="6" t="s">
        <v>78</v>
      </c>
      <c r="BW5" s="6" t="s">
        <v>79</v>
      </c>
      <c r="BX5" s="6" t="s">
        <v>80</v>
      </c>
      <c r="BY5" s="6" t="s">
        <v>81</v>
      </c>
      <c r="BZ5" s="6" t="s">
        <v>82</v>
      </c>
      <c r="CA5" s="6" t="s">
        <v>83</v>
      </c>
      <c r="CB5" s="6" t="s">
        <v>84</v>
      </c>
      <c r="CC5" s="6" t="s">
        <v>85</v>
      </c>
      <c r="CD5" s="6" t="s">
        <v>86</v>
      </c>
      <c r="CE5" s="6" t="s">
        <v>87</v>
      </c>
      <c r="CF5" s="6" t="s">
        <v>88</v>
      </c>
      <c r="CG5" s="6" t="s">
        <v>89</v>
      </c>
      <c r="CH5" s="6" t="s">
        <v>90</v>
      </c>
      <c r="CI5" s="6" t="s">
        <v>91</v>
      </c>
      <c r="CJ5" s="6" t="s">
        <v>92</v>
      </c>
      <c r="CK5" s="6" t="s">
        <v>93</v>
      </c>
      <c r="CL5" s="6" t="s">
        <v>94</v>
      </c>
      <c r="CM5" s="6" t="s">
        <v>95</v>
      </c>
      <c r="CN5" s="6" t="s">
        <v>96</v>
      </c>
      <c r="CO5" s="6" t="s">
        <v>97</v>
      </c>
      <c r="CP5" s="6" t="s">
        <v>98</v>
      </c>
      <c r="CQ5" s="6" t="s">
        <v>99</v>
      </c>
      <c r="CR5" s="6" t="s">
        <v>100</v>
      </c>
      <c r="CS5" s="6" t="s">
        <v>101</v>
      </c>
      <c r="CT5" s="6" t="s">
        <v>102</v>
      </c>
      <c r="CU5" s="6" t="s">
        <v>103</v>
      </c>
      <c r="CV5" s="6" t="s">
        <v>104</v>
      </c>
      <c r="CW5" s="6" t="s">
        <v>105</v>
      </c>
      <c r="CX5" s="6" t="s">
        <v>106</v>
      </c>
      <c r="CY5" s="6" t="s">
        <v>107</v>
      </c>
      <c r="CZ5" s="6" t="s">
        <v>108</v>
      </c>
      <c r="DA5" s="6" t="s">
        <v>109</v>
      </c>
      <c r="DB5" s="6" t="s">
        <v>110</v>
      </c>
      <c r="DC5" s="6" t="s">
        <v>111</v>
      </c>
      <c r="DD5" s="6" t="s">
        <v>112</v>
      </c>
      <c r="DE5" s="6" t="s">
        <v>113</v>
      </c>
      <c r="DF5" s="6" t="s">
        <v>114</v>
      </c>
      <c r="DG5" s="6" t="s">
        <v>115</v>
      </c>
      <c r="DH5" s="6" t="s">
        <v>116</v>
      </c>
      <c r="DI5" s="6" t="s">
        <v>117</v>
      </c>
      <c r="DJ5" s="6" t="s">
        <v>118</v>
      </c>
      <c r="DK5" s="6" t="s">
        <v>119</v>
      </c>
      <c r="DL5" s="6" t="s">
        <v>120</v>
      </c>
      <c r="DM5" s="6" t="s">
        <v>121</v>
      </c>
      <c r="DN5" s="6" t="s">
        <v>122</v>
      </c>
      <c r="DO5" s="6" t="s">
        <v>123</v>
      </c>
      <c r="DP5" s="6" t="s">
        <v>124</v>
      </c>
      <c r="DQ5" s="6" t="s">
        <v>125</v>
      </c>
      <c r="DR5" s="6" t="s">
        <v>126</v>
      </c>
      <c r="DS5" s="6" t="s">
        <v>127</v>
      </c>
      <c r="DT5" s="6" t="s">
        <v>128</v>
      </c>
      <c r="DU5" s="6" t="s">
        <v>129</v>
      </c>
      <c r="DV5" s="6" t="s">
        <v>130</v>
      </c>
      <c r="DW5" s="6" t="s">
        <v>131</v>
      </c>
      <c r="DX5" s="6" t="s">
        <v>132</v>
      </c>
      <c r="DY5" s="6" t="s">
        <v>133</v>
      </c>
      <c r="DZ5" s="6" t="s">
        <v>134</v>
      </c>
      <c r="EA5" s="6" t="s">
        <v>135</v>
      </c>
      <c r="EB5" s="6" t="s">
        <v>136</v>
      </c>
      <c r="EC5" s="6" t="s">
        <v>137</v>
      </c>
      <c r="ED5" s="6" t="s">
        <v>138</v>
      </c>
      <c r="EE5" s="6" t="s">
        <v>139</v>
      </c>
      <c r="EF5" s="6" t="s">
        <v>140</v>
      </c>
      <c r="EG5" s="6" t="s">
        <v>141</v>
      </c>
      <c r="EH5" s="6" t="s">
        <v>142</v>
      </c>
      <c r="EI5" s="6" t="s">
        <v>143</v>
      </c>
      <c r="EJ5" s="6" t="s">
        <v>144</v>
      </c>
      <c r="EK5" s="6" t="s">
        <v>145</v>
      </c>
      <c r="EL5" s="6" t="s">
        <v>146</v>
      </c>
      <c r="EM5" s="6" t="s">
        <v>147</v>
      </c>
      <c r="EN5" s="6" t="s">
        <v>148</v>
      </c>
      <c r="EO5" s="6" t="s">
        <v>149</v>
      </c>
      <c r="EP5" s="6" t="s">
        <v>150</v>
      </c>
      <c r="EQ5" s="6" t="s">
        <v>151</v>
      </c>
      <c r="ER5" s="6" t="s">
        <v>152</v>
      </c>
      <c r="ES5" s="6" t="s">
        <v>153</v>
      </c>
      <c r="ET5" s="6" t="s">
        <v>154</v>
      </c>
      <c r="EU5" s="6" t="s">
        <v>155</v>
      </c>
      <c r="EV5" s="6" t="s">
        <v>156</v>
      </c>
      <c r="EW5" s="6" t="s">
        <v>157</v>
      </c>
      <c r="EX5" s="6" t="s">
        <v>158</v>
      </c>
      <c r="EY5" s="6" t="s">
        <v>159</v>
      </c>
      <c r="EZ5" s="6" t="s">
        <v>160</v>
      </c>
      <c r="FA5" s="6" t="s">
        <v>161</v>
      </c>
      <c r="FB5" s="6" t="s">
        <v>162</v>
      </c>
      <c r="FC5" s="6" t="s">
        <v>163</v>
      </c>
      <c r="FD5" s="6" t="s">
        <v>164</v>
      </c>
      <c r="FE5" s="6" t="s">
        <v>165</v>
      </c>
      <c r="FF5" s="6" t="s">
        <v>166</v>
      </c>
      <c r="FG5" s="6" t="s">
        <v>167</v>
      </c>
      <c r="FH5" s="6" t="s">
        <v>168</v>
      </c>
      <c r="FI5" s="6" t="s">
        <v>169</v>
      </c>
      <c r="FJ5" s="6" t="s">
        <v>170</v>
      </c>
      <c r="FK5" s="6" t="s">
        <v>171</v>
      </c>
      <c r="FL5" s="6" t="s">
        <v>172</v>
      </c>
      <c r="FM5" s="6" t="s">
        <v>173</v>
      </c>
      <c r="FN5" s="6" t="s">
        <v>174</v>
      </c>
      <c r="FO5" s="6" t="s">
        <v>175</v>
      </c>
      <c r="FP5" s="6" t="s">
        <v>176</v>
      </c>
      <c r="FQ5" s="6" t="s">
        <v>177</v>
      </c>
      <c r="FR5" s="6" t="s">
        <v>178</v>
      </c>
      <c r="FS5" s="6" t="s">
        <v>179</v>
      </c>
      <c r="FT5" s="6" t="s">
        <v>180</v>
      </c>
      <c r="FU5" s="6" t="s">
        <v>181</v>
      </c>
      <c r="FV5" s="6" t="s">
        <v>182</v>
      </c>
      <c r="FW5" s="6" t="s">
        <v>183</v>
      </c>
      <c r="FX5" s="6" t="s">
        <v>184</v>
      </c>
      <c r="FY5" s="6" t="s">
        <v>185</v>
      </c>
      <c r="FZ5" s="6"/>
      <c r="GA5" s="6"/>
      <c r="GB5" s="6"/>
      <c r="GC5" s="6"/>
      <c r="GD5" s="6"/>
      <c r="GE5" s="7"/>
      <c r="GF5" s="7"/>
      <c r="GG5" s="7"/>
      <c r="GH5" s="7"/>
      <c r="GI5" s="7"/>
      <c r="GJ5" s="7"/>
      <c r="GK5" s="7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x14ac:dyDescent="0.35">
      <c r="A6" s="11"/>
      <c r="B6" s="7"/>
      <c r="C6" s="6" t="s">
        <v>186</v>
      </c>
      <c r="D6" s="6" t="s">
        <v>186</v>
      </c>
      <c r="E6" s="6" t="s">
        <v>186</v>
      </c>
      <c r="F6" s="6" t="s">
        <v>186</v>
      </c>
      <c r="G6" s="6" t="s">
        <v>186</v>
      </c>
      <c r="H6" s="6" t="s">
        <v>186</v>
      </c>
      <c r="I6" s="6" t="s">
        <v>186</v>
      </c>
      <c r="J6" s="6" t="s">
        <v>187</v>
      </c>
      <c r="K6" s="6" t="s">
        <v>187</v>
      </c>
      <c r="L6" s="6" t="s">
        <v>188</v>
      </c>
      <c r="M6" s="6" t="s">
        <v>188</v>
      </c>
      <c r="N6" s="6" t="s">
        <v>188</v>
      </c>
      <c r="O6" s="6" t="s">
        <v>188</v>
      </c>
      <c r="P6" s="6" t="s">
        <v>188</v>
      </c>
      <c r="Q6" s="6" t="s">
        <v>188</v>
      </c>
      <c r="R6" s="6" t="s">
        <v>188</v>
      </c>
      <c r="S6" s="6" t="s">
        <v>189</v>
      </c>
      <c r="T6" s="6" t="s">
        <v>190</v>
      </c>
      <c r="U6" s="6" t="s">
        <v>190</v>
      </c>
      <c r="V6" s="6" t="s">
        <v>190</v>
      </c>
      <c r="W6" s="6" t="s">
        <v>190</v>
      </c>
      <c r="X6" s="6" t="s">
        <v>190</v>
      </c>
      <c r="Y6" s="6" t="s">
        <v>191</v>
      </c>
      <c r="Z6" s="6" t="s">
        <v>191</v>
      </c>
      <c r="AA6" s="6" t="s">
        <v>192</v>
      </c>
      <c r="AB6" s="6" t="s">
        <v>192</v>
      </c>
      <c r="AC6" s="6" t="s">
        <v>193</v>
      </c>
      <c r="AD6" s="6" t="s">
        <v>193</v>
      </c>
      <c r="AE6" s="6" t="s">
        <v>194</v>
      </c>
      <c r="AF6" s="6" t="s">
        <v>194</v>
      </c>
      <c r="AG6" s="6" t="s">
        <v>195</v>
      </c>
      <c r="AH6" s="6" t="s">
        <v>196</v>
      </c>
      <c r="AI6" s="6" t="s">
        <v>196</v>
      </c>
      <c r="AJ6" s="6" t="s">
        <v>196</v>
      </c>
      <c r="AK6" s="6" t="s">
        <v>197</v>
      </c>
      <c r="AL6" s="6" t="s">
        <v>197</v>
      </c>
      <c r="AM6" s="6" t="s">
        <v>198</v>
      </c>
      <c r="AN6" s="6" t="s">
        <v>199</v>
      </c>
      <c r="AO6" s="6" t="s">
        <v>200</v>
      </c>
      <c r="AP6" s="6" t="s">
        <v>201</v>
      </c>
      <c r="AQ6" s="6" t="s">
        <v>202</v>
      </c>
      <c r="AR6" s="6" t="s">
        <v>203</v>
      </c>
      <c r="AS6" s="6" t="s">
        <v>204</v>
      </c>
      <c r="AT6" s="6" t="s">
        <v>205</v>
      </c>
      <c r="AU6" s="6" t="s">
        <v>205</v>
      </c>
      <c r="AV6" s="6" t="s">
        <v>205</v>
      </c>
      <c r="AW6" s="6" t="s">
        <v>205</v>
      </c>
      <c r="AX6" s="6" t="s">
        <v>205</v>
      </c>
      <c r="AY6" s="6" t="s">
        <v>206</v>
      </c>
      <c r="AZ6" s="6" t="s">
        <v>206</v>
      </c>
      <c r="BA6" s="6" t="s">
        <v>206</v>
      </c>
      <c r="BB6" s="6" t="s">
        <v>206</v>
      </c>
      <c r="BC6" s="6" t="s">
        <v>206</v>
      </c>
      <c r="BD6" s="6" t="s">
        <v>206</v>
      </c>
      <c r="BE6" s="6" t="s">
        <v>206</v>
      </c>
      <c r="BF6" s="6" t="s">
        <v>206</v>
      </c>
      <c r="BG6" s="6" t="s">
        <v>206</v>
      </c>
      <c r="BH6" s="6" t="s">
        <v>206</v>
      </c>
      <c r="BI6" s="6" t="s">
        <v>206</v>
      </c>
      <c r="BJ6" s="6" t="s">
        <v>206</v>
      </c>
      <c r="BK6" s="6" t="s">
        <v>206</v>
      </c>
      <c r="BL6" s="6" t="s">
        <v>206</v>
      </c>
      <c r="BM6" s="6" t="s">
        <v>206</v>
      </c>
      <c r="BN6" s="6" t="s">
        <v>207</v>
      </c>
      <c r="BO6" s="6" t="s">
        <v>207</v>
      </c>
      <c r="BP6" s="6" t="s">
        <v>207</v>
      </c>
      <c r="BQ6" s="6" t="s">
        <v>208</v>
      </c>
      <c r="BR6" s="6" t="s">
        <v>208</v>
      </c>
      <c r="BS6" s="6" t="s">
        <v>208</v>
      </c>
      <c r="BT6" s="6" t="s">
        <v>209</v>
      </c>
      <c r="BU6" s="6" t="s">
        <v>210</v>
      </c>
      <c r="BV6" s="6" t="s">
        <v>210</v>
      </c>
      <c r="BW6" s="6" t="s">
        <v>211</v>
      </c>
      <c r="BX6" s="6" t="s">
        <v>212</v>
      </c>
      <c r="BY6" s="6" t="s">
        <v>213</v>
      </c>
      <c r="BZ6" s="6" t="s">
        <v>213</v>
      </c>
      <c r="CA6" s="6" t="s">
        <v>214</v>
      </c>
      <c r="CB6" s="6" t="s">
        <v>215</v>
      </c>
      <c r="CC6" s="6" t="s">
        <v>216</v>
      </c>
      <c r="CD6" s="6" t="s">
        <v>216</v>
      </c>
      <c r="CE6" s="6" t="s">
        <v>217</v>
      </c>
      <c r="CF6" s="6" t="s">
        <v>217</v>
      </c>
      <c r="CG6" s="6" t="s">
        <v>217</v>
      </c>
      <c r="CH6" s="6" t="s">
        <v>217</v>
      </c>
      <c r="CI6" s="6" t="s">
        <v>217</v>
      </c>
      <c r="CJ6" s="6" t="s">
        <v>218</v>
      </c>
      <c r="CK6" s="6" t="s">
        <v>219</v>
      </c>
      <c r="CL6" s="6" t="s">
        <v>219</v>
      </c>
      <c r="CM6" s="6" t="s">
        <v>219</v>
      </c>
      <c r="CN6" s="6" t="s">
        <v>220</v>
      </c>
      <c r="CO6" s="6" t="s">
        <v>220</v>
      </c>
      <c r="CP6" s="6" t="s">
        <v>220</v>
      </c>
      <c r="CQ6" s="6" t="s">
        <v>221</v>
      </c>
      <c r="CR6" s="6" t="s">
        <v>221</v>
      </c>
      <c r="CS6" s="6" t="s">
        <v>221</v>
      </c>
      <c r="CT6" s="6" t="s">
        <v>221</v>
      </c>
      <c r="CU6" s="6" t="s">
        <v>221</v>
      </c>
      <c r="CV6" s="6" t="s">
        <v>221</v>
      </c>
      <c r="CW6" s="6" t="s">
        <v>222</v>
      </c>
      <c r="CX6" s="6" t="s">
        <v>222</v>
      </c>
      <c r="CY6" s="6" t="s">
        <v>222</v>
      </c>
      <c r="CZ6" s="6" t="s">
        <v>223</v>
      </c>
      <c r="DA6" s="6" t="s">
        <v>223</v>
      </c>
      <c r="DB6" s="6" t="s">
        <v>223</v>
      </c>
      <c r="DC6" s="6" t="s">
        <v>223</v>
      </c>
      <c r="DD6" s="6" t="s">
        <v>224</v>
      </c>
      <c r="DE6" s="6" t="s">
        <v>224</v>
      </c>
      <c r="DF6" s="6" t="s">
        <v>224</v>
      </c>
      <c r="DG6" s="6" t="s">
        <v>225</v>
      </c>
      <c r="DH6" s="6" t="s">
        <v>226</v>
      </c>
      <c r="DI6" s="6" t="s">
        <v>227</v>
      </c>
      <c r="DJ6" s="6" t="s">
        <v>227</v>
      </c>
      <c r="DK6" s="6" t="s">
        <v>227</v>
      </c>
      <c r="DL6" s="6" t="s">
        <v>228</v>
      </c>
      <c r="DM6" s="6" t="s">
        <v>228</v>
      </c>
      <c r="DN6" s="6" t="s">
        <v>229</v>
      </c>
      <c r="DO6" s="6" t="s">
        <v>229</v>
      </c>
      <c r="DP6" s="6" t="s">
        <v>229</v>
      </c>
      <c r="DQ6" s="6" t="s">
        <v>229</v>
      </c>
      <c r="DR6" s="6" t="s">
        <v>230</v>
      </c>
      <c r="DS6" s="6" t="s">
        <v>230</v>
      </c>
      <c r="DT6" s="6" t="s">
        <v>230</v>
      </c>
      <c r="DU6" s="6" t="s">
        <v>230</v>
      </c>
      <c r="DV6" s="6" t="s">
        <v>230</v>
      </c>
      <c r="DW6" s="6" t="s">
        <v>230</v>
      </c>
      <c r="DX6" s="6" t="s">
        <v>231</v>
      </c>
      <c r="DY6" s="6" t="s">
        <v>231</v>
      </c>
      <c r="DZ6" s="6" t="s">
        <v>232</v>
      </c>
      <c r="EA6" s="6" t="s">
        <v>232</v>
      </c>
      <c r="EB6" s="6" t="s">
        <v>233</v>
      </c>
      <c r="EC6" s="6" t="s">
        <v>233</v>
      </c>
      <c r="ED6" s="6" t="s">
        <v>234</v>
      </c>
      <c r="EE6" s="6" t="s">
        <v>235</v>
      </c>
      <c r="EF6" s="6" t="s">
        <v>235</v>
      </c>
      <c r="EG6" s="6" t="s">
        <v>235</v>
      </c>
      <c r="EH6" s="6" t="s">
        <v>235</v>
      </c>
      <c r="EI6" s="6" t="s">
        <v>236</v>
      </c>
      <c r="EJ6" s="6" t="s">
        <v>236</v>
      </c>
      <c r="EK6" s="6" t="s">
        <v>237</v>
      </c>
      <c r="EL6" s="6" t="s">
        <v>237</v>
      </c>
      <c r="EM6" s="6" t="s">
        <v>238</v>
      </c>
      <c r="EN6" s="6" t="s">
        <v>238</v>
      </c>
      <c r="EO6" s="6" t="s">
        <v>238</v>
      </c>
      <c r="EP6" s="6" t="s">
        <v>239</v>
      </c>
      <c r="EQ6" s="6" t="s">
        <v>239</v>
      </c>
      <c r="ER6" s="6" t="s">
        <v>239</v>
      </c>
      <c r="ES6" s="6" t="s">
        <v>240</v>
      </c>
      <c r="ET6" s="6" t="s">
        <v>240</v>
      </c>
      <c r="EU6" s="6" t="s">
        <v>240</v>
      </c>
      <c r="EV6" s="6" t="s">
        <v>241</v>
      </c>
      <c r="EW6" s="6" t="s">
        <v>242</v>
      </c>
      <c r="EX6" s="6" t="s">
        <v>242</v>
      </c>
      <c r="EY6" s="6" t="s">
        <v>243</v>
      </c>
      <c r="EZ6" s="6" t="s">
        <v>243</v>
      </c>
      <c r="FA6" s="6" t="s">
        <v>244</v>
      </c>
      <c r="FB6" s="6" t="s">
        <v>245</v>
      </c>
      <c r="FC6" s="6" t="s">
        <v>245</v>
      </c>
      <c r="FD6" s="6" t="s">
        <v>246</v>
      </c>
      <c r="FE6" s="6" t="s">
        <v>246</v>
      </c>
      <c r="FF6" s="6" t="s">
        <v>246</v>
      </c>
      <c r="FG6" s="6" t="s">
        <v>246</v>
      </c>
      <c r="FH6" s="6" t="s">
        <v>246</v>
      </c>
      <c r="FI6" s="6" t="s">
        <v>247</v>
      </c>
      <c r="FJ6" s="6" t="s">
        <v>247</v>
      </c>
      <c r="FK6" s="6" t="s">
        <v>247</v>
      </c>
      <c r="FL6" s="6" t="s">
        <v>247</v>
      </c>
      <c r="FM6" s="6" t="s">
        <v>247</v>
      </c>
      <c r="FN6" s="6" t="s">
        <v>247</v>
      </c>
      <c r="FO6" s="6" t="s">
        <v>247</v>
      </c>
      <c r="FP6" s="6" t="s">
        <v>247</v>
      </c>
      <c r="FQ6" s="6" t="s">
        <v>247</v>
      </c>
      <c r="FR6" s="6" t="s">
        <v>247</v>
      </c>
      <c r="FS6" s="6" t="s">
        <v>247</v>
      </c>
      <c r="FT6" s="6" t="s">
        <v>247</v>
      </c>
      <c r="FU6" s="6" t="s">
        <v>248</v>
      </c>
      <c r="FV6" s="6" t="s">
        <v>248</v>
      </c>
      <c r="FW6" s="6" t="s">
        <v>248</v>
      </c>
      <c r="FX6" s="6" t="s">
        <v>248</v>
      </c>
      <c r="FY6" s="6"/>
      <c r="FZ6" s="6"/>
      <c r="GA6" s="6"/>
      <c r="GB6" s="6"/>
      <c r="GC6" s="6"/>
      <c r="GD6" s="6"/>
      <c r="GE6" s="7"/>
      <c r="GF6" s="7"/>
      <c r="GG6" s="7"/>
      <c r="GH6" s="7"/>
      <c r="GI6" s="7"/>
      <c r="GJ6" s="7"/>
      <c r="GK6" s="7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s="12" customFormat="1" ht="46.5" x14ac:dyDescent="0.35">
      <c r="C7" s="13" t="s">
        <v>249</v>
      </c>
      <c r="D7" s="13" t="s">
        <v>250</v>
      </c>
      <c r="E7" s="13" t="s">
        <v>251</v>
      </c>
      <c r="F7" s="14" t="s">
        <v>252</v>
      </c>
      <c r="G7" s="13" t="s">
        <v>253</v>
      </c>
      <c r="H7" s="13" t="s">
        <v>254</v>
      </c>
      <c r="I7" s="13" t="s">
        <v>255</v>
      </c>
      <c r="J7" s="13" t="s">
        <v>256</v>
      </c>
      <c r="K7" s="13" t="s">
        <v>257</v>
      </c>
      <c r="L7" s="13" t="s">
        <v>258</v>
      </c>
      <c r="M7" s="13" t="s">
        <v>259</v>
      </c>
      <c r="N7" s="13" t="s">
        <v>260</v>
      </c>
      <c r="O7" s="13" t="s">
        <v>261</v>
      </c>
      <c r="P7" s="13" t="s">
        <v>262</v>
      </c>
      <c r="Q7" s="13" t="s">
        <v>263</v>
      </c>
      <c r="R7" s="13" t="s">
        <v>264</v>
      </c>
      <c r="S7" s="13" t="s">
        <v>265</v>
      </c>
      <c r="T7" s="13" t="s">
        <v>266</v>
      </c>
      <c r="U7" s="13" t="s">
        <v>267</v>
      </c>
      <c r="V7" s="13" t="s">
        <v>268</v>
      </c>
      <c r="W7" s="13" t="s">
        <v>269</v>
      </c>
      <c r="X7" s="13" t="s">
        <v>270</v>
      </c>
      <c r="Y7" s="13" t="s">
        <v>271</v>
      </c>
      <c r="Z7" s="13" t="s">
        <v>272</v>
      </c>
      <c r="AA7" s="13" t="s">
        <v>273</v>
      </c>
      <c r="AB7" s="13" t="s">
        <v>274</v>
      </c>
      <c r="AC7" s="13" t="s">
        <v>275</v>
      </c>
      <c r="AD7" s="13" t="s">
        <v>276</v>
      </c>
      <c r="AE7" s="13" t="s">
        <v>277</v>
      </c>
      <c r="AF7" s="13" t="s">
        <v>278</v>
      </c>
      <c r="AG7" s="13" t="s">
        <v>279</v>
      </c>
      <c r="AH7" s="13" t="s">
        <v>280</v>
      </c>
      <c r="AI7" s="13" t="s">
        <v>281</v>
      </c>
      <c r="AJ7" s="13" t="s">
        <v>282</v>
      </c>
      <c r="AK7" s="13" t="s">
        <v>283</v>
      </c>
      <c r="AL7" s="13" t="s">
        <v>284</v>
      </c>
      <c r="AM7" s="13" t="s">
        <v>285</v>
      </c>
      <c r="AN7" s="13" t="s">
        <v>286</v>
      </c>
      <c r="AO7" s="13" t="s">
        <v>287</v>
      </c>
      <c r="AP7" s="13" t="s">
        <v>288</v>
      </c>
      <c r="AQ7" s="13" t="s">
        <v>289</v>
      </c>
      <c r="AR7" s="13" t="s">
        <v>290</v>
      </c>
      <c r="AS7" s="13" t="s">
        <v>291</v>
      </c>
      <c r="AT7" s="13" t="s">
        <v>292</v>
      </c>
      <c r="AU7" s="13" t="s">
        <v>293</v>
      </c>
      <c r="AV7" s="13" t="s">
        <v>294</v>
      </c>
      <c r="AW7" s="13" t="s">
        <v>295</v>
      </c>
      <c r="AX7" s="13" t="s">
        <v>296</v>
      </c>
      <c r="AY7" s="13" t="s">
        <v>297</v>
      </c>
      <c r="AZ7" s="13" t="s">
        <v>298</v>
      </c>
      <c r="BA7" s="13" t="s">
        <v>299</v>
      </c>
      <c r="BB7" s="13" t="s">
        <v>300</v>
      </c>
      <c r="BC7" s="13" t="s">
        <v>301</v>
      </c>
      <c r="BD7" s="13" t="s">
        <v>302</v>
      </c>
      <c r="BE7" s="13" t="s">
        <v>303</v>
      </c>
      <c r="BF7" s="13" t="s">
        <v>304</v>
      </c>
      <c r="BG7" s="13" t="s">
        <v>305</v>
      </c>
      <c r="BH7" s="13" t="s">
        <v>306</v>
      </c>
      <c r="BI7" s="13" t="s">
        <v>307</v>
      </c>
      <c r="BJ7" s="13" t="s">
        <v>308</v>
      </c>
      <c r="BK7" s="13" t="s">
        <v>309</v>
      </c>
      <c r="BL7" s="13" t="s">
        <v>310</v>
      </c>
      <c r="BM7" s="13" t="s">
        <v>311</v>
      </c>
      <c r="BN7" s="13" t="s">
        <v>312</v>
      </c>
      <c r="BO7" s="13" t="s">
        <v>313</v>
      </c>
      <c r="BP7" s="13" t="s">
        <v>314</v>
      </c>
      <c r="BQ7" s="13" t="s">
        <v>315</v>
      </c>
      <c r="BR7" s="13" t="s">
        <v>316</v>
      </c>
      <c r="BS7" s="13" t="s">
        <v>317</v>
      </c>
      <c r="BT7" s="13" t="s">
        <v>318</v>
      </c>
      <c r="BU7" s="13" t="s">
        <v>319</v>
      </c>
      <c r="BV7" s="13" t="s">
        <v>320</v>
      </c>
      <c r="BW7" s="13" t="s">
        <v>321</v>
      </c>
      <c r="BX7" s="13" t="s">
        <v>322</v>
      </c>
      <c r="BY7" s="13" t="s">
        <v>323</v>
      </c>
      <c r="BZ7" s="13" t="s">
        <v>324</v>
      </c>
      <c r="CA7" s="13" t="s">
        <v>325</v>
      </c>
      <c r="CB7" s="13" t="s">
        <v>326</v>
      </c>
      <c r="CC7" s="13" t="s">
        <v>327</v>
      </c>
      <c r="CD7" s="13" t="s">
        <v>328</v>
      </c>
      <c r="CE7" s="13" t="s">
        <v>329</v>
      </c>
      <c r="CF7" s="13" t="s">
        <v>330</v>
      </c>
      <c r="CG7" s="13" t="s">
        <v>331</v>
      </c>
      <c r="CH7" s="13" t="s">
        <v>332</v>
      </c>
      <c r="CI7" s="13" t="s">
        <v>333</v>
      </c>
      <c r="CJ7" s="13" t="s">
        <v>334</v>
      </c>
      <c r="CK7" s="13" t="s">
        <v>335</v>
      </c>
      <c r="CL7" s="13" t="s">
        <v>336</v>
      </c>
      <c r="CM7" s="13" t="s">
        <v>337</v>
      </c>
      <c r="CN7" s="13" t="s">
        <v>338</v>
      </c>
      <c r="CO7" s="13" t="s">
        <v>339</v>
      </c>
      <c r="CP7" s="13" t="s">
        <v>340</v>
      </c>
      <c r="CQ7" s="13" t="s">
        <v>341</v>
      </c>
      <c r="CR7" s="13" t="s">
        <v>342</v>
      </c>
      <c r="CS7" s="13" t="s">
        <v>343</v>
      </c>
      <c r="CT7" s="13" t="s">
        <v>344</v>
      </c>
      <c r="CU7" s="13" t="s">
        <v>345</v>
      </c>
      <c r="CV7" s="13" t="s">
        <v>346</v>
      </c>
      <c r="CW7" s="13" t="s">
        <v>347</v>
      </c>
      <c r="CX7" s="13" t="s">
        <v>348</v>
      </c>
      <c r="CY7" s="13" t="s">
        <v>349</v>
      </c>
      <c r="CZ7" s="13" t="s">
        <v>350</v>
      </c>
      <c r="DA7" s="13" t="s">
        <v>351</v>
      </c>
      <c r="DB7" s="13" t="s">
        <v>352</v>
      </c>
      <c r="DC7" s="13" t="s">
        <v>353</v>
      </c>
      <c r="DD7" s="13" t="s">
        <v>354</v>
      </c>
      <c r="DE7" s="13" t="s">
        <v>355</v>
      </c>
      <c r="DF7" s="13" t="s">
        <v>356</v>
      </c>
      <c r="DG7" s="13" t="s">
        <v>357</v>
      </c>
      <c r="DH7" s="13" t="s">
        <v>358</v>
      </c>
      <c r="DI7" s="13" t="s">
        <v>359</v>
      </c>
      <c r="DJ7" s="13" t="s">
        <v>360</v>
      </c>
      <c r="DK7" s="13" t="s">
        <v>361</v>
      </c>
      <c r="DL7" s="13" t="s">
        <v>362</v>
      </c>
      <c r="DM7" s="13" t="s">
        <v>363</v>
      </c>
      <c r="DN7" s="13" t="s">
        <v>364</v>
      </c>
      <c r="DO7" s="13" t="s">
        <v>365</v>
      </c>
      <c r="DP7" s="13" t="s">
        <v>366</v>
      </c>
      <c r="DQ7" s="13" t="s">
        <v>367</v>
      </c>
      <c r="DR7" s="13" t="s">
        <v>368</v>
      </c>
      <c r="DS7" s="13" t="s">
        <v>369</v>
      </c>
      <c r="DT7" s="13" t="s">
        <v>370</v>
      </c>
      <c r="DU7" s="13" t="s">
        <v>371</v>
      </c>
      <c r="DV7" s="13" t="s">
        <v>372</v>
      </c>
      <c r="DW7" s="13" t="s">
        <v>373</v>
      </c>
      <c r="DX7" s="13" t="s">
        <v>374</v>
      </c>
      <c r="DY7" s="13" t="s">
        <v>375</v>
      </c>
      <c r="DZ7" s="13" t="s">
        <v>376</v>
      </c>
      <c r="EA7" s="13" t="s">
        <v>377</v>
      </c>
      <c r="EB7" s="13" t="s">
        <v>378</v>
      </c>
      <c r="EC7" s="13" t="s">
        <v>379</v>
      </c>
      <c r="ED7" s="13" t="s">
        <v>380</v>
      </c>
      <c r="EE7" s="13" t="s">
        <v>381</v>
      </c>
      <c r="EF7" s="13" t="s">
        <v>382</v>
      </c>
      <c r="EG7" s="13" t="s">
        <v>383</v>
      </c>
      <c r="EH7" s="13" t="s">
        <v>384</v>
      </c>
      <c r="EI7" s="13" t="s">
        <v>385</v>
      </c>
      <c r="EJ7" s="13" t="s">
        <v>386</v>
      </c>
      <c r="EK7" s="13" t="s">
        <v>387</v>
      </c>
      <c r="EL7" s="13" t="s">
        <v>388</v>
      </c>
      <c r="EM7" s="13" t="s">
        <v>389</v>
      </c>
      <c r="EN7" s="13" t="s">
        <v>390</v>
      </c>
      <c r="EO7" s="13" t="s">
        <v>391</v>
      </c>
      <c r="EP7" s="13" t="s">
        <v>392</v>
      </c>
      <c r="EQ7" s="13" t="s">
        <v>393</v>
      </c>
      <c r="ER7" s="13" t="s">
        <v>394</v>
      </c>
      <c r="ES7" s="13" t="s">
        <v>395</v>
      </c>
      <c r="ET7" s="13" t="s">
        <v>396</v>
      </c>
      <c r="EU7" s="13" t="s">
        <v>397</v>
      </c>
      <c r="EV7" s="13" t="s">
        <v>398</v>
      </c>
      <c r="EW7" s="13" t="s">
        <v>399</v>
      </c>
      <c r="EX7" s="13" t="s">
        <v>400</v>
      </c>
      <c r="EY7" s="13" t="s">
        <v>401</v>
      </c>
      <c r="EZ7" s="13" t="s">
        <v>402</v>
      </c>
      <c r="FA7" s="13" t="s">
        <v>403</v>
      </c>
      <c r="FB7" s="13" t="s">
        <v>404</v>
      </c>
      <c r="FC7" s="13" t="s">
        <v>405</v>
      </c>
      <c r="FD7" s="13" t="s">
        <v>406</v>
      </c>
      <c r="FE7" s="13" t="s">
        <v>407</v>
      </c>
      <c r="FF7" s="13" t="s">
        <v>408</v>
      </c>
      <c r="FG7" s="13" t="s">
        <v>409</v>
      </c>
      <c r="FH7" s="13" t="s">
        <v>410</v>
      </c>
      <c r="FI7" s="13" t="s">
        <v>411</v>
      </c>
      <c r="FJ7" s="13" t="s">
        <v>412</v>
      </c>
      <c r="FK7" s="13" t="s">
        <v>413</v>
      </c>
      <c r="FL7" s="13" t="s">
        <v>414</v>
      </c>
      <c r="FM7" s="13" t="s">
        <v>415</v>
      </c>
      <c r="FN7" s="13" t="s">
        <v>416</v>
      </c>
      <c r="FO7" s="13" t="s">
        <v>417</v>
      </c>
      <c r="FP7" s="13" t="s">
        <v>418</v>
      </c>
      <c r="FQ7" s="13" t="s">
        <v>419</v>
      </c>
      <c r="FR7" s="13" t="s">
        <v>420</v>
      </c>
      <c r="FS7" s="13" t="s">
        <v>421</v>
      </c>
      <c r="FT7" s="13" t="s">
        <v>422</v>
      </c>
      <c r="FU7" s="13" t="s">
        <v>423</v>
      </c>
      <c r="FV7" s="13" t="s">
        <v>424</v>
      </c>
      <c r="FW7" s="13" t="s">
        <v>425</v>
      </c>
      <c r="FX7" s="13" t="s">
        <v>426</v>
      </c>
      <c r="FY7" s="13" t="s">
        <v>427</v>
      </c>
      <c r="FZ7" s="13" t="s">
        <v>428</v>
      </c>
      <c r="GA7" s="13"/>
      <c r="GB7" s="13"/>
      <c r="GC7" s="13"/>
      <c r="GD7" s="13"/>
      <c r="GE7" s="15"/>
      <c r="GF7" s="15"/>
      <c r="GG7" s="15"/>
      <c r="GH7" s="15"/>
      <c r="GI7" s="15"/>
      <c r="GJ7" s="15"/>
      <c r="GK7" s="15"/>
      <c r="GL7" s="15"/>
      <c r="GM7" s="15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x14ac:dyDescent="0.35">
      <c r="A8" s="6" t="s">
        <v>429</v>
      </c>
      <c r="B8" s="7" t="s">
        <v>430</v>
      </c>
      <c r="C8" s="17">
        <v>6102.5</v>
      </c>
      <c r="D8" s="17">
        <v>31213.5</v>
      </c>
      <c r="E8" s="17">
        <v>4539.5</v>
      </c>
      <c r="F8" s="17">
        <v>21540.5</v>
      </c>
      <c r="G8" s="17">
        <v>1558</v>
      </c>
      <c r="H8" s="17">
        <v>1016</v>
      </c>
      <c r="I8" s="17">
        <v>6781</v>
      </c>
      <c r="J8" s="17">
        <v>1888</v>
      </c>
      <c r="K8" s="17">
        <v>231.5</v>
      </c>
      <c r="L8" s="17">
        <v>1936</v>
      </c>
      <c r="M8" s="17">
        <v>827</v>
      </c>
      <c r="N8" s="17">
        <v>47031.5</v>
      </c>
      <c r="O8" s="17">
        <v>11906.5</v>
      </c>
      <c r="P8" s="17">
        <v>278</v>
      </c>
      <c r="Q8" s="17">
        <v>34332.5</v>
      </c>
      <c r="R8" s="17">
        <v>6335.5</v>
      </c>
      <c r="S8" s="17">
        <v>1463</v>
      </c>
      <c r="T8" s="17">
        <v>147</v>
      </c>
      <c r="U8" s="17">
        <v>49</v>
      </c>
      <c r="V8" s="17">
        <v>224.5</v>
      </c>
      <c r="W8" s="17">
        <v>49.5</v>
      </c>
      <c r="X8" s="17">
        <v>34</v>
      </c>
      <c r="Y8" s="17">
        <v>850.5</v>
      </c>
      <c r="Z8" s="17">
        <v>210</v>
      </c>
      <c r="AA8" s="17">
        <v>28622</v>
      </c>
      <c r="AB8" s="17">
        <v>25455.5</v>
      </c>
      <c r="AC8" s="17">
        <v>803</v>
      </c>
      <c r="AD8" s="17">
        <v>1194.5</v>
      </c>
      <c r="AE8" s="17">
        <v>92</v>
      </c>
      <c r="AF8" s="17">
        <v>158.5</v>
      </c>
      <c r="AG8" s="17">
        <v>541</v>
      </c>
      <c r="AH8" s="17">
        <v>862</v>
      </c>
      <c r="AI8" s="17">
        <v>348</v>
      </c>
      <c r="AJ8" s="17">
        <v>169</v>
      </c>
      <c r="AK8" s="17">
        <v>150</v>
      </c>
      <c r="AL8" s="17">
        <v>264</v>
      </c>
      <c r="AM8" s="17">
        <v>313</v>
      </c>
      <c r="AN8" s="17">
        <v>254.5</v>
      </c>
      <c r="AO8" s="17">
        <v>3862.5</v>
      </c>
      <c r="AP8" s="17">
        <v>78603</v>
      </c>
      <c r="AQ8" s="17">
        <v>224.5</v>
      </c>
      <c r="AR8" s="17">
        <v>55177</v>
      </c>
      <c r="AS8" s="17">
        <v>5674</v>
      </c>
      <c r="AT8" s="17">
        <v>2158.5</v>
      </c>
      <c r="AU8" s="17">
        <v>231</v>
      </c>
      <c r="AV8" s="17">
        <v>275</v>
      </c>
      <c r="AW8" s="17">
        <v>238</v>
      </c>
      <c r="AX8" s="17">
        <v>68</v>
      </c>
      <c r="AY8" s="17">
        <v>366</v>
      </c>
      <c r="AZ8" s="17">
        <v>11037</v>
      </c>
      <c r="BA8" s="17">
        <v>8263.5</v>
      </c>
      <c r="BB8" s="17">
        <v>6775</v>
      </c>
      <c r="BC8" s="17">
        <v>20171.5</v>
      </c>
      <c r="BD8" s="17">
        <v>3408.5</v>
      </c>
      <c r="BE8" s="17">
        <v>1077</v>
      </c>
      <c r="BF8" s="17">
        <v>23982.5</v>
      </c>
      <c r="BG8" s="17">
        <v>841</v>
      </c>
      <c r="BH8" s="17">
        <v>538</v>
      </c>
      <c r="BI8" s="17">
        <v>233</v>
      </c>
      <c r="BJ8" s="17">
        <v>5850.5</v>
      </c>
      <c r="BK8" s="17">
        <v>31209</v>
      </c>
      <c r="BL8" s="17">
        <v>64.5</v>
      </c>
      <c r="BM8" s="17">
        <v>325</v>
      </c>
      <c r="BN8" s="17">
        <v>2813.5</v>
      </c>
      <c r="BO8" s="17">
        <v>1104</v>
      </c>
      <c r="BP8" s="17">
        <v>134</v>
      </c>
      <c r="BQ8" s="17">
        <v>5259.5</v>
      </c>
      <c r="BR8" s="17">
        <v>4159</v>
      </c>
      <c r="BS8" s="17">
        <v>1059.5</v>
      </c>
      <c r="BT8" s="17">
        <v>330.5</v>
      </c>
      <c r="BU8" s="17">
        <v>360</v>
      </c>
      <c r="BV8" s="17">
        <v>1152.5</v>
      </c>
      <c r="BW8" s="17">
        <v>1879</v>
      </c>
      <c r="BX8" s="17">
        <v>61</v>
      </c>
      <c r="BY8" s="17">
        <v>378.5</v>
      </c>
      <c r="BZ8" s="17">
        <v>204</v>
      </c>
      <c r="CA8" s="17">
        <v>122</v>
      </c>
      <c r="CB8" s="17">
        <v>66562.5</v>
      </c>
      <c r="CC8" s="17">
        <v>178</v>
      </c>
      <c r="CD8" s="17">
        <v>25</v>
      </c>
      <c r="CE8" s="17">
        <v>147.5</v>
      </c>
      <c r="CF8" s="17">
        <v>88</v>
      </c>
      <c r="CG8" s="17">
        <v>183.5</v>
      </c>
      <c r="CH8" s="17">
        <v>84</v>
      </c>
      <c r="CI8" s="17">
        <v>623</v>
      </c>
      <c r="CJ8" s="17">
        <v>795.5</v>
      </c>
      <c r="CK8" s="17">
        <v>3959.5</v>
      </c>
      <c r="CL8" s="17">
        <v>1114.5</v>
      </c>
      <c r="CM8" s="17">
        <v>616.5</v>
      </c>
      <c r="CN8" s="17">
        <v>26770</v>
      </c>
      <c r="CO8" s="17">
        <v>13124.5</v>
      </c>
      <c r="CP8" s="17">
        <v>824</v>
      </c>
      <c r="CQ8" s="17">
        <v>701</v>
      </c>
      <c r="CR8" s="17">
        <v>182.5</v>
      </c>
      <c r="CS8" s="17">
        <v>255</v>
      </c>
      <c r="CT8" s="17">
        <v>101</v>
      </c>
      <c r="CU8" s="17">
        <v>448</v>
      </c>
      <c r="CV8" s="17">
        <v>20</v>
      </c>
      <c r="CW8" s="17">
        <v>182</v>
      </c>
      <c r="CX8" s="17">
        <v>413.5</v>
      </c>
      <c r="CY8" s="17">
        <v>25.5</v>
      </c>
      <c r="CZ8" s="17">
        <v>1641</v>
      </c>
      <c r="DA8" s="17">
        <v>188.5</v>
      </c>
      <c r="DB8" s="17">
        <v>293</v>
      </c>
      <c r="DC8" s="17">
        <v>168</v>
      </c>
      <c r="DD8" s="17">
        <v>164</v>
      </c>
      <c r="DE8" s="17">
        <v>266.5</v>
      </c>
      <c r="DF8" s="17">
        <v>17710.5</v>
      </c>
      <c r="DG8" s="17">
        <v>86</v>
      </c>
      <c r="DH8" s="17">
        <v>1565</v>
      </c>
      <c r="DI8" s="17">
        <v>2170.5</v>
      </c>
      <c r="DJ8" s="17">
        <v>563</v>
      </c>
      <c r="DK8" s="17">
        <v>441</v>
      </c>
      <c r="DL8" s="17">
        <v>5327.5</v>
      </c>
      <c r="DM8" s="17">
        <v>211</v>
      </c>
      <c r="DN8" s="17">
        <v>1183</v>
      </c>
      <c r="DO8" s="17">
        <v>3031.5</v>
      </c>
      <c r="DP8" s="17">
        <v>181</v>
      </c>
      <c r="DQ8" s="17">
        <v>792</v>
      </c>
      <c r="DR8" s="17">
        <v>1181</v>
      </c>
      <c r="DS8" s="17">
        <v>527</v>
      </c>
      <c r="DT8" s="17">
        <v>161</v>
      </c>
      <c r="DU8" s="17">
        <v>318</v>
      </c>
      <c r="DV8" s="17">
        <v>182.5</v>
      </c>
      <c r="DW8" s="17">
        <v>269.5</v>
      </c>
      <c r="DX8" s="17">
        <v>157</v>
      </c>
      <c r="DY8" s="17">
        <v>271</v>
      </c>
      <c r="DZ8" s="17">
        <v>587</v>
      </c>
      <c r="EA8" s="17">
        <v>474</v>
      </c>
      <c r="EB8" s="17">
        <v>472.5</v>
      </c>
      <c r="EC8" s="17">
        <v>250.5</v>
      </c>
      <c r="ED8" s="17">
        <v>1457.5</v>
      </c>
      <c r="EE8" s="17">
        <v>186</v>
      </c>
      <c r="EF8" s="17">
        <v>1187</v>
      </c>
      <c r="EG8" s="17">
        <v>237</v>
      </c>
      <c r="EH8" s="17">
        <v>228</v>
      </c>
      <c r="EI8" s="17">
        <v>12487.5</v>
      </c>
      <c r="EJ8" s="17">
        <v>9390.5</v>
      </c>
      <c r="EK8" s="17">
        <v>609.5</v>
      </c>
      <c r="EL8" s="17">
        <v>425</v>
      </c>
      <c r="EM8" s="17">
        <v>339</v>
      </c>
      <c r="EN8" s="17">
        <v>872.5</v>
      </c>
      <c r="EO8" s="17">
        <v>270</v>
      </c>
      <c r="EP8" s="17">
        <v>386.5</v>
      </c>
      <c r="EQ8" s="17">
        <v>2330</v>
      </c>
      <c r="ER8" s="17">
        <v>283</v>
      </c>
      <c r="ES8" s="17">
        <v>130.5</v>
      </c>
      <c r="ET8" s="17">
        <v>178.5</v>
      </c>
      <c r="EU8" s="17">
        <v>531</v>
      </c>
      <c r="EV8" s="17">
        <v>67</v>
      </c>
      <c r="EW8" s="17">
        <v>750</v>
      </c>
      <c r="EX8" s="17">
        <v>160</v>
      </c>
      <c r="EY8" s="17">
        <v>638.5</v>
      </c>
      <c r="EZ8" s="17">
        <v>122</v>
      </c>
      <c r="FA8" s="17">
        <v>3087</v>
      </c>
      <c r="FB8" s="17">
        <v>256</v>
      </c>
      <c r="FC8" s="17">
        <v>1551</v>
      </c>
      <c r="FD8" s="17">
        <v>362</v>
      </c>
      <c r="FE8" s="17">
        <v>69</v>
      </c>
      <c r="FF8" s="17">
        <v>164</v>
      </c>
      <c r="FG8" s="17">
        <v>109</v>
      </c>
      <c r="FH8" s="17">
        <v>63</v>
      </c>
      <c r="FI8" s="17">
        <v>1527.5</v>
      </c>
      <c r="FJ8" s="17">
        <v>1870</v>
      </c>
      <c r="FK8" s="17">
        <v>2280</v>
      </c>
      <c r="FL8" s="17">
        <v>7753</v>
      </c>
      <c r="FM8" s="17">
        <v>3620.5</v>
      </c>
      <c r="FN8" s="17">
        <v>20675.5</v>
      </c>
      <c r="FO8" s="17">
        <v>1032</v>
      </c>
      <c r="FP8" s="17">
        <v>2129.5</v>
      </c>
      <c r="FQ8" s="17">
        <v>903.5</v>
      </c>
      <c r="FR8" s="17">
        <v>150.5</v>
      </c>
      <c r="FS8" s="17">
        <v>149</v>
      </c>
      <c r="FT8" s="17">
        <v>50</v>
      </c>
      <c r="FU8" s="17">
        <v>702.5</v>
      </c>
      <c r="FV8" s="17">
        <v>635.5</v>
      </c>
      <c r="FW8" s="17">
        <v>127</v>
      </c>
      <c r="FX8" s="17">
        <v>60</v>
      </c>
      <c r="FY8" s="18"/>
      <c r="FZ8" s="18">
        <f>SUM(C8:FY8)</f>
        <v>760294.5</v>
      </c>
      <c r="GA8" s="18"/>
      <c r="GB8" s="18"/>
      <c r="GC8" s="6"/>
      <c r="GD8" s="18"/>
      <c r="GE8" s="18"/>
      <c r="GF8" s="18"/>
      <c r="GG8" s="7"/>
      <c r="GH8" s="7"/>
      <c r="GI8" s="7"/>
      <c r="GJ8" s="7"/>
      <c r="GK8" s="7"/>
      <c r="GL8" s="7"/>
      <c r="GM8" s="7"/>
    </row>
    <row r="9" spans="1:256" x14ac:dyDescent="0.35">
      <c r="A9" s="6" t="s">
        <v>431</v>
      </c>
      <c r="B9" s="7" t="s">
        <v>432</v>
      </c>
      <c r="C9" s="19">
        <v>458</v>
      </c>
      <c r="D9" s="20">
        <v>2071.5</v>
      </c>
      <c r="E9" s="20">
        <v>338.5</v>
      </c>
      <c r="F9" s="20">
        <v>1554</v>
      </c>
      <c r="G9" s="20">
        <v>152</v>
      </c>
      <c r="H9" s="20">
        <v>74</v>
      </c>
      <c r="I9" s="20">
        <v>469</v>
      </c>
      <c r="J9" s="20">
        <v>136</v>
      </c>
      <c r="K9" s="20">
        <v>12</v>
      </c>
      <c r="L9" s="20">
        <v>174</v>
      </c>
      <c r="M9" s="20">
        <v>53</v>
      </c>
      <c r="N9" s="20">
        <v>3154.5</v>
      </c>
      <c r="O9" s="20">
        <v>781</v>
      </c>
      <c r="P9" s="20">
        <v>25</v>
      </c>
      <c r="Q9" s="20">
        <v>2889.5</v>
      </c>
      <c r="R9" s="20">
        <v>148.5</v>
      </c>
      <c r="S9" s="20">
        <v>86</v>
      </c>
      <c r="T9" s="20">
        <v>11</v>
      </c>
      <c r="U9" s="20">
        <v>8</v>
      </c>
      <c r="V9" s="20">
        <v>21</v>
      </c>
      <c r="W9" s="20">
        <v>1</v>
      </c>
      <c r="X9" s="20">
        <v>2.5</v>
      </c>
      <c r="Y9" s="20">
        <v>27</v>
      </c>
      <c r="Z9" s="20">
        <v>21</v>
      </c>
      <c r="AA9" s="20">
        <v>2049.5</v>
      </c>
      <c r="AB9" s="20">
        <v>1607</v>
      </c>
      <c r="AC9" s="20">
        <v>61</v>
      </c>
      <c r="AD9" s="20">
        <v>81.5</v>
      </c>
      <c r="AE9" s="20">
        <v>5</v>
      </c>
      <c r="AF9" s="20">
        <v>6</v>
      </c>
      <c r="AG9" s="20">
        <v>48</v>
      </c>
      <c r="AH9" s="20">
        <v>65</v>
      </c>
      <c r="AI9" s="20">
        <v>15</v>
      </c>
      <c r="AJ9" s="20">
        <v>7</v>
      </c>
      <c r="AK9" s="20">
        <v>13</v>
      </c>
      <c r="AL9" s="20">
        <v>22</v>
      </c>
      <c r="AM9" s="20">
        <v>18</v>
      </c>
      <c r="AN9" s="20">
        <v>18</v>
      </c>
      <c r="AO9" s="20">
        <v>275</v>
      </c>
      <c r="AP9" s="20">
        <v>6587.5</v>
      </c>
      <c r="AQ9" s="20">
        <v>18</v>
      </c>
      <c r="AR9" s="20">
        <v>4165.5</v>
      </c>
      <c r="AS9" s="20">
        <v>367</v>
      </c>
      <c r="AT9" s="20">
        <v>185</v>
      </c>
      <c r="AU9" s="20">
        <v>19</v>
      </c>
      <c r="AV9" s="20">
        <v>24</v>
      </c>
      <c r="AW9" s="20">
        <v>14</v>
      </c>
      <c r="AX9" s="20">
        <v>5</v>
      </c>
      <c r="AY9" s="20">
        <v>26</v>
      </c>
      <c r="AZ9" s="20">
        <v>953</v>
      </c>
      <c r="BA9" s="20">
        <v>644</v>
      </c>
      <c r="BB9" s="20">
        <v>634</v>
      </c>
      <c r="BC9" s="20">
        <v>1787.5</v>
      </c>
      <c r="BD9" s="20">
        <v>194</v>
      </c>
      <c r="BE9" s="20">
        <v>36</v>
      </c>
      <c r="BF9" s="20">
        <v>1475.5</v>
      </c>
      <c r="BG9" s="20">
        <v>80.5</v>
      </c>
      <c r="BH9" s="20">
        <v>31</v>
      </c>
      <c r="BI9" s="20">
        <v>18</v>
      </c>
      <c r="BJ9" s="20">
        <v>365.5</v>
      </c>
      <c r="BK9" s="20">
        <v>1933.5</v>
      </c>
      <c r="BL9" s="20">
        <v>3</v>
      </c>
      <c r="BM9" s="20">
        <v>25</v>
      </c>
      <c r="BN9" s="20">
        <v>250.5</v>
      </c>
      <c r="BO9" s="20">
        <v>89</v>
      </c>
      <c r="BP9" s="20">
        <v>10</v>
      </c>
      <c r="BQ9" s="20">
        <v>375</v>
      </c>
      <c r="BR9" s="20">
        <v>312</v>
      </c>
      <c r="BS9" s="20">
        <v>91.5</v>
      </c>
      <c r="BT9" s="20">
        <v>25</v>
      </c>
      <c r="BU9" s="20">
        <v>23</v>
      </c>
      <c r="BV9" s="20">
        <v>95</v>
      </c>
      <c r="BW9" s="20">
        <v>138</v>
      </c>
      <c r="BX9" s="20">
        <v>6</v>
      </c>
      <c r="BY9" s="20">
        <v>25.5</v>
      </c>
      <c r="BZ9" s="20">
        <v>20</v>
      </c>
      <c r="CA9" s="20">
        <v>8</v>
      </c>
      <c r="CB9" s="20">
        <v>4965.5</v>
      </c>
      <c r="CC9" s="20">
        <v>12</v>
      </c>
      <c r="CD9" s="20">
        <v>2</v>
      </c>
      <c r="CE9" s="20">
        <v>11</v>
      </c>
      <c r="CF9" s="20">
        <v>4</v>
      </c>
      <c r="CG9" s="20">
        <v>12</v>
      </c>
      <c r="CH9" s="20">
        <v>6</v>
      </c>
      <c r="CI9" s="20">
        <v>39</v>
      </c>
      <c r="CJ9" s="20">
        <v>67</v>
      </c>
      <c r="CK9" s="20">
        <v>295.5</v>
      </c>
      <c r="CL9" s="20">
        <v>64</v>
      </c>
      <c r="CM9" s="20">
        <v>44.5</v>
      </c>
      <c r="CN9" s="20">
        <v>1752.5</v>
      </c>
      <c r="CO9" s="20">
        <v>952.5</v>
      </c>
      <c r="CP9" s="20">
        <v>50.5</v>
      </c>
      <c r="CQ9" s="20">
        <v>62</v>
      </c>
      <c r="CR9" s="20">
        <v>17</v>
      </c>
      <c r="CS9" s="20">
        <v>15</v>
      </c>
      <c r="CT9" s="20">
        <v>14</v>
      </c>
      <c r="CU9" s="20">
        <v>17</v>
      </c>
      <c r="CV9" s="20">
        <v>2</v>
      </c>
      <c r="CW9" s="20">
        <v>22</v>
      </c>
      <c r="CX9" s="20">
        <v>37</v>
      </c>
      <c r="CY9" s="20">
        <v>1</v>
      </c>
      <c r="CZ9" s="20">
        <v>132</v>
      </c>
      <c r="DA9" s="20">
        <v>9</v>
      </c>
      <c r="DB9" s="20">
        <v>21</v>
      </c>
      <c r="DC9" s="20">
        <v>15</v>
      </c>
      <c r="DD9" s="20">
        <v>6</v>
      </c>
      <c r="DE9" s="20">
        <v>14</v>
      </c>
      <c r="DF9" s="20">
        <v>1234.5</v>
      </c>
      <c r="DG9" s="20">
        <v>6</v>
      </c>
      <c r="DH9" s="20">
        <v>124</v>
      </c>
      <c r="DI9" s="20">
        <v>141.5</v>
      </c>
      <c r="DJ9" s="20">
        <v>36</v>
      </c>
      <c r="DK9" s="20">
        <v>35</v>
      </c>
      <c r="DL9" s="20">
        <v>343.5</v>
      </c>
      <c r="DM9" s="20">
        <v>17</v>
      </c>
      <c r="DN9" s="20">
        <v>94</v>
      </c>
      <c r="DO9" s="20">
        <v>224</v>
      </c>
      <c r="DP9" s="20">
        <v>17</v>
      </c>
      <c r="DQ9" s="20">
        <v>52</v>
      </c>
      <c r="DR9" s="20">
        <v>99.5</v>
      </c>
      <c r="DS9" s="20">
        <v>27</v>
      </c>
      <c r="DT9" s="20">
        <v>13</v>
      </c>
      <c r="DU9" s="20">
        <v>24</v>
      </c>
      <c r="DV9" s="20">
        <v>18</v>
      </c>
      <c r="DW9" s="20">
        <v>20</v>
      </c>
      <c r="DX9" s="20">
        <v>9</v>
      </c>
      <c r="DY9" s="20">
        <v>16</v>
      </c>
      <c r="DZ9" s="20">
        <v>48</v>
      </c>
      <c r="EA9" s="20">
        <v>22</v>
      </c>
      <c r="EB9" s="20">
        <v>36</v>
      </c>
      <c r="EC9" s="20">
        <v>16</v>
      </c>
      <c r="ED9" s="20">
        <v>94</v>
      </c>
      <c r="EE9" s="20">
        <v>8</v>
      </c>
      <c r="EF9" s="20">
        <v>86</v>
      </c>
      <c r="EG9" s="20">
        <v>20</v>
      </c>
      <c r="EH9" s="20">
        <v>17</v>
      </c>
      <c r="EI9" s="20">
        <v>983</v>
      </c>
      <c r="EJ9" s="20">
        <v>647</v>
      </c>
      <c r="EK9" s="20">
        <v>30</v>
      </c>
      <c r="EL9" s="20">
        <v>32</v>
      </c>
      <c r="EM9" s="20">
        <v>26</v>
      </c>
      <c r="EN9" s="20">
        <v>53</v>
      </c>
      <c r="EO9" s="20">
        <v>23</v>
      </c>
      <c r="EP9" s="20">
        <v>31</v>
      </c>
      <c r="EQ9" s="20">
        <v>132</v>
      </c>
      <c r="ER9" s="20">
        <v>16</v>
      </c>
      <c r="ES9" s="20">
        <v>17</v>
      </c>
      <c r="ET9" s="20">
        <v>15</v>
      </c>
      <c r="EU9" s="20">
        <v>45</v>
      </c>
      <c r="EV9" s="20">
        <v>5</v>
      </c>
      <c r="EW9" s="20">
        <v>49</v>
      </c>
      <c r="EX9" s="20">
        <v>10</v>
      </c>
      <c r="EY9" s="20">
        <v>8</v>
      </c>
      <c r="EZ9" s="20">
        <v>8</v>
      </c>
      <c r="FA9" s="20">
        <v>219</v>
      </c>
      <c r="FB9" s="20">
        <v>20</v>
      </c>
      <c r="FC9" s="20">
        <v>137</v>
      </c>
      <c r="FD9" s="20">
        <v>33</v>
      </c>
      <c r="FE9" s="20">
        <v>6</v>
      </c>
      <c r="FF9" s="20">
        <v>14</v>
      </c>
      <c r="FG9" s="20">
        <v>8</v>
      </c>
      <c r="FH9" s="20">
        <v>8</v>
      </c>
      <c r="FI9" s="20">
        <v>112</v>
      </c>
      <c r="FJ9" s="20">
        <v>139</v>
      </c>
      <c r="FK9" s="20">
        <v>201</v>
      </c>
      <c r="FL9" s="20">
        <v>702.5</v>
      </c>
      <c r="FM9" s="20">
        <v>290</v>
      </c>
      <c r="FN9" s="20">
        <v>1700</v>
      </c>
      <c r="FO9" s="20">
        <v>81</v>
      </c>
      <c r="FP9" s="20">
        <v>178</v>
      </c>
      <c r="FQ9" s="20">
        <v>71</v>
      </c>
      <c r="FR9" s="20">
        <v>15</v>
      </c>
      <c r="FS9" s="20">
        <v>2</v>
      </c>
      <c r="FT9" s="20">
        <v>3</v>
      </c>
      <c r="FU9" s="20">
        <v>57</v>
      </c>
      <c r="FV9" s="20">
        <v>56</v>
      </c>
      <c r="FW9" s="20">
        <v>9</v>
      </c>
      <c r="FX9" s="20">
        <v>5</v>
      </c>
      <c r="FY9" s="18"/>
      <c r="FZ9" s="18">
        <f t="shared" ref="FZ9:FZ18" si="0">SUM(C9:FX9)</f>
        <v>55775.5</v>
      </c>
      <c r="GA9" s="18"/>
      <c r="GB9" s="18"/>
      <c r="GC9" s="6"/>
      <c r="GD9" s="18"/>
      <c r="GE9" s="18"/>
      <c r="GF9" s="18"/>
      <c r="GG9" s="7"/>
      <c r="GH9" s="7"/>
      <c r="GI9" s="7"/>
      <c r="GJ9" s="7"/>
      <c r="GK9" s="7"/>
      <c r="GL9" s="7"/>
      <c r="GM9" s="7"/>
    </row>
    <row r="10" spans="1:256" x14ac:dyDescent="0.35">
      <c r="A10" s="6" t="s">
        <v>433</v>
      </c>
      <c r="B10" s="7" t="s">
        <v>434</v>
      </c>
      <c r="C10" s="19">
        <v>0</v>
      </c>
      <c r="D10" s="20">
        <v>0.5</v>
      </c>
      <c r="E10" s="20">
        <v>1.5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27.5</v>
      </c>
      <c r="O10" s="20">
        <v>2</v>
      </c>
      <c r="P10" s="20">
        <v>0</v>
      </c>
      <c r="Q10" s="20">
        <v>44.5</v>
      </c>
      <c r="R10" s="20">
        <v>0</v>
      </c>
      <c r="S10" s="20">
        <v>3</v>
      </c>
      <c r="T10" s="20">
        <v>0</v>
      </c>
      <c r="U10" s="20">
        <v>0</v>
      </c>
      <c r="V10" s="20">
        <v>0</v>
      </c>
      <c r="W10" s="20">
        <v>0</v>
      </c>
      <c r="X10" s="20">
        <v>2.5</v>
      </c>
      <c r="Y10" s="20">
        <v>0</v>
      </c>
      <c r="Z10" s="20">
        <v>0</v>
      </c>
      <c r="AA10" s="20">
        <v>25.5</v>
      </c>
      <c r="AB10" s="20">
        <v>1</v>
      </c>
      <c r="AC10" s="20">
        <v>0</v>
      </c>
      <c r="AD10" s="20">
        <v>0.5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4</v>
      </c>
      <c r="AP10" s="20">
        <v>0.5</v>
      </c>
      <c r="AQ10" s="20">
        <v>0</v>
      </c>
      <c r="AR10" s="20">
        <v>63.5</v>
      </c>
      <c r="AS10" s="20">
        <v>0</v>
      </c>
      <c r="AT10" s="20">
        <v>13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14</v>
      </c>
      <c r="BA10" s="20">
        <v>0</v>
      </c>
      <c r="BB10" s="20">
        <v>1</v>
      </c>
      <c r="BC10" s="20">
        <v>7.5</v>
      </c>
      <c r="BD10" s="20">
        <v>0</v>
      </c>
      <c r="BE10" s="20">
        <v>0</v>
      </c>
      <c r="BF10" s="20">
        <v>198.5</v>
      </c>
      <c r="BG10" s="20">
        <v>0.5</v>
      </c>
      <c r="BH10" s="20">
        <v>0</v>
      </c>
      <c r="BI10" s="20">
        <v>0</v>
      </c>
      <c r="BJ10" s="20">
        <v>20.5</v>
      </c>
      <c r="BK10" s="20">
        <v>307.5</v>
      </c>
      <c r="BL10" s="20">
        <v>0</v>
      </c>
      <c r="BM10" s="20">
        <v>0</v>
      </c>
      <c r="BN10" s="20">
        <v>0.5</v>
      </c>
      <c r="BO10" s="20">
        <v>0</v>
      </c>
      <c r="BP10" s="20">
        <v>0</v>
      </c>
      <c r="BQ10" s="20">
        <v>0</v>
      </c>
      <c r="BR10" s="20">
        <v>0</v>
      </c>
      <c r="BS10" s="20">
        <v>0.5</v>
      </c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0.5</v>
      </c>
      <c r="BZ10" s="20">
        <v>0</v>
      </c>
      <c r="CA10" s="20">
        <v>0</v>
      </c>
      <c r="CB10" s="20">
        <v>68.5</v>
      </c>
      <c r="CC10" s="20">
        <v>0</v>
      </c>
      <c r="CD10" s="20">
        <v>0</v>
      </c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  <c r="CK10" s="20">
        <v>10.5</v>
      </c>
      <c r="CL10" s="20">
        <v>0</v>
      </c>
      <c r="CM10" s="20">
        <v>6.5</v>
      </c>
      <c r="CN10" s="20">
        <v>59.5</v>
      </c>
      <c r="CO10" s="20">
        <v>27.5</v>
      </c>
      <c r="CP10" s="20">
        <v>4.5</v>
      </c>
      <c r="CQ10" s="20">
        <v>0</v>
      </c>
      <c r="CR10" s="20">
        <v>0</v>
      </c>
      <c r="CS10" s="20">
        <v>0</v>
      </c>
      <c r="CT10" s="20">
        <v>0</v>
      </c>
      <c r="CU10" s="20">
        <v>0</v>
      </c>
      <c r="CV10" s="20">
        <v>0</v>
      </c>
      <c r="CW10" s="20">
        <v>0</v>
      </c>
      <c r="CX10" s="20">
        <v>0</v>
      </c>
      <c r="CY10" s="20">
        <v>0</v>
      </c>
      <c r="CZ10" s="20">
        <v>1</v>
      </c>
      <c r="DA10" s="20">
        <v>0</v>
      </c>
      <c r="DB10" s="20">
        <v>0</v>
      </c>
      <c r="DC10" s="20">
        <v>0</v>
      </c>
      <c r="DD10" s="20">
        <v>0</v>
      </c>
      <c r="DE10" s="20">
        <v>0</v>
      </c>
      <c r="DF10" s="20">
        <v>13.5</v>
      </c>
      <c r="DG10" s="20">
        <v>0</v>
      </c>
      <c r="DH10" s="20">
        <v>0</v>
      </c>
      <c r="DI10" s="20">
        <v>0.5</v>
      </c>
      <c r="DJ10" s="20">
        <v>0</v>
      </c>
      <c r="DK10" s="20">
        <v>0</v>
      </c>
      <c r="DL10" s="20">
        <v>0.5</v>
      </c>
      <c r="DM10" s="20">
        <v>0</v>
      </c>
      <c r="DN10" s="20">
        <v>0</v>
      </c>
      <c r="DO10" s="20">
        <v>0</v>
      </c>
      <c r="DP10" s="20">
        <v>0</v>
      </c>
      <c r="DQ10" s="20">
        <v>0</v>
      </c>
      <c r="DR10" s="20">
        <v>0.5</v>
      </c>
      <c r="DS10" s="20">
        <v>0</v>
      </c>
      <c r="DT10" s="20">
        <v>0</v>
      </c>
      <c r="DU10" s="20">
        <v>0</v>
      </c>
      <c r="DV10" s="20">
        <v>0</v>
      </c>
      <c r="DW10" s="20">
        <v>0</v>
      </c>
      <c r="DX10" s="20">
        <v>0</v>
      </c>
      <c r="DY10" s="20">
        <v>0</v>
      </c>
      <c r="DZ10" s="20">
        <v>0</v>
      </c>
      <c r="EA10" s="20">
        <v>0</v>
      </c>
      <c r="EB10" s="20">
        <v>0</v>
      </c>
      <c r="EC10" s="20">
        <v>0</v>
      </c>
      <c r="ED10" s="20">
        <v>0</v>
      </c>
      <c r="EE10" s="20">
        <v>0</v>
      </c>
      <c r="EF10" s="20">
        <v>0</v>
      </c>
      <c r="EG10" s="20">
        <v>0</v>
      </c>
      <c r="EH10" s="20">
        <v>0</v>
      </c>
      <c r="EI10" s="20">
        <v>0</v>
      </c>
      <c r="EJ10" s="20">
        <v>0</v>
      </c>
      <c r="EK10" s="20">
        <v>0</v>
      </c>
      <c r="EL10" s="20">
        <v>0</v>
      </c>
      <c r="EM10" s="20">
        <v>0</v>
      </c>
      <c r="EN10" s="20">
        <v>0</v>
      </c>
      <c r="EO10" s="20">
        <v>0</v>
      </c>
      <c r="EP10" s="20">
        <v>0</v>
      </c>
      <c r="EQ10" s="20">
        <v>1</v>
      </c>
      <c r="ER10" s="20">
        <v>0</v>
      </c>
      <c r="ES10" s="20">
        <v>9</v>
      </c>
      <c r="ET10" s="20">
        <v>0</v>
      </c>
      <c r="EU10" s="20">
        <v>0</v>
      </c>
      <c r="EV10" s="20">
        <v>0</v>
      </c>
      <c r="EW10" s="20">
        <v>0</v>
      </c>
      <c r="EX10" s="20">
        <v>0</v>
      </c>
      <c r="EY10" s="20">
        <v>0</v>
      </c>
      <c r="EZ10" s="20">
        <v>0</v>
      </c>
      <c r="FA10" s="20">
        <v>0</v>
      </c>
      <c r="FB10" s="20">
        <v>0</v>
      </c>
      <c r="FC10" s="20">
        <v>5</v>
      </c>
      <c r="FD10" s="20">
        <v>0</v>
      </c>
      <c r="FE10" s="20">
        <v>0</v>
      </c>
      <c r="FF10" s="20">
        <v>0</v>
      </c>
      <c r="FG10" s="20">
        <v>0</v>
      </c>
      <c r="FH10" s="20">
        <v>0</v>
      </c>
      <c r="FI10" s="20">
        <v>0</v>
      </c>
      <c r="FJ10" s="20">
        <v>0</v>
      </c>
      <c r="FK10" s="20">
        <v>0</v>
      </c>
      <c r="FL10" s="20">
        <v>5.5</v>
      </c>
      <c r="FM10" s="20">
        <v>0</v>
      </c>
      <c r="FN10" s="20">
        <v>11</v>
      </c>
      <c r="FO10" s="20">
        <v>1</v>
      </c>
      <c r="FP10" s="20">
        <v>0</v>
      </c>
      <c r="FQ10" s="20">
        <v>0</v>
      </c>
      <c r="FR10" s="20">
        <v>0</v>
      </c>
      <c r="FS10" s="20">
        <v>0</v>
      </c>
      <c r="FT10" s="20">
        <v>0</v>
      </c>
      <c r="FU10" s="20">
        <v>0</v>
      </c>
      <c r="FV10" s="20">
        <v>0</v>
      </c>
      <c r="FW10" s="20">
        <v>0</v>
      </c>
      <c r="FX10" s="20">
        <v>0</v>
      </c>
      <c r="FY10" s="18"/>
      <c r="FZ10" s="18">
        <f t="shared" si="0"/>
        <v>966</v>
      </c>
      <c r="GA10" s="18"/>
      <c r="GB10" s="18"/>
      <c r="GC10" s="6"/>
      <c r="GD10" s="18"/>
      <c r="GE10" s="18"/>
      <c r="GF10" s="18"/>
      <c r="GG10" s="7"/>
      <c r="GH10" s="7"/>
      <c r="GI10" s="7"/>
      <c r="GJ10" s="7"/>
      <c r="GK10" s="7"/>
      <c r="GL10" s="7"/>
      <c r="GM10" s="7"/>
    </row>
    <row r="11" spans="1:256" x14ac:dyDescent="0.35">
      <c r="A11" s="6" t="s">
        <v>435</v>
      </c>
      <c r="B11" s="7" t="s">
        <v>436</v>
      </c>
      <c r="C11" s="21">
        <f>C8+C9</f>
        <v>6560.5</v>
      </c>
      <c r="D11" s="21">
        <f t="shared" ref="D11:BO11" si="1">D8+D9</f>
        <v>33285</v>
      </c>
      <c r="E11" s="21">
        <f t="shared" si="1"/>
        <v>4878</v>
      </c>
      <c r="F11" s="21">
        <f t="shared" si="1"/>
        <v>23094.5</v>
      </c>
      <c r="G11" s="21">
        <f t="shared" si="1"/>
        <v>1710</v>
      </c>
      <c r="H11" s="21">
        <f t="shared" si="1"/>
        <v>1090</v>
      </c>
      <c r="I11" s="21">
        <f t="shared" si="1"/>
        <v>7250</v>
      </c>
      <c r="J11" s="21">
        <f t="shared" si="1"/>
        <v>2024</v>
      </c>
      <c r="K11" s="21">
        <f t="shared" si="1"/>
        <v>243.5</v>
      </c>
      <c r="L11" s="21">
        <f t="shared" si="1"/>
        <v>2110</v>
      </c>
      <c r="M11" s="21">
        <f t="shared" si="1"/>
        <v>880</v>
      </c>
      <c r="N11" s="21">
        <f t="shared" si="1"/>
        <v>50186</v>
      </c>
      <c r="O11" s="21">
        <f t="shared" si="1"/>
        <v>12687.5</v>
      </c>
      <c r="P11" s="21">
        <f t="shared" si="1"/>
        <v>303</v>
      </c>
      <c r="Q11" s="21">
        <f t="shared" si="1"/>
        <v>37222</v>
      </c>
      <c r="R11" s="21">
        <f t="shared" si="1"/>
        <v>6484</v>
      </c>
      <c r="S11" s="21">
        <f t="shared" si="1"/>
        <v>1549</v>
      </c>
      <c r="T11" s="21">
        <f t="shared" si="1"/>
        <v>158</v>
      </c>
      <c r="U11" s="21">
        <f t="shared" si="1"/>
        <v>57</v>
      </c>
      <c r="V11" s="21">
        <f t="shared" si="1"/>
        <v>245.5</v>
      </c>
      <c r="W11" s="21">
        <f t="shared" si="1"/>
        <v>50.5</v>
      </c>
      <c r="X11" s="21">
        <f t="shared" si="1"/>
        <v>36.5</v>
      </c>
      <c r="Y11" s="21">
        <f t="shared" si="1"/>
        <v>877.5</v>
      </c>
      <c r="Z11" s="21">
        <f t="shared" si="1"/>
        <v>231</v>
      </c>
      <c r="AA11" s="21">
        <f t="shared" si="1"/>
        <v>30671.5</v>
      </c>
      <c r="AB11" s="21">
        <f t="shared" si="1"/>
        <v>27062.5</v>
      </c>
      <c r="AC11" s="21">
        <f t="shared" si="1"/>
        <v>864</v>
      </c>
      <c r="AD11" s="21">
        <f t="shared" si="1"/>
        <v>1276</v>
      </c>
      <c r="AE11" s="21">
        <f t="shared" si="1"/>
        <v>97</v>
      </c>
      <c r="AF11" s="21">
        <f t="shared" si="1"/>
        <v>164.5</v>
      </c>
      <c r="AG11" s="21">
        <f t="shared" si="1"/>
        <v>589</v>
      </c>
      <c r="AH11" s="21">
        <f t="shared" si="1"/>
        <v>927</v>
      </c>
      <c r="AI11" s="21">
        <f t="shared" si="1"/>
        <v>363</v>
      </c>
      <c r="AJ11" s="21">
        <f t="shared" si="1"/>
        <v>176</v>
      </c>
      <c r="AK11" s="21">
        <f t="shared" si="1"/>
        <v>163</v>
      </c>
      <c r="AL11" s="21">
        <f t="shared" si="1"/>
        <v>286</v>
      </c>
      <c r="AM11" s="21">
        <f t="shared" si="1"/>
        <v>331</v>
      </c>
      <c r="AN11" s="21">
        <f t="shared" si="1"/>
        <v>272.5</v>
      </c>
      <c r="AO11" s="21">
        <f t="shared" si="1"/>
        <v>4137.5</v>
      </c>
      <c r="AP11" s="21">
        <f t="shared" si="1"/>
        <v>85190.5</v>
      </c>
      <c r="AQ11" s="21">
        <f t="shared" si="1"/>
        <v>242.5</v>
      </c>
      <c r="AR11" s="21">
        <f t="shared" si="1"/>
        <v>59342.5</v>
      </c>
      <c r="AS11" s="21">
        <f t="shared" si="1"/>
        <v>6041</v>
      </c>
      <c r="AT11" s="21">
        <f t="shared" si="1"/>
        <v>2343.5</v>
      </c>
      <c r="AU11" s="21">
        <f t="shared" si="1"/>
        <v>250</v>
      </c>
      <c r="AV11" s="21">
        <f t="shared" si="1"/>
        <v>299</v>
      </c>
      <c r="AW11" s="21">
        <f t="shared" si="1"/>
        <v>252</v>
      </c>
      <c r="AX11" s="21">
        <f t="shared" si="1"/>
        <v>73</v>
      </c>
      <c r="AY11" s="21">
        <f t="shared" si="1"/>
        <v>392</v>
      </c>
      <c r="AZ11" s="21">
        <f t="shared" si="1"/>
        <v>11990</v>
      </c>
      <c r="BA11" s="21">
        <f t="shared" si="1"/>
        <v>8907.5</v>
      </c>
      <c r="BB11" s="21">
        <f t="shared" si="1"/>
        <v>7409</v>
      </c>
      <c r="BC11" s="21">
        <f t="shared" si="1"/>
        <v>21959</v>
      </c>
      <c r="BD11" s="21">
        <f t="shared" si="1"/>
        <v>3602.5</v>
      </c>
      <c r="BE11" s="21">
        <f t="shared" si="1"/>
        <v>1113</v>
      </c>
      <c r="BF11" s="21">
        <f t="shared" si="1"/>
        <v>25458</v>
      </c>
      <c r="BG11" s="21">
        <f t="shared" si="1"/>
        <v>921.5</v>
      </c>
      <c r="BH11" s="21">
        <f t="shared" si="1"/>
        <v>569</v>
      </c>
      <c r="BI11" s="21">
        <f t="shared" si="1"/>
        <v>251</v>
      </c>
      <c r="BJ11" s="21">
        <f t="shared" si="1"/>
        <v>6216</v>
      </c>
      <c r="BK11" s="21">
        <f t="shared" si="1"/>
        <v>33142.5</v>
      </c>
      <c r="BL11" s="21">
        <f t="shared" si="1"/>
        <v>67.5</v>
      </c>
      <c r="BM11" s="21">
        <f t="shared" si="1"/>
        <v>350</v>
      </c>
      <c r="BN11" s="21">
        <f t="shared" si="1"/>
        <v>3064</v>
      </c>
      <c r="BO11" s="21">
        <f t="shared" si="1"/>
        <v>1193</v>
      </c>
      <c r="BP11" s="21">
        <f t="shared" ref="BP11:EA11" si="2">BP8+BP9</f>
        <v>144</v>
      </c>
      <c r="BQ11" s="21">
        <f t="shared" si="2"/>
        <v>5634.5</v>
      </c>
      <c r="BR11" s="21">
        <f t="shared" si="2"/>
        <v>4471</v>
      </c>
      <c r="BS11" s="21">
        <f t="shared" si="2"/>
        <v>1151</v>
      </c>
      <c r="BT11" s="21">
        <f t="shared" si="2"/>
        <v>355.5</v>
      </c>
      <c r="BU11" s="21">
        <f t="shared" si="2"/>
        <v>383</v>
      </c>
      <c r="BV11" s="21">
        <f t="shared" si="2"/>
        <v>1247.5</v>
      </c>
      <c r="BW11" s="21">
        <f t="shared" si="2"/>
        <v>2017</v>
      </c>
      <c r="BX11" s="21">
        <f t="shared" si="2"/>
        <v>67</v>
      </c>
      <c r="BY11" s="21">
        <f t="shared" si="2"/>
        <v>404</v>
      </c>
      <c r="BZ11" s="21">
        <f t="shared" si="2"/>
        <v>224</v>
      </c>
      <c r="CA11" s="21">
        <f t="shared" si="2"/>
        <v>130</v>
      </c>
      <c r="CB11" s="21">
        <f t="shared" si="2"/>
        <v>71528</v>
      </c>
      <c r="CC11" s="21">
        <f t="shared" si="2"/>
        <v>190</v>
      </c>
      <c r="CD11" s="21">
        <f t="shared" si="2"/>
        <v>27</v>
      </c>
      <c r="CE11" s="21">
        <f t="shared" si="2"/>
        <v>158.5</v>
      </c>
      <c r="CF11" s="21">
        <f t="shared" si="2"/>
        <v>92</v>
      </c>
      <c r="CG11" s="21">
        <f t="shared" si="2"/>
        <v>195.5</v>
      </c>
      <c r="CH11" s="21">
        <f t="shared" si="2"/>
        <v>90</v>
      </c>
      <c r="CI11" s="21">
        <f t="shared" si="2"/>
        <v>662</v>
      </c>
      <c r="CJ11" s="21">
        <f t="shared" si="2"/>
        <v>862.5</v>
      </c>
      <c r="CK11" s="21">
        <f t="shared" si="2"/>
        <v>4255</v>
      </c>
      <c r="CL11" s="21">
        <f t="shared" si="2"/>
        <v>1178.5</v>
      </c>
      <c r="CM11" s="21">
        <f t="shared" si="2"/>
        <v>661</v>
      </c>
      <c r="CN11" s="21">
        <f t="shared" si="2"/>
        <v>28522.5</v>
      </c>
      <c r="CO11" s="21">
        <f t="shared" si="2"/>
        <v>14077</v>
      </c>
      <c r="CP11" s="21">
        <f t="shared" si="2"/>
        <v>874.5</v>
      </c>
      <c r="CQ11" s="21">
        <f t="shared" si="2"/>
        <v>763</v>
      </c>
      <c r="CR11" s="21">
        <f t="shared" si="2"/>
        <v>199.5</v>
      </c>
      <c r="CS11" s="21">
        <f t="shared" si="2"/>
        <v>270</v>
      </c>
      <c r="CT11" s="21">
        <f t="shared" si="2"/>
        <v>115</v>
      </c>
      <c r="CU11" s="21">
        <f t="shared" si="2"/>
        <v>465</v>
      </c>
      <c r="CV11" s="21">
        <f t="shared" si="2"/>
        <v>22</v>
      </c>
      <c r="CW11" s="21">
        <f t="shared" si="2"/>
        <v>204</v>
      </c>
      <c r="CX11" s="21">
        <f t="shared" si="2"/>
        <v>450.5</v>
      </c>
      <c r="CY11" s="21">
        <f t="shared" si="2"/>
        <v>26.5</v>
      </c>
      <c r="CZ11" s="21">
        <f t="shared" si="2"/>
        <v>1773</v>
      </c>
      <c r="DA11" s="21">
        <f t="shared" si="2"/>
        <v>197.5</v>
      </c>
      <c r="DB11" s="21">
        <f t="shared" si="2"/>
        <v>314</v>
      </c>
      <c r="DC11" s="21">
        <f t="shared" si="2"/>
        <v>183</v>
      </c>
      <c r="DD11" s="21">
        <f t="shared" si="2"/>
        <v>170</v>
      </c>
      <c r="DE11" s="21">
        <f t="shared" si="2"/>
        <v>280.5</v>
      </c>
      <c r="DF11" s="21">
        <f t="shared" si="2"/>
        <v>18945</v>
      </c>
      <c r="DG11" s="21">
        <f t="shared" si="2"/>
        <v>92</v>
      </c>
      <c r="DH11" s="21">
        <f t="shared" si="2"/>
        <v>1689</v>
      </c>
      <c r="DI11" s="21">
        <f t="shared" si="2"/>
        <v>2312</v>
      </c>
      <c r="DJ11" s="21">
        <f t="shared" si="2"/>
        <v>599</v>
      </c>
      <c r="DK11" s="21">
        <f t="shared" si="2"/>
        <v>476</v>
      </c>
      <c r="DL11" s="21">
        <f t="shared" si="2"/>
        <v>5671</v>
      </c>
      <c r="DM11" s="21">
        <f t="shared" si="2"/>
        <v>228</v>
      </c>
      <c r="DN11" s="21">
        <f t="shared" si="2"/>
        <v>1277</v>
      </c>
      <c r="DO11" s="21">
        <f t="shared" si="2"/>
        <v>3255.5</v>
      </c>
      <c r="DP11" s="21">
        <f t="shared" si="2"/>
        <v>198</v>
      </c>
      <c r="DQ11" s="21">
        <f t="shared" si="2"/>
        <v>844</v>
      </c>
      <c r="DR11" s="21">
        <f t="shared" si="2"/>
        <v>1280.5</v>
      </c>
      <c r="DS11" s="21">
        <f t="shared" si="2"/>
        <v>554</v>
      </c>
      <c r="DT11" s="21">
        <f t="shared" si="2"/>
        <v>174</v>
      </c>
      <c r="DU11" s="21">
        <f t="shared" si="2"/>
        <v>342</v>
      </c>
      <c r="DV11" s="21">
        <f t="shared" si="2"/>
        <v>200.5</v>
      </c>
      <c r="DW11" s="21">
        <f t="shared" si="2"/>
        <v>289.5</v>
      </c>
      <c r="DX11" s="21">
        <f t="shared" si="2"/>
        <v>166</v>
      </c>
      <c r="DY11" s="21">
        <f t="shared" si="2"/>
        <v>287</v>
      </c>
      <c r="DZ11" s="21">
        <f t="shared" si="2"/>
        <v>635</v>
      </c>
      <c r="EA11" s="21">
        <f t="shared" si="2"/>
        <v>496</v>
      </c>
      <c r="EB11" s="21">
        <f t="shared" ref="EB11:FX11" si="3">EB8+EB9</f>
        <v>508.5</v>
      </c>
      <c r="EC11" s="21">
        <f t="shared" si="3"/>
        <v>266.5</v>
      </c>
      <c r="ED11" s="21">
        <f t="shared" si="3"/>
        <v>1551.5</v>
      </c>
      <c r="EE11" s="21">
        <f t="shared" si="3"/>
        <v>194</v>
      </c>
      <c r="EF11" s="21">
        <f t="shared" si="3"/>
        <v>1273</v>
      </c>
      <c r="EG11" s="21">
        <f t="shared" si="3"/>
        <v>257</v>
      </c>
      <c r="EH11" s="21">
        <f t="shared" si="3"/>
        <v>245</v>
      </c>
      <c r="EI11" s="21">
        <f t="shared" si="3"/>
        <v>13470.5</v>
      </c>
      <c r="EJ11" s="21">
        <f t="shared" si="3"/>
        <v>10037.5</v>
      </c>
      <c r="EK11" s="21">
        <f t="shared" si="3"/>
        <v>639.5</v>
      </c>
      <c r="EL11" s="21">
        <f t="shared" si="3"/>
        <v>457</v>
      </c>
      <c r="EM11" s="21">
        <f t="shared" si="3"/>
        <v>365</v>
      </c>
      <c r="EN11" s="21">
        <f t="shared" si="3"/>
        <v>925.5</v>
      </c>
      <c r="EO11" s="21">
        <f t="shared" si="3"/>
        <v>293</v>
      </c>
      <c r="EP11" s="21">
        <f t="shared" si="3"/>
        <v>417.5</v>
      </c>
      <c r="EQ11" s="21">
        <f t="shared" si="3"/>
        <v>2462</v>
      </c>
      <c r="ER11" s="21">
        <f t="shared" si="3"/>
        <v>299</v>
      </c>
      <c r="ES11" s="21">
        <f t="shared" si="3"/>
        <v>147.5</v>
      </c>
      <c r="ET11" s="21">
        <f t="shared" si="3"/>
        <v>193.5</v>
      </c>
      <c r="EU11" s="21">
        <f t="shared" si="3"/>
        <v>576</v>
      </c>
      <c r="EV11" s="21">
        <f t="shared" si="3"/>
        <v>72</v>
      </c>
      <c r="EW11" s="21">
        <f t="shared" si="3"/>
        <v>799</v>
      </c>
      <c r="EX11" s="21">
        <f t="shared" si="3"/>
        <v>170</v>
      </c>
      <c r="EY11" s="21">
        <f t="shared" si="3"/>
        <v>646.5</v>
      </c>
      <c r="EZ11" s="21">
        <f t="shared" si="3"/>
        <v>130</v>
      </c>
      <c r="FA11" s="21">
        <f t="shared" si="3"/>
        <v>3306</v>
      </c>
      <c r="FB11" s="21">
        <f t="shared" si="3"/>
        <v>276</v>
      </c>
      <c r="FC11" s="21">
        <f t="shared" si="3"/>
        <v>1688</v>
      </c>
      <c r="FD11" s="21">
        <f t="shared" si="3"/>
        <v>395</v>
      </c>
      <c r="FE11" s="21">
        <f t="shared" si="3"/>
        <v>75</v>
      </c>
      <c r="FF11" s="21">
        <f t="shared" si="3"/>
        <v>178</v>
      </c>
      <c r="FG11" s="21">
        <f t="shared" si="3"/>
        <v>117</v>
      </c>
      <c r="FH11" s="21">
        <f t="shared" si="3"/>
        <v>71</v>
      </c>
      <c r="FI11" s="21">
        <f t="shared" si="3"/>
        <v>1639.5</v>
      </c>
      <c r="FJ11" s="21">
        <f t="shared" si="3"/>
        <v>2009</v>
      </c>
      <c r="FK11" s="21">
        <f t="shared" si="3"/>
        <v>2481</v>
      </c>
      <c r="FL11" s="21">
        <f t="shared" si="3"/>
        <v>8455.5</v>
      </c>
      <c r="FM11" s="21">
        <f t="shared" si="3"/>
        <v>3910.5</v>
      </c>
      <c r="FN11" s="21">
        <f t="shared" si="3"/>
        <v>22375.5</v>
      </c>
      <c r="FO11" s="21">
        <f t="shared" si="3"/>
        <v>1113</v>
      </c>
      <c r="FP11" s="21">
        <f t="shared" si="3"/>
        <v>2307.5</v>
      </c>
      <c r="FQ11" s="21">
        <f t="shared" si="3"/>
        <v>974.5</v>
      </c>
      <c r="FR11" s="21">
        <f t="shared" si="3"/>
        <v>165.5</v>
      </c>
      <c r="FS11" s="21">
        <f t="shared" si="3"/>
        <v>151</v>
      </c>
      <c r="FT11" s="21">
        <f t="shared" si="3"/>
        <v>53</v>
      </c>
      <c r="FU11" s="21">
        <f t="shared" si="3"/>
        <v>759.5</v>
      </c>
      <c r="FV11" s="21">
        <f t="shared" si="3"/>
        <v>691.5</v>
      </c>
      <c r="FW11" s="21">
        <f t="shared" si="3"/>
        <v>136</v>
      </c>
      <c r="FX11" s="21">
        <f t="shared" si="3"/>
        <v>65</v>
      </c>
      <c r="FY11" s="18"/>
      <c r="FZ11" s="18">
        <f t="shared" si="0"/>
        <v>816070</v>
      </c>
      <c r="GA11" s="18"/>
      <c r="GB11" s="18"/>
      <c r="GC11" s="18"/>
      <c r="GD11" s="18"/>
      <c r="GE11" s="18"/>
      <c r="GF11" s="18"/>
      <c r="GG11" s="7"/>
      <c r="GH11" s="7"/>
      <c r="GI11" s="7"/>
      <c r="GJ11" s="7"/>
      <c r="GK11" s="7"/>
      <c r="GL11" s="7"/>
      <c r="GM11" s="7"/>
    </row>
    <row r="12" spans="1:256" x14ac:dyDescent="0.35">
      <c r="A12" s="6" t="s">
        <v>437</v>
      </c>
      <c r="B12" s="7" t="s">
        <v>438</v>
      </c>
      <c r="C12" s="22">
        <v>152</v>
      </c>
      <c r="D12" s="21">
        <v>499</v>
      </c>
      <c r="E12" s="21">
        <v>0</v>
      </c>
      <c r="F12" s="21">
        <v>2031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6015.5</v>
      </c>
      <c r="S12" s="21">
        <v>14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473.5</v>
      </c>
      <c r="Z12" s="21">
        <v>0</v>
      </c>
      <c r="AA12" s="21">
        <v>336.5</v>
      </c>
      <c r="AB12" s="21">
        <v>224</v>
      </c>
      <c r="AC12" s="21">
        <v>0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370.5</v>
      </c>
      <c r="AP12" s="21">
        <v>595.5</v>
      </c>
      <c r="AQ12" s="21">
        <v>0</v>
      </c>
      <c r="AR12" s="21">
        <v>1303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98</v>
      </c>
      <c r="BA12" s="21">
        <v>240</v>
      </c>
      <c r="BB12" s="21">
        <v>0</v>
      </c>
      <c r="BC12" s="21">
        <v>475</v>
      </c>
      <c r="BD12" s="21">
        <v>0</v>
      </c>
      <c r="BE12" s="21">
        <v>0</v>
      </c>
      <c r="BF12" s="21">
        <v>1194.5</v>
      </c>
      <c r="BG12" s="21">
        <v>0</v>
      </c>
      <c r="BH12" s="21">
        <v>28</v>
      </c>
      <c r="BI12" s="21">
        <v>0</v>
      </c>
      <c r="BJ12" s="21">
        <v>0</v>
      </c>
      <c r="BK12" s="21">
        <v>11995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>
        <v>0</v>
      </c>
      <c r="BS12" s="21">
        <v>0</v>
      </c>
      <c r="BT12" s="21">
        <v>0</v>
      </c>
      <c r="BU12" s="21">
        <v>0</v>
      </c>
      <c r="BV12" s="21">
        <v>0</v>
      </c>
      <c r="BW12" s="21">
        <v>0</v>
      </c>
      <c r="BX12" s="21">
        <v>0</v>
      </c>
      <c r="BY12" s="21">
        <v>0</v>
      </c>
      <c r="BZ12" s="21">
        <v>0</v>
      </c>
      <c r="CA12" s="21">
        <v>0</v>
      </c>
      <c r="CB12" s="21">
        <v>815.5</v>
      </c>
      <c r="CC12" s="21">
        <v>0</v>
      </c>
      <c r="CD12" s="21">
        <v>0</v>
      </c>
      <c r="CE12" s="21">
        <v>0</v>
      </c>
      <c r="CF12" s="21">
        <v>0</v>
      </c>
      <c r="CG12" s="21">
        <v>0</v>
      </c>
      <c r="CH12" s="21">
        <v>0</v>
      </c>
      <c r="CI12" s="21">
        <v>0</v>
      </c>
      <c r="CJ12" s="21">
        <v>0</v>
      </c>
      <c r="CK12" s="21">
        <v>23.5</v>
      </c>
      <c r="CL12" s="21">
        <v>5.5</v>
      </c>
      <c r="CM12" s="21">
        <v>2</v>
      </c>
      <c r="CN12" s="21">
        <v>254</v>
      </c>
      <c r="CO12" s="21">
        <v>0</v>
      </c>
      <c r="CP12" s="21">
        <v>0</v>
      </c>
      <c r="CQ12" s="21">
        <v>0</v>
      </c>
      <c r="CR12" s="21">
        <v>0</v>
      </c>
      <c r="CS12" s="21">
        <v>0</v>
      </c>
      <c r="CT12" s="21">
        <v>0</v>
      </c>
      <c r="CU12" s="21">
        <v>396</v>
      </c>
      <c r="CV12" s="21">
        <v>0</v>
      </c>
      <c r="CW12" s="21">
        <v>0</v>
      </c>
      <c r="CX12" s="21">
        <v>0</v>
      </c>
      <c r="CY12" s="21">
        <v>0</v>
      </c>
      <c r="CZ12" s="21">
        <v>0</v>
      </c>
      <c r="DA12" s="21">
        <v>0</v>
      </c>
      <c r="DB12" s="21">
        <v>0</v>
      </c>
      <c r="DC12" s="21">
        <v>0</v>
      </c>
      <c r="DD12" s="21">
        <v>0</v>
      </c>
      <c r="DE12" s="21">
        <v>0</v>
      </c>
      <c r="DF12" s="21">
        <v>0</v>
      </c>
      <c r="DG12" s="21">
        <v>0</v>
      </c>
      <c r="DH12" s="21">
        <v>0</v>
      </c>
      <c r="DI12" s="21">
        <v>4</v>
      </c>
      <c r="DJ12" s="21">
        <v>1</v>
      </c>
      <c r="DK12" s="21">
        <v>1</v>
      </c>
      <c r="DL12" s="21">
        <v>0</v>
      </c>
      <c r="DM12" s="21">
        <v>0</v>
      </c>
      <c r="DN12" s="21">
        <v>0</v>
      </c>
      <c r="DO12" s="21">
        <v>0</v>
      </c>
      <c r="DP12" s="21">
        <v>0</v>
      </c>
      <c r="DQ12" s="21">
        <v>0</v>
      </c>
      <c r="DR12" s="21">
        <v>0</v>
      </c>
      <c r="DS12" s="21">
        <v>0</v>
      </c>
      <c r="DT12" s="21">
        <v>0</v>
      </c>
      <c r="DU12" s="21">
        <v>0</v>
      </c>
      <c r="DV12" s="21">
        <v>0</v>
      </c>
      <c r="DW12" s="21">
        <v>0</v>
      </c>
      <c r="DX12" s="21">
        <v>0</v>
      </c>
      <c r="DY12" s="21">
        <v>0</v>
      </c>
      <c r="DZ12" s="21">
        <v>0</v>
      </c>
      <c r="EA12" s="21">
        <v>0</v>
      </c>
      <c r="EB12" s="21">
        <v>0</v>
      </c>
      <c r="EC12" s="21">
        <v>0</v>
      </c>
      <c r="ED12" s="21">
        <v>0</v>
      </c>
      <c r="EE12" s="21">
        <v>0</v>
      </c>
      <c r="EF12" s="21">
        <v>0</v>
      </c>
      <c r="EG12" s="21">
        <v>0</v>
      </c>
      <c r="EH12" s="21">
        <v>0</v>
      </c>
      <c r="EI12" s="21">
        <v>0</v>
      </c>
      <c r="EJ12" s="21">
        <v>207.5</v>
      </c>
      <c r="EK12" s="21">
        <v>0</v>
      </c>
      <c r="EL12" s="21">
        <v>0</v>
      </c>
      <c r="EM12" s="21">
        <v>0</v>
      </c>
      <c r="EN12" s="21">
        <v>43</v>
      </c>
      <c r="EO12" s="21">
        <v>0</v>
      </c>
      <c r="EP12" s="21">
        <v>0</v>
      </c>
      <c r="EQ12" s="21">
        <v>0</v>
      </c>
      <c r="ER12" s="21">
        <v>0</v>
      </c>
      <c r="ES12" s="21">
        <v>0</v>
      </c>
      <c r="ET12" s="21">
        <v>0</v>
      </c>
      <c r="EU12" s="21">
        <v>0</v>
      </c>
      <c r="EV12" s="21">
        <v>0</v>
      </c>
      <c r="EW12" s="21">
        <v>0</v>
      </c>
      <c r="EX12" s="21">
        <v>0</v>
      </c>
      <c r="EY12" s="21">
        <v>450</v>
      </c>
      <c r="EZ12" s="21">
        <v>0</v>
      </c>
      <c r="FA12" s="21">
        <v>0</v>
      </c>
      <c r="FB12" s="21">
        <v>0</v>
      </c>
      <c r="FC12" s="21">
        <v>0</v>
      </c>
      <c r="FD12" s="21">
        <v>0</v>
      </c>
      <c r="FE12" s="21">
        <v>0</v>
      </c>
      <c r="FF12" s="21">
        <v>0</v>
      </c>
      <c r="FG12" s="21">
        <v>0</v>
      </c>
      <c r="FH12" s="21">
        <v>0</v>
      </c>
      <c r="FI12" s="21">
        <v>0</v>
      </c>
      <c r="FJ12" s="21">
        <v>0</v>
      </c>
      <c r="FK12" s="21">
        <v>0</v>
      </c>
      <c r="FL12" s="21">
        <v>0</v>
      </c>
      <c r="FM12" s="21">
        <v>0</v>
      </c>
      <c r="FN12" s="21">
        <v>254.5</v>
      </c>
      <c r="FO12" s="21">
        <v>0</v>
      </c>
      <c r="FP12" s="21">
        <v>0</v>
      </c>
      <c r="FQ12" s="21">
        <v>0</v>
      </c>
      <c r="FR12" s="21">
        <v>0</v>
      </c>
      <c r="FS12" s="21">
        <v>0</v>
      </c>
      <c r="FT12" s="21">
        <v>0</v>
      </c>
      <c r="FU12" s="21">
        <v>0</v>
      </c>
      <c r="FV12" s="21">
        <v>0</v>
      </c>
      <c r="FW12" s="21">
        <v>0</v>
      </c>
      <c r="FX12" s="21">
        <v>0</v>
      </c>
      <c r="FY12" s="20"/>
      <c r="FZ12" s="18">
        <f t="shared" si="0"/>
        <v>28502.5</v>
      </c>
      <c r="GA12" s="18"/>
      <c r="GB12" s="18"/>
      <c r="GC12" s="18"/>
      <c r="GD12" s="18"/>
      <c r="GE12" s="18"/>
      <c r="GF12" s="18"/>
      <c r="GG12" s="7"/>
      <c r="GH12" s="7"/>
      <c r="GI12" s="7"/>
      <c r="GJ12" s="7"/>
      <c r="GK12" s="7"/>
      <c r="GL12" s="7"/>
      <c r="GM12" s="7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</row>
    <row r="13" spans="1:256" x14ac:dyDescent="0.35">
      <c r="A13" s="6" t="s">
        <v>439</v>
      </c>
      <c r="B13" s="7" t="s">
        <v>440</v>
      </c>
      <c r="C13" s="24">
        <v>0</v>
      </c>
      <c r="D13" s="25">
        <v>29.5</v>
      </c>
      <c r="E13" s="25">
        <v>0</v>
      </c>
      <c r="F13" s="25">
        <v>1</v>
      </c>
      <c r="G13" s="25">
        <v>0</v>
      </c>
      <c r="H13" s="25">
        <v>0</v>
      </c>
      <c r="I13" s="25">
        <v>5</v>
      </c>
      <c r="J13" s="25">
        <v>0</v>
      </c>
      <c r="K13" s="25">
        <v>0</v>
      </c>
      <c r="L13" s="25">
        <v>0</v>
      </c>
      <c r="M13" s="25">
        <v>0</v>
      </c>
      <c r="N13" s="25">
        <v>19</v>
      </c>
      <c r="O13" s="25">
        <v>6</v>
      </c>
      <c r="P13" s="25">
        <v>0</v>
      </c>
      <c r="Q13" s="25">
        <v>3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39.5</v>
      </c>
      <c r="AB13" s="25">
        <v>2</v>
      </c>
      <c r="AC13" s="25">
        <v>0</v>
      </c>
      <c r="AD13" s="25">
        <v>0</v>
      </c>
      <c r="AE13" s="25">
        <v>0</v>
      </c>
      <c r="AF13" s="25">
        <v>0</v>
      </c>
      <c r="AG13" s="25">
        <v>0</v>
      </c>
      <c r="AH13" s="25">
        <v>0</v>
      </c>
      <c r="AI13" s="25">
        <v>0</v>
      </c>
      <c r="AJ13" s="25">
        <v>0</v>
      </c>
      <c r="AK13" s="25">
        <v>0</v>
      </c>
      <c r="AL13" s="25">
        <v>0</v>
      </c>
      <c r="AM13" s="25">
        <v>0</v>
      </c>
      <c r="AN13" s="25">
        <v>0</v>
      </c>
      <c r="AO13" s="25">
        <v>0</v>
      </c>
      <c r="AP13" s="25">
        <v>7.5</v>
      </c>
      <c r="AQ13" s="25">
        <v>0</v>
      </c>
      <c r="AR13" s="25">
        <v>9</v>
      </c>
      <c r="AS13" s="25">
        <v>1</v>
      </c>
      <c r="AT13" s="25">
        <v>0</v>
      </c>
      <c r="AU13" s="25">
        <v>0</v>
      </c>
      <c r="AV13" s="25">
        <v>0</v>
      </c>
      <c r="AW13" s="25">
        <v>0</v>
      </c>
      <c r="AX13" s="25">
        <v>0</v>
      </c>
      <c r="AY13" s="25">
        <v>0</v>
      </c>
      <c r="AZ13" s="25">
        <v>0</v>
      </c>
      <c r="BA13" s="25">
        <v>0</v>
      </c>
      <c r="BB13" s="25">
        <v>1</v>
      </c>
      <c r="BC13" s="25">
        <v>11</v>
      </c>
      <c r="BD13" s="25">
        <v>0</v>
      </c>
      <c r="BE13" s="25">
        <v>0</v>
      </c>
      <c r="BF13" s="25">
        <v>2</v>
      </c>
      <c r="BG13" s="25">
        <v>0</v>
      </c>
      <c r="BH13" s="25">
        <v>0</v>
      </c>
      <c r="BI13" s="25">
        <v>0</v>
      </c>
      <c r="BJ13" s="25">
        <v>2</v>
      </c>
      <c r="BK13" s="25">
        <v>23.5</v>
      </c>
      <c r="BL13" s="25">
        <v>0.5</v>
      </c>
      <c r="BM13" s="25">
        <v>0</v>
      </c>
      <c r="BN13" s="25">
        <v>12</v>
      </c>
      <c r="BO13" s="25">
        <v>0</v>
      </c>
      <c r="BP13" s="25">
        <v>0</v>
      </c>
      <c r="BQ13" s="25">
        <v>0.5</v>
      </c>
      <c r="BR13" s="25">
        <v>0</v>
      </c>
      <c r="BS13" s="25">
        <v>0</v>
      </c>
      <c r="BT13" s="25">
        <v>0</v>
      </c>
      <c r="BU13" s="25">
        <v>0</v>
      </c>
      <c r="BV13" s="25">
        <v>0</v>
      </c>
      <c r="BW13" s="25">
        <v>0</v>
      </c>
      <c r="BX13" s="25">
        <v>0</v>
      </c>
      <c r="BY13" s="25">
        <v>0</v>
      </c>
      <c r="BZ13" s="25">
        <v>0</v>
      </c>
      <c r="CA13" s="25">
        <v>0</v>
      </c>
      <c r="CB13" s="25">
        <v>10.5</v>
      </c>
      <c r="CC13" s="25">
        <v>0</v>
      </c>
      <c r="CD13" s="25">
        <v>0</v>
      </c>
      <c r="CE13" s="25">
        <v>0</v>
      </c>
      <c r="CF13" s="25">
        <v>0</v>
      </c>
      <c r="CG13" s="25">
        <v>0</v>
      </c>
      <c r="CH13" s="25">
        <v>0</v>
      </c>
      <c r="CI13" s="25">
        <v>0</v>
      </c>
      <c r="CJ13" s="25">
        <v>1</v>
      </c>
      <c r="CK13" s="25">
        <v>0</v>
      </c>
      <c r="CL13" s="25">
        <v>0</v>
      </c>
      <c r="CM13" s="25">
        <v>0</v>
      </c>
      <c r="CN13" s="25">
        <v>16</v>
      </c>
      <c r="CO13" s="25">
        <v>1</v>
      </c>
      <c r="CP13" s="25">
        <v>2</v>
      </c>
      <c r="CQ13" s="25">
        <v>0</v>
      </c>
      <c r="CR13" s="25">
        <v>0</v>
      </c>
      <c r="CS13" s="25">
        <v>0</v>
      </c>
      <c r="CT13" s="25">
        <v>0</v>
      </c>
      <c r="CU13" s="25">
        <v>0</v>
      </c>
      <c r="CV13" s="25">
        <v>0</v>
      </c>
      <c r="CW13" s="25">
        <v>0</v>
      </c>
      <c r="CX13" s="25">
        <v>0</v>
      </c>
      <c r="CY13" s="25">
        <v>0</v>
      </c>
      <c r="CZ13" s="25">
        <v>0</v>
      </c>
      <c r="DA13" s="25">
        <v>0</v>
      </c>
      <c r="DB13" s="25">
        <v>0</v>
      </c>
      <c r="DC13" s="25">
        <v>0</v>
      </c>
      <c r="DD13" s="25">
        <v>0</v>
      </c>
      <c r="DE13" s="25">
        <v>0</v>
      </c>
      <c r="DF13" s="25">
        <v>26</v>
      </c>
      <c r="DG13" s="25">
        <v>0</v>
      </c>
      <c r="DH13" s="25">
        <v>0</v>
      </c>
      <c r="DI13" s="25">
        <v>0</v>
      </c>
      <c r="DJ13" s="25">
        <v>0</v>
      </c>
      <c r="DK13" s="25">
        <v>0</v>
      </c>
      <c r="DL13" s="25">
        <v>0</v>
      </c>
      <c r="DM13" s="25">
        <v>0</v>
      </c>
      <c r="DN13" s="25">
        <v>0.5</v>
      </c>
      <c r="DO13" s="25">
        <v>0</v>
      </c>
      <c r="DP13" s="25">
        <v>0</v>
      </c>
      <c r="DQ13" s="25">
        <v>0</v>
      </c>
      <c r="DR13" s="25">
        <v>0</v>
      </c>
      <c r="DS13" s="25">
        <v>0</v>
      </c>
      <c r="DT13" s="25">
        <v>0</v>
      </c>
      <c r="DU13" s="25">
        <v>0</v>
      </c>
      <c r="DV13" s="25">
        <v>0</v>
      </c>
      <c r="DW13" s="25">
        <v>0</v>
      </c>
      <c r="DX13" s="25">
        <v>0</v>
      </c>
      <c r="DY13" s="25">
        <v>0</v>
      </c>
      <c r="DZ13" s="25">
        <v>0</v>
      </c>
      <c r="EA13" s="25">
        <v>0</v>
      </c>
      <c r="EB13" s="25">
        <v>0</v>
      </c>
      <c r="EC13" s="25">
        <v>0</v>
      </c>
      <c r="ED13" s="25">
        <v>0</v>
      </c>
      <c r="EE13" s="25">
        <v>0</v>
      </c>
      <c r="EF13" s="25">
        <v>0</v>
      </c>
      <c r="EG13" s="25">
        <v>0</v>
      </c>
      <c r="EH13" s="25">
        <v>0</v>
      </c>
      <c r="EI13" s="25">
        <v>0</v>
      </c>
      <c r="EJ13" s="25">
        <v>2</v>
      </c>
      <c r="EK13" s="25">
        <v>0</v>
      </c>
      <c r="EL13" s="25">
        <v>0</v>
      </c>
      <c r="EM13" s="25">
        <v>0</v>
      </c>
      <c r="EN13" s="25">
        <v>0</v>
      </c>
      <c r="EO13" s="25">
        <v>0</v>
      </c>
      <c r="EP13" s="25">
        <v>0</v>
      </c>
      <c r="EQ13" s="25">
        <v>0</v>
      </c>
      <c r="ER13" s="25">
        <v>0</v>
      </c>
      <c r="ES13" s="25">
        <v>0</v>
      </c>
      <c r="ET13" s="25">
        <v>0</v>
      </c>
      <c r="EU13" s="25">
        <v>0</v>
      </c>
      <c r="EV13" s="25">
        <v>0</v>
      </c>
      <c r="EW13" s="25">
        <v>0</v>
      </c>
      <c r="EX13" s="25">
        <v>0</v>
      </c>
      <c r="EY13" s="25">
        <v>0</v>
      </c>
      <c r="EZ13" s="25">
        <v>0</v>
      </c>
      <c r="FA13" s="25">
        <v>0</v>
      </c>
      <c r="FB13" s="25">
        <v>0</v>
      </c>
      <c r="FC13" s="25">
        <v>0</v>
      </c>
      <c r="FD13" s="25">
        <v>0</v>
      </c>
      <c r="FE13" s="25">
        <v>0</v>
      </c>
      <c r="FF13" s="25">
        <v>0</v>
      </c>
      <c r="FG13" s="25">
        <v>0</v>
      </c>
      <c r="FH13" s="25">
        <v>0</v>
      </c>
      <c r="FI13" s="25">
        <v>0</v>
      </c>
      <c r="FJ13" s="25">
        <v>0</v>
      </c>
      <c r="FK13" s="25">
        <v>0</v>
      </c>
      <c r="FL13" s="25">
        <v>0</v>
      </c>
      <c r="FM13" s="25">
        <v>0</v>
      </c>
      <c r="FN13" s="25">
        <v>13</v>
      </c>
      <c r="FO13" s="25">
        <v>2</v>
      </c>
      <c r="FP13" s="25">
        <v>0</v>
      </c>
      <c r="FQ13" s="25">
        <v>0</v>
      </c>
      <c r="FR13" s="25">
        <v>0</v>
      </c>
      <c r="FS13" s="25">
        <v>0</v>
      </c>
      <c r="FT13" s="25">
        <v>0</v>
      </c>
      <c r="FU13" s="25">
        <v>0</v>
      </c>
      <c r="FV13" s="25">
        <v>0</v>
      </c>
      <c r="FW13" s="25">
        <v>0</v>
      </c>
      <c r="FX13" s="25">
        <v>0</v>
      </c>
      <c r="FY13" s="25"/>
      <c r="FZ13" s="18">
        <f t="shared" si="0"/>
        <v>249</v>
      </c>
      <c r="GA13" s="18"/>
      <c r="GB13" s="18"/>
      <c r="GC13" s="18"/>
      <c r="GD13" s="18"/>
      <c r="GE13" s="18"/>
      <c r="GF13" s="18"/>
      <c r="GG13" s="7"/>
      <c r="GH13" s="7"/>
      <c r="GI13" s="7"/>
      <c r="GJ13" s="7"/>
      <c r="GK13" s="7"/>
      <c r="GL13" s="7"/>
      <c r="GM13" s="7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</row>
    <row r="14" spans="1:256" x14ac:dyDescent="0.35">
      <c r="A14" s="6" t="s">
        <v>441</v>
      </c>
      <c r="B14" s="7" t="s">
        <v>442</v>
      </c>
      <c r="C14" s="25">
        <v>0</v>
      </c>
      <c r="D14" s="25">
        <v>1.5</v>
      </c>
      <c r="E14" s="25">
        <v>0</v>
      </c>
      <c r="F14" s="25">
        <v>4</v>
      </c>
      <c r="G14" s="25">
        <v>0</v>
      </c>
      <c r="H14" s="25">
        <v>0</v>
      </c>
      <c r="I14" s="25">
        <v>1</v>
      </c>
      <c r="J14" s="25">
        <v>0</v>
      </c>
      <c r="K14" s="25">
        <v>0</v>
      </c>
      <c r="L14" s="25">
        <v>0</v>
      </c>
      <c r="M14" s="25">
        <v>0</v>
      </c>
      <c r="N14" s="25">
        <v>5</v>
      </c>
      <c r="O14" s="25">
        <v>2</v>
      </c>
      <c r="P14" s="25">
        <v>0</v>
      </c>
      <c r="Q14" s="25">
        <v>7.5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3.5</v>
      </c>
      <c r="AB14" s="25">
        <v>1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5">
        <v>0</v>
      </c>
      <c r="AL14" s="25">
        <v>0</v>
      </c>
      <c r="AM14" s="25">
        <v>0</v>
      </c>
      <c r="AN14" s="25">
        <v>0</v>
      </c>
      <c r="AO14" s="25">
        <v>0</v>
      </c>
      <c r="AP14" s="25">
        <v>8</v>
      </c>
      <c r="AQ14" s="25">
        <v>0.5</v>
      </c>
      <c r="AR14" s="25">
        <v>2</v>
      </c>
      <c r="AS14" s="25">
        <v>0</v>
      </c>
      <c r="AT14" s="25">
        <v>1</v>
      </c>
      <c r="AU14" s="25">
        <v>0</v>
      </c>
      <c r="AV14" s="25">
        <v>0</v>
      </c>
      <c r="AW14" s="25">
        <v>0</v>
      </c>
      <c r="AX14" s="25">
        <v>0</v>
      </c>
      <c r="AY14" s="25">
        <v>0</v>
      </c>
      <c r="AZ14" s="25">
        <v>0</v>
      </c>
      <c r="BA14" s="25">
        <v>0</v>
      </c>
      <c r="BB14" s="25">
        <v>0</v>
      </c>
      <c r="BC14" s="25">
        <v>4</v>
      </c>
      <c r="BD14" s="25">
        <v>0</v>
      </c>
      <c r="BE14" s="25">
        <v>0</v>
      </c>
      <c r="BF14" s="25">
        <v>0</v>
      </c>
      <c r="BG14" s="25">
        <v>0</v>
      </c>
      <c r="BH14" s="25">
        <v>0</v>
      </c>
      <c r="BI14" s="25">
        <v>0</v>
      </c>
      <c r="BJ14" s="25">
        <v>0</v>
      </c>
      <c r="BK14" s="25">
        <v>2.5</v>
      </c>
      <c r="BL14" s="25">
        <v>1.5</v>
      </c>
      <c r="BM14" s="25">
        <v>0</v>
      </c>
      <c r="BN14" s="25">
        <v>3</v>
      </c>
      <c r="BO14" s="25">
        <v>0</v>
      </c>
      <c r="BP14" s="25">
        <v>0</v>
      </c>
      <c r="BQ14" s="25">
        <v>0.5</v>
      </c>
      <c r="BR14" s="25">
        <v>0</v>
      </c>
      <c r="BS14" s="25">
        <v>0</v>
      </c>
      <c r="BT14" s="25">
        <v>0</v>
      </c>
      <c r="BU14" s="25">
        <v>0</v>
      </c>
      <c r="BV14" s="25">
        <v>0</v>
      </c>
      <c r="BW14" s="25">
        <v>0</v>
      </c>
      <c r="BX14" s="25">
        <v>0</v>
      </c>
      <c r="BY14" s="25">
        <v>3</v>
      </c>
      <c r="BZ14" s="25">
        <v>0</v>
      </c>
      <c r="CA14" s="25">
        <v>0</v>
      </c>
      <c r="CB14" s="25">
        <v>1.5</v>
      </c>
      <c r="CC14" s="25">
        <v>0</v>
      </c>
      <c r="CD14" s="25">
        <v>0</v>
      </c>
      <c r="CE14" s="25">
        <v>0</v>
      </c>
      <c r="CF14" s="25">
        <v>0</v>
      </c>
      <c r="CG14" s="25">
        <v>0</v>
      </c>
      <c r="CH14" s="25">
        <v>0</v>
      </c>
      <c r="CI14" s="25">
        <v>0</v>
      </c>
      <c r="CJ14" s="25">
        <v>1</v>
      </c>
      <c r="CK14" s="25">
        <v>0</v>
      </c>
      <c r="CL14" s="25">
        <v>0</v>
      </c>
      <c r="CM14" s="25">
        <v>0</v>
      </c>
      <c r="CN14" s="25">
        <v>5</v>
      </c>
      <c r="CO14" s="25">
        <v>2</v>
      </c>
      <c r="CP14" s="25">
        <v>0</v>
      </c>
      <c r="CQ14" s="25">
        <v>0</v>
      </c>
      <c r="CR14" s="25">
        <v>0</v>
      </c>
      <c r="CS14" s="25">
        <v>0</v>
      </c>
      <c r="CT14" s="25">
        <v>0</v>
      </c>
      <c r="CU14" s="25">
        <v>0</v>
      </c>
      <c r="CV14" s="25">
        <v>0</v>
      </c>
      <c r="CW14" s="25">
        <v>0</v>
      </c>
      <c r="CX14" s="25">
        <v>0</v>
      </c>
      <c r="CY14" s="25">
        <v>0</v>
      </c>
      <c r="CZ14" s="25">
        <v>0</v>
      </c>
      <c r="DA14" s="25">
        <v>0</v>
      </c>
      <c r="DB14" s="25">
        <v>0</v>
      </c>
      <c r="DC14" s="25">
        <v>0</v>
      </c>
      <c r="DD14" s="25">
        <v>0</v>
      </c>
      <c r="DE14" s="25">
        <v>0</v>
      </c>
      <c r="DF14" s="25">
        <v>4</v>
      </c>
      <c r="DG14" s="25">
        <v>0</v>
      </c>
      <c r="DH14" s="25">
        <v>0</v>
      </c>
      <c r="DI14" s="25">
        <v>0</v>
      </c>
      <c r="DJ14" s="25">
        <v>0</v>
      </c>
      <c r="DK14" s="25">
        <v>0</v>
      </c>
      <c r="DL14" s="25">
        <v>0</v>
      </c>
      <c r="DM14" s="25">
        <v>0</v>
      </c>
      <c r="DN14" s="25">
        <v>0</v>
      </c>
      <c r="DO14" s="25">
        <v>1</v>
      </c>
      <c r="DP14" s="25">
        <v>0</v>
      </c>
      <c r="DQ14" s="25">
        <v>0</v>
      </c>
      <c r="DR14" s="25">
        <v>0</v>
      </c>
      <c r="DS14" s="25">
        <v>0</v>
      </c>
      <c r="DT14" s="25">
        <v>0</v>
      </c>
      <c r="DU14" s="25">
        <v>0</v>
      </c>
      <c r="DV14" s="25">
        <v>0</v>
      </c>
      <c r="DW14" s="25">
        <v>0</v>
      </c>
      <c r="DX14" s="25">
        <v>0</v>
      </c>
      <c r="DY14" s="25">
        <v>0</v>
      </c>
      <c r="DZ14" s="25">
        <v>0</v>
      </c>
      <c r="EA14" s="25">
        <v>0</v>
      </c>
      <c r="EB14" s="25">
        <v>0</v>
      </c>
      <c r="EC14" s="25">
        <v>0</v>
      </c>
      <c r="ED14" s="25">
        <v>0</v>
      </c>
      <c r="EE14" s="25">
        <v>0</v>
      </c>
      <c r="EF14" s="25">
        <v>0</v>
      </c>
      <c r="EG14" s="25">
        <v>0</v>
      </c>
      <c r="EH14" s="25">
        <v>0</v>
      </c>
      <c r="EI14" s="25">
        <v>2</v>
      </c>
      <c r="EJ14" s="25">
        <v>1</v>
      </c>
      <c r="EK14" s="25">
        <v>0</v>
      </c>
      <c r="EL14" s="25">
        <v>0</v>
      </c>
      <c r="EM14" s="25">
        <v>0</v>
      </c>
      <c r="EN14" s="25">
        <v>0</v>
      </c>
      <c r="EO14" s="25">
        <v>0</v>
      </c>
      <c r="EP14" s="25">
        <v>0</v>
      </c>
      <c r="EQ14" s="25">
        <v>0</v>
      </c>
      <c r="ER14" s="25">
        <v>0</v>
      </c>
      <c r="ES14" s="25">
        <v>0</v>
      </c>
      <c r="ET14" s="25">
        <v>0</v>
      </c>
      <c r="EU14" s="25">
        <v>0</v>
      </c>
      <c r="EV14" s="25">
        <v>0</v>
      </c>
      <c r="EW14" s="25">
        <v>0</v>
      </c>
      <c r="EX14" s="25">
        <v>0</v>
      </c>
      <c r="EY14" s="25">
        <v>0</v>
      </c>
      <c r="EZ14" s="25">
        <v>0</v>
      </c>
      <c r="FA14" s="25">
        <v>0</v>
      </c>
      <c r="FB14" s="25">
        <v>0</v>
      </c>
      <c r="FC14" s="25">
        <v>0</v>
      </c>
      <c r="FD14" s="25">
        <v>0</v>
      </c>
      <c r="FE14" s="25">
        <v>0</v>
      </c>
      <c r="FF14" s="25">
        <v>0</v>
      </c>
      <c r="FG14" s="25">
        <v>0</v>
      </c>
      <c r="FH14" s="25">
        <v>0</v>
      </c>
      <c r="FI14" s="25">
        <v>0</v>
      </c>
      <c r="FJ14" s="25">
        <v>0</v>
      </c>
      <c r="FK14" s="25">
        <v>0</v>
      </c>
      <c r="FL14" s="25">
        <v>0</v>
      </c>
      <c r="FM14" s="25">
        <v>0</v>
      </c>
      <c r="FN14" s="25">
        <v>0</v>
      </c>
      <c r="FO14" s="25">
        <v>0</v>
      </c>
      <c r="FP14" s="25">
        <v>0</v>
      </c>
      <c r="FQ14" s="25">
        <v>0</v>
      </c>
      <c r="FR14" s="25">
        <v>0</v>
      </c>
      <c r="FS14" s="25">
        <v>0</v>
      </c>
      <c r="FT14" s="25">
        <v>0</v>
      </c>
      <c r="FU14" s="25">
        <v>0</v>
      </c>
      <c r="FV14" s="25">
        <v>0</v>
      </c>
      <c r="FW14" s="25">
        <v>0</v>
      </c>
      <c r="FX14" s="25">
        <v>0</v>
      </c>
      <c r="FY14" s="25">
        <v>0</v>
      </c>
      <c r="FZ14" s="18">
        <f>SUM(C14:FY14)</f>
        <v>69</v>
      </c>
      <c r="GA14" s="18"/>
      <c r="GB14" s="18"/>
      <c r="GC14" s="18"/>
      <c r="GD14" s="18"/>
      <c r="GE14" s="18"/>
      <c r="GF14" s="18"/>
      <c r="GG14" s="7"/>
      <c r="GH14" s="7"/>
      <c r="GI14" s="7"/>
      <c r="GJ14" s="7"/>
      <c r="GK14" s="7"/>
      <c r="GL14" s="7"/>
      <c r="GM14" s="7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</row>
    <row r="15" spans="1:256" x14ac:dyDescent="0.35">
      <c r="A15" s="6" t="s">
        <v>443</v>
      </c>
      <c r="B15" s="7" t="s">
        <v>444</v>
      </c>
      <c r="C15" s="24">
        <v>4</v>
      </c>
      <c r="D15" s="25">
        <v>57</v>
      </c>
      <c r="E15" s="25">
        <v>11</v>
      </c>
      <c r="F15" s="25">
        <v>11</v>
      </c>
      <c r="G15" s="25">
        <v>1</v>
      </c>
      <c r="H15" s="25">
        <v>1</v>
      </c>
      <c r="I15" s="25">
        <v>9</v>
      </c>
      <c r="J15" s="25">
        <v>0</v>
      </c>
      <c r="K15" s="25">
        <v>0</v>
      </c>
      <c r="L15" s="25">
        <v>23</v>
      </c>
      <c r="M15" s="25">
        <v>14</v>
      </c>
      <c r="N15" s="25">
        <v>159.5</v>
      </c>
      <c r="O15" s="25">
        <v>98</v>
      </c>
      <c r="P15" s="25">
        <v>0</v>
      </c>
      <c r="Q15" s="25">
        <v>209</v>
      </c>
      <c r="R15" s="25">
        <v>1</v>
      </c>
      <c r="S15" s="25">
        <v>0</v>
      </c>
      <c r="T15" s="25">
        <v>0</v>
      </c>
      <c r="U15" s="25">
        <v>0</v>
      </c>
      <c r="V15" s="25">
        <v>0</v>
      </c>
      <c r="W15" s="25">
        <v>1</v>
      </c>
      <c r="X15" s="25">
        <v>0</v>
      </c>
      <c r="Y15" s="25">
        <v>0</v>
      </c>
      <c r="Z15" s="25">
        <v>0</v>
      </c>
      <c r="AA15" s="25">
        <v>37</v>
      </c>
      <c r="AB15" s="25">
        <v>52</v>
      </c>
      <c r="AC15" s="25">
        <v>0</v>
      </c>
      <c r="AD15" s="25">
        <v>6.5</v>
      </c>
      <c r="AE15" s="25">
        <v>0</v>
      </c>
      <c r="AF15" s="25">
        <v>0</v>
      </c>
      <c r="AG15" s="25">
        <v>0</v>
      </c>
      <c r="AH15" s="25">
        <v>0</v>
      </c>
      <c r="AI15" s="25">
        <v>0</v>
      </c>
      <c r="AJ15" s="25">
        <v>0</v>
      </c>
      <c r="AK15" s="25">
        <v>0</v>
      </c>
      <c r="AL15" s="25">
        <v>0</v>
      </c>
      <c r="AM15" s="25">
        <v>0</v>
      </c>
      <c r="AN15" s="25">
        <v>1</v>
      </c>
      <c r="AO15" s="25">
        <v>0</v>
      </c>
      <c r="AP15" s="25">
        <v>191</v>
      </c>
      <c r="AQ15" s="25">
        <v>0</v>
      </c>
      <c r="AR15" s="25">
        <v>153</v>
      </c>
      <c r="AS15" s="25">
        <v>15</v>
      </c>
      <c r="AT15" s="25">
        <v>3</v>
      </c>
      <c r="AU15" s="25">
        <v>0</v>
      </c>
      <c r="AV15" s="25">
        <v>0</v>
      </c>
      <c r="AW15" s="25">
        <v>2</v>
      </c>
      <c r="AX15" s="25">
        <v>0</v>
      </c>
      <c r="AY15" s="25">
        <v>0</v>
      </c>
      <c r="AZ15" s="25">
        <v>1</v>
      </c>
      <c r="BA15" s="25">
        <v>0.5</v>
      </c>
      <c r="BB15" s="25">
        <v>9</v>
      </c>
      <c r="BC15" s="25">
        <v>30</v>
      </c>
      <c r="BD15" s="25">
        <v>4</v>
      </c>
      <c r="BE15" s="25">
        <v>0</v>
      </c>
      <c r="BF15" s="25">
        <v>31.5</v>
      </c>
      <c r="BG15" s="25">
        <v>0</v>
      </c>
      <c r="BH15" s="25">
        <v>12</v>
      </c>
      <c r="BI15" s="25">
        <v>0</v>
      </c>
      <c r="BJ15" s="25">
        <v>15.5</v>
      </c>
      <c r="BK15" s="25">
        <v>83</v>
      </c>
      <c r="BL15" s="25">
        <v>2.5</v>
      </c>
      <c r="BM15" s="25">
        <v>18.5</v>
      </c>
      <c r="BN15" s="25">
        <v>33.5</v>
      </c>
      <c r="BO15" s="25">
        <v>3</v>
      </c>
      <c r="BP15" s="25">
        <v>0</v>
      </c>
      <c r="BQ15" s="25">
        <v>2</v>
      </c>
      <c r="BR15" s="25">
        <v>0</v>
      </c>
      <c r="BS15" s="25">
        <v>0</v>
      </c>
      <c r="BT15" s="25">
        <v>0</v>
      </c>
      <c r="BU15" s="25">
        <v>0</v>
      </c>
      <c r="BV15" s="25">
        <v>0</v>
      </c>
      <c r="BW15" s="25">
        <v>0</v>
      </c>
      <c r="BX15" s="25">
        <v>0</v>
      </c>
      <c r="BY15" s="25">
        <v>0</v>
      </c>
      <c r="BZ15" s="25">
        <v>0</v>
      </c>
      <c r="CA15" s="25">
        <v>0</v>
      </c>
      <c r="CB15" s="25">
        <v>235</v>
      </c>
      <c r="CC15" s="25">
        <v>0</v>
      </c>
      <c r="CD15" s="25">
        <v>0</v>
      </c>
      <c r="CE15" s="25">
        <v>0</v>
      </c>
      <c r="CF15" s="25">
        <v>0</v>
      </c>
      <c r="CG15" s="25">
        <v>0</v>
      </c>
      <c r="CH15" s="25">
        <v>0</v>
      </c>
      <c r="CI15" s="25">
        <v>0</v>
      </c>
      <c r="CJ15" s="25">
        <v>6</v>
      </c>
      <c r="CK15" s="25">
        <v>0</v>
      </c>
      <c r="CL15" s="25">
        <v>4</v>
      </c>
      <c r="CM15" s="25">
        <v>0</v>
      </c>
      <c r="CN15" s="25">
        <v>232</v>
      </c>
      <c r="CO15" s="25">
        <v>69.5</v>
      </c>
      <c r="CP15" s="25">
        <v>3</v>
      </c>
      <c r="CQ15" s="25">
        <v>0</v>
      </c>
      <c r="CR15" s="25">
        <v>0</v>
      </c>
      <c r="CS15" s="25">
        <v>0</v>
      </c>
      <c r="CT15" s="25">
        <v>0</v>
      </c>
      <c r="CU15" s="25">
        <v>2</v>
      </c>
      <c r="CV15" s="25">
        <v>0</v>
      </c>
      <c r="CW15" s="25">
        <v>0</v>
      </c>
      <c r="CX15" s="25">
        <v>0</v>
      </c>
      <c r="CY15" s="25">
        <v>0</v>
      </c>
      <c r="CZ15" s="25">
        <v>0</v>
      </c>
      <c r="DA15" s="25">
        <v>0</v>
      </c>
      <c r="DB15" s="25">
        <v>0</v>
      </c>
      <c r="DC15" s="25">
        <v>0</v>
      </c>
      <c r="DD15" s="25">
        <v>0</v>
      </c>
      <c r="DE15" s="25">
        <v>0</v>
      </c>
      <c r="DF15" s="25">
        <v>18.5</v>
      </c>
      <c r="DG15" s="25">
        <v>0</v>
      </c>
      <c r="DH15" s="25">
        <v>0</v>
      </c>
      <c r="DI15" s="25">
        <v>0</v>
      </c>
      <c r="DJ15" s="25">
        <v>0</v>
      </c>
      <c r="DK15" s="25">
        <v>0</v>
      </c>
      <c r="DL15" s="25">
        <v>0</v>
      </c>
      <c r="DM15" s="25">
        <v>0</v>
      </c>
      <c r="DN15" s="25">
        <v>1</v>
      </c>
      <c r="DO15" s="25">
        <v>0</v>
      </c>
      <c r="DP15" s="25">
        <v>0</v>
      </c>
      <c r="DQ15" s="25">
        <v>1</v>
      </c>
      <c r="DR15" s="25">
        <v>0</v>
      </c>
      <c r="DS15" s="25">
        <v>0</v>
      </c>
      <c r="DT15" s="25">
        <v>0</v>
      </c>
      <c r="DU15" s="25">
        <v>0</v>
      </c>
      <c r="DV15" s="25">
        <v>0</v>
      </c>
      <c r="DW15" s="25">
        <v>0</v>
      </c>
      <c r="DX15" s="25">
        <v>0</v>
      </c>
      <c r="DY15" s="25">
        <v>0</v>
      </c>
      <c r="DZ15" s="25">
        <v>1</v>
      </c>
      <c r="EA15" s="25">
        <v>0</v>
      </c>
      <c r="EB15" s="25">
        <v>0</v>
      </c>
      <c r="EC15" s="25">
        <v>0</v>
      </c>
      <c r="ED15" s="25">
        <v>0</v>
      </c>
      <c r="EE15" s="25">
        <v>0</v>
      </c>
      <c r="EF15" s="25">
        <v>2</v>
      </c>
      <c r="EG15" s="25">
        <v>0</v>
      </c>
      <c r="EH15" s="25">
        <v>0</v>
      </c>
      <c r="EI15" s="25">
        <v>24.5</v>
      </c>
      <c r="EJ15" s="25">
        <v>26</v>
      </c>
      <c r="EK15" s="25">
        <v>0</v>
      </c>
      <c r="EL15" s="25">
        <v>0</v>
      </c>
      <c r="EM15" s="25">
        <v>0</v>
      </c>
      <c r="EN15" s="25">
        <v>0</v>
      </c>
      <c r="EO15" s="25">
        <v>0</v>
      </c>
      <c r="EP15" s="25">
        <v>0</v>
      </c>
      <c r="EQ15" s="25">
        <v>2</v>
      </c>
      <c r="ER15" s="25">
        <v>2</v>
      </c>
      <c r="ES15" s="25">
        <v>0</v>
      </c>
      <c r="ET15" s="25">
        <v>0</v>
      </c>
      <c r="EU15" s="25">
        <v>0</v>
      </c>
      <c r="EV15" s="25">
        <v>0</v>
      </c>
      <c r="EW15" s="25">
        <v>0</v>
      </c>
      <c r="EX15" s="25">
        <v>0</v>
      </c>
      <c r="EY15" s="25">
        <v>0</v>
      </c>
      <c r="EZ15" s="25">
        <v>0</v>
      </c>
      <c r="FA15" s="25">
        <v>12</v>
      </c>
      <c r="FB15" s="25">
        <v>0</v>
      </c>
      <c r="FC15" s="25">
        <v>4</v>
      </c>
      <c r="FD15" s="25">
        <v>0</v>
      </c>
      <c r="FE15" s="25">
        <v>0</v>
      </c>
      <c r="FF15" s="25">
        <v>0</v>
      </c>
      <c r="FG15" s="25">
        <v>0</v>
      </c>
      <c r="FH15" s="25">
        <v>0</v>
      </c>
      <c r="FI15" s="25">
        <v>0</v>
      </c>
      <c r="FJ15" s="25">
        <v>0</v>
      </c>
      <c r="FK15" s="25">
        <v>0</v>
      </c>
      <c r="FL15" s="25">
        <v>0</v>
      </c>
      <c r="FM15" s="25">
        <v>0</v>
      </c>
      <c r="FN15" s="25">
        <v>15.5</v>
      </c>
      <c r="FO15" s="25">
        <v>0</v>
      </c>
      <c r="FP15" s="25">
        <v>0</v>
      </c>
      <c r="FQ15" s="25">
        <v>0</v>
      </c>
      <c r="FR15" s="25">
        <v>0</v>
      </c>
      <c r="FS15" s="25">
        <v>0</v>
      </c>
      <c r="FT15" s="25">
        <v>0</v>
      </c>
      <c r="FU15" s="25">
        <v>0</v>
      </c>
      <c r="FV15" s="25">
        <v>1</v>
      </c>
      <c r="FW15" s="25">
        <v>2</v>
      </c>
      <c r="FX15" s="25">
        <v>0</v>
      </c>
      <c r="FY15" s="25"/>
      <c r="FZ15" s="18">
        <f>SUM(C15:FY15)</f>
        <v>1970</v>
      </c>
      <c r="GA15" s="18"/>
      <c r="GB15" s="18"/>
      <c r="GC15" s="18"/>
      <c r="GD15" s="18"/>
      <c r="GE15" s="18"/>
      <c r="GF15" s="18"/>
      <c r="GG15" s="7"/>
      <c r="GH15" s="7"/>
      <c r="GI15" s="7"/>
      <c r="GJ15" s="7"/>
      <c r="GK15" s="7"/>
      <c r="GL15" s="7"/>
      <c r="GM15" s="7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</row>
    <row r="16" spans="1:256" x14ac:dyDescent="0.35">
      <c r="A16" s="6" t="s">
        <v>445</v>
      </c>
      <c r="B16" s="7" t="s">
        <v>446</v>
      </c>
      <c r="C16" s="18">
        <f>ROUND(C11-C12-C13-C15,1)</f>
        <v>6404.5</v>
      </c>
      <c r="D16" s="18">
        <f t="shared" ref="D16:BO16" si="4">ROUND(D11-D12-D13-D15,1)</f>
        <v>32699.5</v>
      </c>
      <c r="E16" s="18">
        <f t="shared" si="4"/>
        <v>4867</v>
      </c>
      <c r="F16" s="18">
        <f t="shared" si="4"/>
        <v>21051.5</v>
      </c>
      <c r="G16" s="18">
        <f t="shared" si="4"/>
        <v>1709</v>
      </c>
      <c r="H16" s="18">
        <f t="shared" si="4"/>
        <v>1089</v>
      </c>
      <c r="I16" s="18">
        <f t="shared" si="4"/>
        <v>7236</v>
      </c>
      <c r="J16" s="18">
        <f t="shared" si="4"/>
        <v>2024</v>
      </c>
      <c r="K16" s="18">
        <f t="shared" si="4"/>
        <v>243.5</v>
      </c>
      <c r="L16" s="18">
        <f t="shared" si="4"/>
        <v>2087</v>
      </c>
      <c r="M16" s="18">
        <f t="shared" si="4"/>
        <v>866</v>
      </c>
      <c r="N16" s="18">
        <f t="shared" si="4"/>
        <v>50007.5</v>
      </c>
      <c r="O16" s="18">
        <f t="shared" si="4"/>
        <v>12583.5</v>
      </c>
      <c r="P16" s="18">
        <f t="shared" si="4"/>
        <v>303</v>
      </c>
      <c r="Q16" s="18">
        <f t="shared" si="4"/>
        <v>37010</v>
      </c>
      <c r="R16" s="18">
        <f t="shared" si="4"/>
        <v>467.5</v>
      </c>
      <c r="S16" s="18">
        <f t="shared" si="4"/>
        <v>1535</v>
      </c>
      <c r="T16" s="18">
        <f t="shared" si="4"/>
        <v>158</v>
      </c>
      <c r="U16" s="18">
        <f t="shared" si="4"/>
        <v>57</v>
      </c>
      <c r="V16" s="18">
        <f t="shared" si="4"/>
        <v>245.5</v>
      </c>
      <c r="W16" s="18">
        <f t="shared" si="4"/>
        <v>49.5</v>
      </c>
      <c r="X16" s="18">
        <f t="shared" si="4"/>
        <v>36.5</v>
      </c>
      <c r="Y16" s="18">
        <f t="shared" si="4"/>
        <v>404</v>
      </c>
      <c r="Z16" s="18">
        <f t="shared" si="4"/>
        <v>231</v>
      </c>
      <c r="AA16" s="18">
        <f t="shared" si="4"/>
        <v>30258.5</v>
      </c>
      <c r="AB16" s="18">
        <f t="shared" si="4"/>
        <v>26784.5</v>
      </c>
      <c r="AC16" s="18">
        <f t="shared" si="4"/>
        <v>864</v>
      </c>
      <c r="AD16" s="18">
        <f t="shared" si="4"/>
        <v>1269.5</v>
      </c>
      <c r="AE16" s="18">
        <f t="shared" si="4"/>
        <v>97</v>
      </c>
      <c r="AF16" s="18">
        <f t="shared" si="4"/>
        <v>164.5</v>
      </c>
      <c r="AG16" s="18">
        <f t="shared" si="4"/>
        <v>589</v>
      </c>
      <c r="AH16" s="18">
        <f t="shared" si="4"/>
        <v>927</v>
      </c>
      <c r="AI16" s="18">
        <f t="shared" si="4"/>
        <v>363</v>
      </c>
      <c r="AJ16" s="18">
        <f t="shared" si="4"/>
        <v>176</v>
      </c>
      <c r="AK16" s="18">
        <f t="shared" si="4"/>
        <v>163</v>
      </c>
      <c r="AL16" s="18">
        <f t="shared" si="4"/>
        <v>286</v>
      </c>
      <c r="AM16" s="18">
        <f t="shared" si="4"/>
        <v>331</v>
      </c>
      <c r="AN16" s="18">
        <f t="shared" si="4"/>
        <v>271.5</v>
      </c>
      <c r="AO16" s="18">
        <f t="shared" si="4"/>
        <v>3767</v>
      </c>
      <c r="AP16" s="18">
        <f t="shared" si="4"/>
        <v>84396.5</v>
      </c>
      <c r="AQ16" s="18">
        <f t="shared" si="4"/>
        <v>242.5</v>
      </c>
      <c r="AR16" s="18">
        <f t="shared" si="4"/>
        <v>57877.5</v>
      </c>
      <c r="AS16" s="18">
        <f t="shared" si="4"/>
        <v>6025</v>
      </c>
      <c r="AT16" s="18">
        <f t="shared" si="4"/>
        <v>2340.5</v>
      </c>
      <c r="AU16" s="18">
        <f t="shared" si="4"/>
        <v>250</v>
      </c>
      <c r="AV16" s="18">
        <f t="shared" si="4"/>
        <v>299</v>
      </c>
      <c r="AW16" s="18">
        <f t="shared" si="4"/>
        <v>250</v>
      </c>
      <c r="AX16" s="18">
        <f t="shared" si="4"/>
        <v>73</v>
      </c>
      <c r="AY16" s="18">
        <f t="shared" si="4"/>
        <v>392</v>
      </c>
      <c r="AZ16" s="18">
        <f t="shared" si="4"/>
        <v>11891</v>
      </c>
      <c r="BA16" s="18">
        <f t="shared" si="4"/>
        <v>8667</v>
      </c>
      <c r="BB16" s="18">
        <f t="shared" si="4"/>
        <v>7399</v>
      </c>
      <c r="BC16" s="18">
        <f t="shared" si="4"/>
        <v>21443</v>
      </c>
      <c r="BD16" s="18">
        <f t="shared" si="4"/>
        <v>3598.5</v>
      </c>
      <c r="BE16" s="18">
        <f t="shared" si="4"/>
        <v>1113</v>
      </c>
      <c r="BF16" s="18">
        <f t="shared" si="4"/>
        <v>24230</v>
      </c>
      <c r="BG16" s="18">
        <f t="shared" si="4"/>
        <v>921.5</v>
      </c>
      <c r="BH16" s="18">
        <f t="shared" si="4"/>
        <v>529</v>
      </c>
      <c r="BI16" s="18">
        <f t="shared" si="4"/>
        <v>251</v>
      </c>
      <c r="BJ16" s="18">
        <f t="shared" si="4"/>
        <v>6198.5</v>
      </c>
      <c r="BK16" s="18">
        <f t="shared" si="4"/>
        <v>21041</v>
      </c>
      <c r="BL16" s="18">
        <f t="shared" si="4"/>
        <v>64.5</v>
      </c>
      <c r="BM16" s="18">
        <f t="shared" si="4"/>
        <v>331.5</v>
      </c>
      <c r="BN16" s="18">
        <f t="shared" si="4"/>
        <v>3018.5</v>
      </c>
      <c r="BO16" s="18">
        <f t="shared" si="4"/>
        <v>1190</v>
      </c>
      <c r="BP16" s="18">
        <f t="shared" ref="BP16:EA16" si="5">ROUND(BP11-BP12-BP13-BP15,1)</f>
        <v>144</v>
      </c>
      <c r="BQ16" s="18">
        <f t="shared" si="5"/>
        <v>5632</v>
      </c>
      <c r="BR16" s="18">
        <f t="shared" si="5"/>
        <v>4471</v>
      </c>
      <c r="BS16" s="18">
        <f t="shared" si="5"/>
        <v>1151</v>
      </c>
      <c r="BT16" s="18">
        <f t="shared" si="5"/>
        <v>355.5</v>
      </c>
      <c r="BU16" s="18">
        <f t="shared" si="5"/>
        <v>383</v>
      </c>
      <c r="BV16" s="18">
        <f t="shared" si="5"/>
        <v>1247.5</v>
      </c>
      <c r="BW16" s="18">
        <f t="shared" si="5"/>
        <v>2017</v>
      </c>
      <c r="BX16" s="18">
        <f t="shared" si="5"/>
        <v>67</v>
      </c>
      <c r="BY16" s="18">
        <f t="shared" si="5"/>
        <v>404</v>
      </c>
      <c r="BZ16" s="18">
        <f t="shared" si="5"/>
        <v>224</v>
      </c>
      <c r="CA16" s="18">
        <f t="shared" si="5"/>
        <v>130</v>
      </c>
      <c r="CB16" s="18">
        <f t="shared" si="5"/>
        <v>70467</v>
      </c>
      <c r="CC16" s="18">
        <f t="shared" si="5"/>
        <v>190</v>
      </c>
      <c r="CD16" s="18">
        <f t="shared" si="5"/>
        <v>27</v>
      </c>
      <c r="CE16" s="18">
        <f t="shared" si="5"/>
        <v>158.5</v>
      </c>
      <c r="CF16" s="18">
        <f t="shared" si="5"/>
        <v>92</v>
      </c>
      <c r="CG16" s="18">
        <f t="shared" si="5"/>
        <v>195.5</v>
      </c>
      <c r="CH16" s="18">
        <f t="shared" si="5"/>
        <v>90</v>
      </c>
      <c r="CI16" s="18">
        <f t="shared" si="5"/>
        <v>662</v>
      </c>
      <c r="CJ16" s="18">
        <f t="shared" si="5"/>
        <v>855.5</v>
      </c>
      <c r="CK16" s="18">
        <f t="shared" si="5"/>
        <v>4231.5</v>
      </c>
      <c r="CL16" s="18">
        <f t="shared" si="5"/>
        <v>1169</v>
      </c>
      <c r="CM16" s="18">
        <f t="shared" si="5"/>
        <v>659</v>
      </c>
      <c r="CN16" s="18">
        <f t="shared" si="5"/>
        <v>28020.5</v>
      </c>
      <c r="CO16" s="18">
        <f t="shared" si="5"/>
        <v>14006.5</v>
      </c>
      <c r="CP16" s="18">
        <f t="shared" si="5"/>
        <v>869.5</v>
      </c>
      <c r="CQ16" s="18">
        <f t="shared" si="5"/>
        <v>763</v>
      </c>
      <c r="CR16" s="18">
        <f t="shared" si="5"/>
        <v>199.5</v>
      </c>
      <c r="CS16" s="18">
        <f t="shared" si="5"/>
        <v>270</v>
      </c>
      <c r="CT16" s="18">
        <f t="shared" si="5"/>
        <v>115</v>
      </c>
      <c r="CU16" s="18">
        <f t="shared" si="5"/>
        <v>67</v>
      </c>
      <c r="CV16" s="18">
        <f t="shared" si="5"/>
        <v>22</v>
      </c>
      <c r="CW16" s="18">
        <f t="shared" si="5"/>
        <v>204</v>
      </c>
      <c r="CX16" s="18">
        <f t="shared" si="5"/>
        <v>450.5</v>
      </c>
      <c r="CY16" s="18">
        <f t="shared" si="5"/>
        <v>26.5</v>
      </c>
      <c r="CZ16" s="18">
        <f t="shared" si="5"/>
        <v>1773</v>
      </c>
      <c r="DA16" s="18">
        <f t="shared" si="5"/>
        <v>197.5</v>
      </c>
      <c r="DB16" s="18">
        <f t="shared" si="5"/>
        <v>314</v>
      </c>
      <c r="DC16" s="18">
        <f t="shared" si="5"/>
        <v>183</v>
      </c>
      <c r="DD16" s="18">
        <f t="shared" si="5"/>
        <v>170</v>
      </c>
      <c r="DE16" s="18">
        <f t="shared" si="5"/>
        <v>280.5</v>
      </c>
      <c r="DF16" s="18">
        <f t="shared" si="5"/>
        <v>18900.5</v>
      </c>
      <c r="DG16" s="18">
        <f t="shared" si="5"/>
        <v>92</v>
      </c>
      <c r="DH16" s="18">
        <f t="shared" si="5"/>
        <v>1689</v>
      </c>
      <c r="DI16" s="18">
        <f t="shared" si="5"/>
        <v>2308</v>
      </c>
      <c r="DJ16" s="18">
        <f t="shared" si="5"/>
        <v>598</v>
      </c>
      <c r="DK16" s="18">
        <f t="shared" si="5"/>
        <v>475</v>
      </c>
      <c r="DL16" s="18">
        <f t="shared" si="5"/>
        <v>5671</v>
      </c>
      <c r="DM16" s="18">
        <f t="shared" si="5"/>
        <v>228</v>
      </c>
      <c r="DN16" s="18">
        <f t="shared" si="5"/>
        <v>1275.5</v>
      </c>
      <c r="DO16" s="18">
        <f t="shared" si="5"/>
        <v>3255.5</v>
      </c>
      <c r="DP16" s="18">
        <f t="shared" si="5"/>
        <v>198</v>
      </c>
      <c r="DQ16" s="18">
        <f t="shared" si="5"/>
        <v>843</v>
      </c>
      <c r="DR16" s="18">
        <f t="shared" si="5"/>
        <v>1280.5</v>
      </c>
      <c r="DS16" s="18">
        <f t="shared" si="5"/>
        <v>554</v>
      </c>
      <c r="DT16" s="18">
        <f t="shared" si="5"/>
        <v>174</v>
      </c>
      <c r="DU16" s="18">
        <f t="shared" si="5"/>
        <v>342</v>
      </c>
      <c r="DV16" s="18">
        <f t="shared" si="5"/>
        <v>200.5</v>
      </c>
      <c r="DW16" s="18">
        <f t="shared" si="5"/>
        <v>289.5</v>
      </c>
      <c r="DX16" s="18">
        <f t="shared" si="5"/>
        <v>166</v>
      </c>
      <c r="DY16" s="18">
        <f t="shared" si="5"/>
        <v>287</v>
      </c>
      <c r="DZ16" s="18">
        <f t="shared" si="5"/>
        <v>634</v>
      </c>
      <c r="EA16" s="18">
        <f t="shared" si="5"/>
        <v>496</v>
      </c>
      <c r="EB16" s="18">
        <f t="shared" ref="EB16:FX16" si="6">ROUND(EB11-EB12-EB13-EB15,1)</f>
        <v>508.5</v>
      </c>
      <c r="EC16" s="18">
        <f t="shared" si="6"/>
        <v>266.5</v>
      </c>
      <c r="ED16" s="18">
        <f t="shared" si="6"/>
        <v>1551.5</v>
      </c>
      <c r="EE16" s="18">
        <f t="shared" si="6"/>
        <v>194</v>
      </c>
      <c r="EF16" s="18">
        <f t="shared" si="6"/>
        <v>1271</v>
      </c>
      <c r="EG16" s="18">
        <f t="shared" si="6"/>
        <v>257</v>
      </c>
      <c r="EH16" s="18">
        <f t="shared" si="6"/>
        <v>245</v>
      </c>
      <c r="EI16" s="18">
        <f t="shared" si="6"/>
        <v>13446</v>
      </c>
      <c r="EJ16" s="18">
        <f t="shared" si="6"/>
        <v>9802</v>
      </c>
      <c r="EK16" s="18">
        <f t="shared" si="6"/>
        <v>639.5</v>
      </c>
      <c r="EL16" s="18">
        <f t="shared" si="6"/>
        <v>457</v>
      </c>
      <c r="EM16" s="18">
        <f t="shared" si="6"/>
        <v>365</v>
      </c>
      <c r="EN16" s="18">
        <f t="shared" si="6"/>
        <v>882.5</v>
      </c>
      <c r="EO16" s="18">
        <f t="shared" si="6"/>
        <v>293</v>
      </c>
      <c r="EP16" s="18">
        <f t="shared" si="6"/>
        <v>417.5</v>
      </c>
      <c r="EQ16" s="18">
        <f t="shared" si="6"/>
        <v>2460</v>
      </c>
      <c r="ER16" s="18">
        <f t="shared" si="6"/>
        <v>297</v>
      </c>
      <c r="ES16" s="18">
        <f t="shared" si="6"/>
        <v>147.5</v>
      </c>
      <c r="ET16" s="18">
        <f t="shared" si="6"/>
        <v>193.5</v>
      </c>
      <c r="EU16" s="18">
        <f t="shared" si="6"/>
        <v>576</v>
      </c>
      <c r="EV16" s="18">
        <f t="shared" si="6"/>
        <v>72</v>
      </c>
      <c r="EW16" s="18">
        <f t="shared" si="6"/>
        <v>799</v>
      </c>
      <c r="EX16" s="18">
        <f t="shared" si="6"/>
        <v>170</v>
      </c>
      <c r="EY16" s="18">
        <f t="shared" si="6"/>
        <v>196.5</v>
      </c>
      <c r="EZ16" s="18">
        <f t="shared" si="6"/>
        <v>130</v>
      </c>
      <c r="FA16" s="18">
        <f t="shared" si="6"/>
        <v>3294</v>
      </c>
      <c r="FB16" s="18">
        <f t="shared" si="6"/>
        <v>276</v>
      </c>
      <c r="FC16" s="18">
        <f t="shared" si="6"/>
        <v>1684</v>
      </c>
      <c r="FD16" s="18">
        <f t="shared" si="6"/>
        <v>395</v>
      </c>
      <c r="FE16" s="18">
        <f t="shared" si="6"/>
        <v>75</v>
      </c>
      <c r="FF16" s="18">
        <f t="shared" si="6"/>
        <v>178</v>
      </c>
      <c r="FG16" s="18">
        <f t="shared" si="6"/>
        <v>117</v>
      </c>
      <c r="FH16" s="18">
        <f t="shared" si="6"/>
        <v>71</v>
      </c>
      <c r="FI16" s="18">
        <f t="shared" si="6"/>
        <v>1639.5</v>
      </c>
      <c r="FJ16" s="18">
        <f t="shared" si="6"/>
        <v>2009</v>
      </c>
      <c r="FK16" s="18">
        <f t="shared" si="6"/>
        <v>2481</v>
      </c>
      <c r="FL16" s="18">
        <f t="shared" si="6"/>
        <v>8455.5</v>
      </c>
      <c r="FM16" s="18">
        <f t="shared" si="6"/>
        <v>3910.5</v>
      </c>
      <c r="FN16" s="18">
        <f t="shared" si="6"/>
        <v>22092.5</v>
      </c>
      <c r="FO16" s="18">
        <f t="shared" si="6"/>
        <v>1111</v>
      </c>
      <c r="FP16" s="18">
        <f t="shared" si="6"/>
        <v>2307.5</v>
      </c>
      <c r="FQ16" s="18">
        <f t="shared" si="6"/>
        <v>974.5</v>
      </c>
      <c r="FR16" s="18">
        <f t="shared" si="6"/>
        <v>165.5</v>
      </c>
      <c r="FS16" s="18">
        <f t="shared" si="6"/>
        <v>151</v>
      </c>
      <c r="FT16" s="18">
        <f t="shared" si="6"/>
        <v>53</v>
      </c>
      <c r="FU16" s="18">
        <f t="shared" si="6"/>
        <v>759.5</v>
      </c>
      <c r="FV16" s="18">
        <f t="shared" si="6"/>
        <v>690.5</v>
      </c>
      <c r="FW16" s="18">
        <f t="shared" si="6"/>
        <v>134</v>
      </c>
      <c r="FX16" s="18">
        <f t="shared" si="6"/>
        <v>65</v>
      </c>
      <c r="FY16" s="18"/>
      <c r="FZ16" s="18">
        <f t="shared" si="0"/>
        <v>785348.5</v>
      </c>
      <c r="GA16" s="26"/>
      <c r="GB16" s="18">
        <f>FZ16-GA16</f>
        <v>785348.5</v>
      </c>
      <c r="GC16" s="18"/>
      <c r="GD16" s="18"/>
      <c r="GE16" s="18"/>
      <c r="GF16" s="18"/>
      <c r="GG16" s="7"/>
      <c r="GH16" s="7"/>
      <c r="GI16" s="7"/>
      <c r="GJ16" s="7"/>
      <c r="GK16" s="7"/>
      <c r="GL16" s="7"/>
      <c r="GM16" s="7"/>
      <c r="GN16" s="27"/>
      <c r="GO16" s="27"/>
    </row>
    <row r="17" spans="1:256" x14ac:dyDescent="0.35">
      <c r="A17" s="6" t="s">
        <v>447</v>
      </c>
      <c r="B17" s="18" t="s">
        <v>448</v>
      </c>
      <c r="C17" s="28">
        <v>2982</v>
      </c>
      <c r="D17" s="28">
        <v>11914</v>
      </c>
      <c r="E17" s="28">
        <v>2919</v>
      </c>
      <c r="F17" s="28">
        <v>7514</v>
      </c>
      <c r="G17" s="28">
        <v>496</v>
      </c>
      <c r="H17" s="28">
        <v>256</v>
      </c>
      <c r="I17" s="28">
        <v>4200</v>
      </c>
      <c r="J17" s="28">
        <v>991</v>
      </c>
      <c r="K17" s="28">
        <v>94</v>
      </c>
      <c r="L17" s="28">
        <v>797</v>
      </c>
      <c r="M17" s="28">
        <v>381</v>
      </c>
      <c r="N17" s="28">
        <v>11264</v>
      </c>
      <c r="O17" s="28">
        <v>1772</v>
      </c>
      <c r="P17" s="28">
        <v>107</v>
      </c>
      <c r="Q17" s="28">
        <v>19601</v>
      </c>
      <c r="R17" s="28">
        <v>1271</v>
      </c>
      <c r="S17" s="28">
        <v>597</v>
      </c>
      <c r="T17" s="28">
        <v>77</v>
      </c>
      <c r="U17" s="28">
        <v>25</v>
      </c>
      <c r="V17" s="28">
        <v>114</v>
      </c>
      <c r="W17" s="28">
        <v>18</v>
      </c>
      <c r="X17" s="28">
        <v>14</v>
      </c>
      <c r="Y17" s="28">
        <v>274</v>
      </c>
      <c r="Z17" s="28">
        <v>55</v>
      </c>
      <c r="AA17" s="28">
        <v>6838</v>
      </c>
      <c r="AB17" s="28">
        <v>4267</v>
      </c>
      <c r="AC17" s="20">
        <v>194</v>
      </c>
      <c r="AD17" s="20">
        <v>346</v>
      </c>
      <c r="AE17" s="20">
        <v>44</v>
      </c>
      <c r="AF17" s="20">
        <v>61</v>
      </c>
      <c r="AG17" s="20">
        <v>116</v>
      </c>
      <c r="AH17" s="28">
        <v>365</v>
      </c>
      <c r="AI17" s="28">
        <v>148</v>
      </c>
      <c r="AJ17" s="28">
        <v>94</v>
      </c>
      <c r="AK17" s="28">
        <v>78</v>
      </c>
      <c r="AL17" s="28">
        <v>145</v>
      </c>
      <c r="AM17" s="28">
        <v>129</v>
      </c>
      <c r="AN17" s="28">
        <v>81</v>
      </c>
      <c r="AO17" s="28">
        <v>1561</v>
      </c>
      <c r="AP17" s="28">
        <v>32328</v>
      </c>
      <c r="AQ17" s="28">
        <v>91</v>
      </c>
      <c r="AR17" s="28">
        <v>6498</v>
      </c>
      <c r="AS17" s="28">
        <v>1586</v>
      </c>
      <c r="AT17" s="28">
        <v>382</v>
      </c>
      <c r="AU17" s="28">
        <v>66</v>
      </c>
      <c r="AV17" s="28">
        <v>110</v>
      </c>
      <c r="AW17" s="28">
        <v>56</v>
      </c>
      <c r="AX17" s="28">
        <v>22</v>
      </c>
      <c r="AY17" s="28">
        <v>127</v>
      </c>
      <c r="AZ17" s="28">
        <v>5347</v>
      </c>
      <c r="BA17" s="28">
        <v>2694</v>
      </c>
      <c r="BB17" s="28">
        <v>2333</v>
      </c>
      <c r="BC17" s="28">
        <v>9188</v>
      </c>
      <c r="BD17" s="28">
        <v>462</v>
      </c>
      <c r="BE17" s="28">
        <v>270</v>
      </c>
      <c r="BF17" s="28">
        <v>3535</v>
      </c>
      <c r="BG17" s="28">
        <v>349</v>
      </c>
      <c r="BH17" s="28">
        <v>95</v>
      </c>
      <c r="BI17" s="28">
        <v>108</v>
      </c>
      <c r="BJ17" s="28">
        <v>614</v>
      </c>
      <c r="BK17" s="28">
        <v>5680</v>
      </c>
      <c r="BL17" s="28">
        <v>21</v>
      </c>
      <c r="BM17" s="28">
        <v>124</v>
      </c>
      <c r="BN17" s="28">
        <v>1119</v>
      </c>
      <c r="BO17" s="28">
        <v>432</v>
      </c>
      <c r="BP17" s="28">
        <v>55</v>
      </c>
      <c r="BQ17" s="28">
        <v>1735</v>
      </c>
      <c r="BR17" s="28">
        <v>1387</v>
      </c>
      <c r="BS17" s="28">
        <v>507</v>
      </c>
      <c r="BT17" s="28">
        <v>99</v>
      </c>
      <c r="BU17" s="28">
        <v>104</v>
      </c>
      <c r="BV17" s="28">
        <v>246</v>
      </c>
      <c r="BW17" s="28">
        <v>438</v>
      </c>
      <c r="BX17" s="28">
        <v>15</v>
      </c>
      <c r="BY17" s="28">
        <v>225</v>
      </c>
      <c r="BZ17" s="28">
        <v>94</v>
      </c>
      <c r="CA17" s="28">
        <v>26</v>
      </c>
      <c r="CB17" s="28">
        <v>13477</v>
      </c>
      <c r="CC17" s="28">
        <v>85</v>
      </c>
      <c r="CD17" s="28">
        <v>7</v>
      </c>
      <c r="CE17" s="28">
        <v>39</v>
      </c>
      <c r="CF17" s="28">
        <v>24</v>
      </c>
      <c r="CG17" s="28">
        <v>55</v>
      </c>
      <c r="CH17" s="28">
        <v>37</v>
      </c>
      <c r="CI17" s="28">
        <v>258</v>
      </c>
      <c r="CJ17" s="28">
        <v>317</v>
      </c>
      <c r="CK17" s="28">
        <v>1072</v>
      </c>
      <c r="CL17" s="28">
        <v>305</v>
      </c>
      <c r="CM17" s="28">
        <v>218</v>
      </c>
      <c r="CN17" s="28">
        <v>5977</v>
      </c>
      <c r="CO17" s="28">
        <v>2899</v>
      </c>
      <c r="CP17" s="20">
        <v>265</v>
      </c>
      <c r="CQ17" s="20">
        <v>379</v>
      </c>
      <c r="CR17" s="20">
        <v>48</v>
      </c>
      <c r="CS17" s="20">
        <v>67</v>
      </c>
      <c r="CT17" s="28">
        <v>62</v>
      </c>
      <c r="CU17" s="28">
        <v>127</v>
      </c>
      <c r="CV17" s="28">
        <v>3</v>
      </c>
      <c r="CW17" s="28">
        <v>74</v>
      </c>
      <c r="CX17" s="28">
        <v>144</v>
      </c>
      <c r="CY17" s="28">
        <v>6</v>
      </c>
      <c r="CZ17" s="28">
        <v>656</v>
      </c>
      <c r="DA17" s="28">
        <v>31</v>
      </c>
      <c r="DB17" s="28">
        <v>55</v>
      </c>
      <c r="DC17" s="28">
        <v>26</v>
      </c>
      <c r="DD17" s="28">
        <v>81</v>
      </c>
      <c r="DE17" s="28">
        <v>68</v>
      </c>
      <c r="DF17" s="28">
        <v>7023</v>
      </c>
      <c r="DG17" s="28">
        <v>23</v>
      </c>
      <c r="DH17" s="28">
        <v>634</v>
      </c>
      <c r="DI17" s="28">
        <v>998</v>
      </c>
      <c r="DJ17" s="28">
        <v>212</v>
      </c>
      <c r="DK17" s="28">
        <v>124</v>
      </c>
      <c r="DL17" s="28">
        <v>1916</v>
      </c>
      <c r="DM17" s="20">
        <v>85</v>
      </c>
      <c r="DN17" s="20">
        <v>544</v>
      </c>
      <c r="DO17" s="28">
        <v>1259</v>
      </c>
      <c r="DP17" s="28">
        <v>37</v>
      </c>
      <c r="DQ17" s="28">
        <v>232</v>
      </c>
      <c r="DR17" s="28">
        <v>611</v>
      </c>
      <c r="DS17" s="28">
        <v>304</v>
      </c>
      <c r="DT17" s="28">
        <v>83</v>
      </c>
      <c r="DU17" s="28">
        <v>130</v>
      </c>
      <c r="DV17" s="28">
        <v>58</v>
      </c>
      <c r="DW17" s="28">
        <v>97</v>
      </c>
      <c r="DX17" s="28">
        <v>33</v>
      </c>
      <c r="DY17" s="28">
        <v>40</v>
      </c>
      <c r="DZ17" s="28">
        <v>160</v>
      </c>
      <c r="EA17" s="28">
        <v>147</v>
      </c>
      <c r="EB17" s="20">
        <v>201</v>
      </c>
      <c r="EC17" s="20">
        <v>56</v>
      </c>
      <c r="ED17" s="20">
        <v>60</v>
      </c>
      <c r="EE17" s="28">
        <v>92</v>
      </c>
      <c r="EF17" s="28">
        <v>606</v>
      </c>
      <c r="EG17" s="28">
        <v>100</v>
      </c>
      <c r="EH17" s="28">
        <v>93</v>
      </c>
      <c r="EI17" s="28">
        <v>6490</v>
      </c>
      <c r="EJ17" s="28">
        <v>3207</v>
      </c>
      <c r="EK17" s="28">
        <v>145</v>
      </c>
      <c r="EL17" s="28">
        <v>127</v>
      </c>
      <c r="EM17" s="28">
        <v>131</v>
      </c>
      <c r="EN17" s="28">
        <v>382</v>
      </c>
      <c r="EO17" s="28">
        <v>91</v>
      </c>
      <c r="EP17" s="28">
        <v>63</v>
      </c>
      <c r="EQ17" s="28">
        <v>283</v>
      </c>
      <c r="ER17" s="28">
        <v>51</v>
      </c>
      <c r="ES17" s="28">
        <v>81</v>
      </c>
      <c r="ET17" s="28">
        <v>89</v>
      </c>
      <c r="EU17" s="28">
        <v>318</v>
      </c>
      <c r="EV17" s="28">
        <v>24</v>
      </c>
      <c r="EW17" s="28">
        <v>139</v>
      </c>
      <c r="EX17" s="28">
        <v>60</v>
      </c>
      <c r="EY17" s="28">
        <v>210</v>
      </c>
      <c r="EZ17" s="28">
        <v>44</v>
      </c>
      <c r="FA17" s="28">
        <v>781</v>
      </c>
      <c r="FB17" s="28">
        <v>122</v>
      </c>
      <c r="FC17" s="28">
        <v>379</v>
      </c>
      <c r="FD17" s="28">
        <v>144</v>
      </c>
      <c r="FE17" s="28">
        <v>32</v>
      </c>
      <c r="FF17" s="28">
        <v>57</v>
      </c>
      <c r="FG17" s="28">
        <v>28</v>
      </c>
      <c r="FH17" s="28">
        <v>17</v>
      </c>
      <c r="FI17" s="28">
        <v>655</v>
      </c>
      <c r="FJ17" s="28">
        <v>482</v>
      </c>
      <c r="FK17" s="28">
        <v>851</v>
      </c>
      <c r="FL17" s="28">
        <v>1343</v>
      </c>
      <c r="FM17" s="28">
        <v>773</v>
      </c>
      <c r="FN17" s="28">
        <v>9717</v>
      </c>
      <c r="FO17" s="28">
        <v>362</v>
      </c>
      <c r="FP17" s="28">
        <v>790</v>
      </c>
      <c r="FQ17" s="28">
        <v>218</v>
      </c>
      <c r="FR17" s="28">
        <v>26</v>
      </c>
      <c r="FS17" s="28">
        <v>28</v>
      </c>
      <c r="FT17" s="28">
        <v>19</v>
      </c>
      <c r="FU17" s="28">
        <v>301</v>
      </c>
      <c r="FV17" s="28">
        <v>260</v>
      </c>
      <c r="FW17" s="28">
        <v>44</v>
      </c>
      <c r="FX17" s="28">
        <v>22</v>
      </c>
      <c r="FY17" s="28"/>
      <c r="FZ17" s="18">
        <f t="shared" si="0"/>
        <v>232974</v>
      </c>
      <c r="GA17" s="18"/>
      <c r="GB17" s="18"/>
      <c r="GC17" s="18"/>
      <c r="GD17" s="18"/>
      <c r="GE17" s="18"/>
      <c r="GF17" s="18"/>
      <c r="GG17" s="7"/>
      <c r="GH17" s="18"/>
      <c r="GI17" s="18"/>
      <c r="GJ17" s="18"/>
      <c r="GK17" s="18"/>
      <c r="GL17" s="18"/>
      <c r="GM17" s="18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</row>
    <row r="18" spans="1:256" x14ac:dyDescent="0.35">
      <c r="A18" s="29" t="s">
        <v>449</v>
      </c>
      <c r="B18" s="18" t="s">
        <v>450</v>
      </c>
      <c r="C18" s="30">
        <v>4727</v>
      </c>
      <c r="D18" s="30">
        <v>19041</v>
      </c>
      <c r="E18" s="30">
        <v>4728</v>
      </c>
      <c r="F18" s="30">
        <v>11877</v>
      </c>
      <c r="G18" s="30">
        <v>674</v>
      </c>
      <c r="H18" s="30">
        <v>446</v>
      </c>
      <c r="I18" s="30">
        <v>6561</v>
      </c>
      <c r="J18" s="30">
        <v>1570</v>
      </c>
      <c r="K18" s="30">
        <v>149</v>
      </c>
      <c r="L18" s="30">
        <v>1352</v>
      </c>
      <c r="M18" s="30">
        <v>753</v>
      </c>
      <c r="N18" s="30">
        <v>18367</v>
      </c>
      <c r="O18" s="30">
        <v>3032</v>
      </c>
      <c r="P18" s="30">
        <v>150</v>
      </c>
      <c r="Q18" s="30">
        <v>31041</v>
      </c>
      <c r="R18" s="30">
        <v>3493</v>
      </c>
      <c r="S18" s="30">
        <v>891</v>
      </c>
      <c r="T18" s="30">
        <v>111</v>
      </c>
      <c r="U18" s="30">
        <v>35</v>
      </c>
      <c r="V18" s="30">
        <v>165</v>
      </c>
      <c r="W18" s="30">
        <v>35</v>
      </c>
      <c r="X18" s="30">
        <v>22</v>
      </c>
      <c r="Y18" s="30">
        <v>739</v>
      </c>
      <c r="Z18" s="30">
        <v>80</v>
      </c>
      <c r="AA18" s="30">
        <v>10979</v>
      </c>
      <c r="AB18" s="30">
        <v>7302</v>
      </c>
      <c r="AC18" s="30">
        <v>318</v>
      </c>
      <c r="AD18" s="30">
        <v>509</v>
      </c>
      <c r="AE18" s="30">
        <v>62</v>
      </c>
      <c r="AF18" s="30">
        <v>89</v>
      </c>
      <c r="AG18" s="30">
        <v>183</v>
      </c>
      <c r="AH18" s="30">
        <v>580</v>
      </c>
      <c r="AI18" s="30">
        <v>211</v>
      </c>
      <c r="AJ18" s="30">
        <v>139</v>
      </c>
      <c r="AK18" s="30">
        <v>149</v>
      </c>
      <c r="AL18" s="30">
        <v>229</v>
      </c>
      <c r="AM18" s="30">
        <v>203</v>
      </c>
      <c r="AN18" s="30">
        <v>141</v>
      </c>
      <c r="AO18" s="30">
        <v>2383</v>
      </c>
      <c r="AP18" s="30">
        <v>53368</v>
      </c>
      <c r="AQ18" s="30">
        <v>142</v>
      </c>
      <c r="AR18" s="30">
        <v>10837</v>
      </c>
      <c r="AS18" s="30">
        <v>2641</v>
      </c>
      <c r="AT18" s="30">
        <v>565</v>
      </c>
      <c r="AU18" s="30">
        <v>101</v>
      </c>
      <c r="AV18" s="30">
        <v>179</v>
      </c>
      <c r="AW18" s="30">
        <v>86</v>
      </c>
      <c r="AX18" s="30">
        <v>40</v>
      </c>
      <c r="AY18" s="30">
        <v>203</v>
      </c>
      <c r="AZ18" s="30">
        <v>8101</v>
      </c>
      <c r="BA18" s="30">
        <v>4013</v>
      </c>
      <c r="BB18" s="30">
        <v>3492</v>
      </c>
      <c r="BC18" s="30">
        <v>14113</v>
      </c>
      <c r="BD18" s="30">
        <v>736</v>
      </c>
      <c r="BE18" s="30">
        <v>407</v>
      </c>
      <c r="BF18" s="30">
        <v>5594</v>
      </c>
      <c r="BG18" s="30">
        <v>550</v>
      </c>
      <c r="BH18" s="30">
        <v>161</v>
      </c>
      <c r="BI18" s="30">
        <v>170</v>
      </c>
      <c r="BJ18" s="30">
        <v>1008</v>
      </c>
      <c r="BK18" s="30">
        <v>13237</v>
      </c>
      <c r="BL18" s="30">
        <v>25</v>
      </c>
      <c r="BM18" s="30">
        <v>201</v>
      </c>
      <c r="BN18" s="30">
        <v>1725</v>
      </c>
      <c r="BO18" s="30">
        <v>645</v>
      </c>
      <c r="BP18" s="30">
        <v>79</v>
      </c>
      <c r="BQ18" s="30">
        <v>2839</v>
      </c>
      <c r="BR18" s="30">
        <v>2157</v>
      </c>
      <c r="BS18" s="30">
        <v>758</v>
      </c>
      <c r="BT18" s="30">
        <v>155</v>
      </c>
      <c r="BU18" s="30">
        <v>163</v>
      </c>
      <c r="BV18" s="30">
        <v>384</v>
      </c>
      <c r="BW18" s="30">
        <v>670</v>
      </c>
      <c r="BX18" s="30">
        <v>26</v>
      </c>
      <c r="BY18" s="30">
        <v>354</v>
      </c>
      <c r="BZ18" s="30">
        <v>157</v>
      </c>
      <c r="CA18" s="30">
        <v>41</v>
      </c>
      <c r="CB18" s="30">
        <v>22266</v>
      </c>
      <c r="CC18" s="30">
        <v>123</v>
      </c>
      <c r="CD18" s="30">
        <v>11</v>
      </c>
      <c r="CE18" s="30">
        <v>74</v>
      </c>
      <c r="CF18" s="30">
        <v>46</v>
      </c>
      <c r="CG18" s="30">
        <v>76</v>
      </c>
      <c r="CH18" s="30">
        <v>65</v>
      </c>
      <c r="CI18" s="30">
        <v>416</v>
      </c>
      <c r="CJ18" s="30">
        <v>518</v>
      </c>
      <c r="CK18" s="30">
        <v>1704</v>
      </c>
      <c r="CL18" s="30">
        <v>458</v>
      </c>
      <c r="CM18" s="30">
        <v>320</v>
      </c>
      <c r="CN18" s="30">
        <v>9893</v>
      </c>
      <c r="CO18" s="30">
        <v>4489</v>
      </c>
      <c r="CP18" s="30">
        <v>409</v>
      </c>
      <c r="CQ18" s="30">
        <v>552</v>
      </c>
      <c r="CR18" s="30">
        <v>63</v>
      </c>
      <c r="CS18" s="30">
        <v>102</v>
      </c>
      <c r="CT18" s="30">
        <v>93</v>
      </c>
      <c r="CU18" s="30">
        <v>191</v>
      </c>
      <c r="CV18" s="30">
        <v>6</v>
      </c>
      <c r="CW18" s="30">
        <v>109</v>
      </c>
      <c r="CX18" s="30">
        <v>206</v>
      </c>
      <c r="CY18" s="30">
        <v>14</v>
      </c>
      <c r="CZ18" s="30">
        <v>921</v>
      </c>
      <c r="DA18" s="30">
        <v>49</v>
      </c>
      <c r="DB18" s="30">
        <v>92</v>
      </c>
      <c r="DC18" s="30">
        <v>48</v>
      </c>
      <c r="DD18" s="30">
        <v>107</v>
      </c>
      <c r="DE18" s="30">
        <v>126</v>
      </c>
      <c r="DF18" s="30">
        <v>10651</v>
      </c>
      <c r="DG18" s="30">
        <v>37</v>
      </c>
      <c r="DH18" s="30">
        <v>920</v>
      </c>
      <c r="DI18" s="30">
        <v>1538</v>
      </c>
      <c r="DJ18" s="30">
        <v>318</v>
      </c>
      <c r="DK18" s="30">
        <v>178</v>
      </c>
      <c r="DL18" s="30">
        <v>3108</v>
      </c>
      <c r="DM18" s="30">
        <v>133</v>
      </c>
      <c r="DN18" s="30">
        <v>815</v>
      </c>
      <c r="DO18" s="30">
        <v>1902</v>
      </c>
      <c r="DP18" s="30">
        <v>66</v>
      </c>
      <c r="DQ18" s="30">
        <v>353</v>
      </c>
      <c r="DR18" s="30">
        <v>978</v>
      </c>
      <c r="DS18" s="30">
        <v>447</v>
      </c>
      <c r="DT18" s="30">
        <v>143</v>
      </c>
      <c r="DU18" s="30">
        <v>189</v>
      </c>
      <c r="DV18" s="30">
        <v>93</v>
      </c>
      <c r="DW18" s="30">
        <v>144</v>
      </c>
      <c r="DX18" s="30">
        <v>56</v>
      </c>
      <c r="DY18" s="30">
        <v>73</v>
      </c>
      <c r="DZ18" s="30">
        <v>234</v>
      </c>
      <c r="EA18" s="30">
        <v>214</v>
      </c>
      <c r="EB18" s="30">
        <v>316</v>
      </c>
      <c r="EC18" s="30">
        <v>98</v>
      </c>
      <c r="ED18" s="30">
        <v>89</v>
      </c>
      <c r="EE18" s="30">
        <v>136</v>
      </c>
      <c r="EF18" s="30">
        <v>938</v>
      </c>
      <c r="EG18" s="30">
        <v>165</v>
      </c>
      <c r="EH18" s="30">
        <v>125</v>
      </c>
      <c r="EI18" s="30">
        <v>10557</v>
      </c>
      <c r="EJ18" s="30">
        <v>5025</v>
      </c>
      <c r="EK18" s="30">
        <v>245</v>
      </c>
      <c r="EL18" s="30">
        <v>212</v>
      </c>
      <c r="EM18" s="30">
        <v>200</v>
      </c>
      <c r="EN18" s="30">
        <v>647</v>
      </c>
      <c r="EO18" s="30">
        <v>137</v>
      </c>
      <c r="EP18" s="30">
        <v>115</v>
      </c>
      <c r="EQ18" s="30">
        <v>491</v>
      </c>
      <c r="ER18" s="30">
        <v>85</v>
      </c>
      <c r="ES18" s="30">
        <v>118</v>
      </c>
      <c r="ET18" s="30">
        <v>150</v>
      </c>
      <c r="EU18" s="30">
        <v>524</v>
      </c>
      <c r="EV18" s="30">
        <v>44</v>
      </c>
      <c r="EW18" s="30">
        <v>245</v>
      </c>
      <c r="EX18" s="30">
        <v>77</v>
      </c>
      <c r="EY18" s="30">
        <v>383</v>
      </c>
      <c r="EZ18" s="30">
        <v>64</v>
      </c>
      <c r="FA18" s="30">
        <v>1256</v>
      </c>
      <c r="FB18" s="30">
        <v>201</v>
      </c>
      <c r="FC18" s="30">
        <v>621</v>
      </c>
      <c r="FD18" s="30">
        <v>205</v>
      </c>
      <c r="FE18" s="30">
        <v>41</v>
      </c>
      <c r="FF18" s="30">
        <v>102</v>
      </c>
      <c r="FG18" s="30">
        <v>54</v>
      </c>
      <c r="FH18" s="30">
        <v>33</v>
      </c>
      <c r="FI18" s="30">
        <v>1024</v>
      </c>
      <c r="FJ18" s="30">
        <v>719</v>
      </c>
      <c r="FK18" s="30">
        <v>1302</v>
      </c>
      <c r="FL18" s="30">
        <v>2057</v>
      </c>
      <c r="FM18" s="30">
        <v>1241</v>
      </c>
      <c r="FN18" s="30">
        <v>15102</v>
      </c>
      <c r="FO18" s="30">
        <v>561</v>
      </c>
      <c r="FP18" s="30">
        <v>1294</v>
      </c>
      <c r="FQ18" s="30">
        <v>320</v>
      </c>
      <c r="FR18" s="30">
        <v>45</v>
      </c>
      <c r="FS18" s="30">
        <v>42</v>
      </c>
      <c r="FT18" s="30">
        <v>27</v>
      </c>
      <c r="FU18" s="30">
        <v>485</v>
      </c>
      <c r="FV18" s="30">
        <v>417</v>
      </c>
      <c r="FW18" s="30">
        <v>84</v>
      </c>
      <c r="FX18" s="30">
        <v>29</v>
      </c>
      <c r="FY18" s="18"/>
      <c r="FZ18" s="18">
        <f t="shared" si="0"/>
        <v>378224</v>
      </c>
      <c r="GA18" s="18"/>
      <c r="GB18" s="18"/>
      <c r="GC18" s="18"/>
      <c r="GD18" s="18"/>
      <c r="GE18" s="18"/>
      <c r="GF18" s="18"/>
      <c r="GG18" s="7"/>
      <c r="GH18" s="18"/>
      <c r="GI18" s="18"/>
      <c r="GJ18" s="18"/>
      <c r="GK18" s="18"/>
      <c r="GL18" s="18"/>
      <c r="GM18" s="18"/>
      <c r="GN18" s="31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</row>
    <row r="19" spans="1:256" x14ac:dyDescent="0.35">
      <c r="A19" s="29" t="s">
        <v>451</v>
      </c>
      <c r="B19" s="7" t="s">
        <v>452</v>
      </c>
      <c r="C19" s="32">
        <f>ROUND(FZ137/FZ21,4)</f>
        <v>0.46500000000000002</v>
      </c>
      <c r="D19" s="33">
        <v>0.46500000000000002</v>
      </c>
      <c r="E19" s="33">
        <v>0.46500000000000002</v>
      </c>
      <c r="F19" s="33">
        <v>0.46500000000000002</v>
      </c>
      <c r="G19" s="33">
        <v>0.46500000000000002</v>
      </c>
      <c r="H19" s="33">
        <v>0.46500000000000002</v>
      </c>
      <c r="I19" s="33">
        <v>0.46500000000000002</v>
      </c>
      <c r="J19" s="33">
        <v>0.46500000000000002</v>
      </c>
      <c r="K19" s="33">
        <v>0.46500000000000002</v>
      </c>
      <c r="L19" s="33">
        <v>0.46500000000000002</v>
      </c>
      <c r="M19" s="33">
        <v>0.46500000000000002</v>
      </c>
      <c r="N19" s="33">
        <v>0.46500000000000002</v>
      </c>
      <c r="O19" s="33">
        <v>0.46500000000000002</v>
      </c>
      <c r="P19" s="33">
        <v>0.46500000000000002</v>
      </c>
      <c r="Q19" s="33">
        <v>0.46500000000000002</v>
      </c>
      <c r="R19" s="33">
        <v>0.46500000000000002</v>
      </c>
      <c r="S19" s="33">
        <v>0.46500000000000002</v>
      </c>
      <c r="T19" s="33">
        <v>0.46500000000000002</v>
      </c>
      <c r="U19" s="33">
        <v>0.46500000000000002</v>
      </c>
      <c r="V19" s="33">
        <v>0.46500000000000002</v>
      </c>
      <c r="W19" s="33">
        <v>0.46500000000000002</v>
      </c>
      <c r="X19" s="33">
        <v>0.46500000000000002</v>
      </c>
      <c r="Y19" s="33">
        <v>0.46500000000000002</v>
      </c>
      <c r="Z19" s="33">
        <v>0.46500000000000002</v>
      </c>
      <c r="AA19" s="33">
        <v>0.46500000000000002</v>
      </c>
      <c r="AB19" s="33">
        <v>0.46500000000000002</v>
      </c>
      <c r="AC19" s="33">
        <v>0.46500000000000002</v>
      </c>
      <c r="AD19" s="33">
        <v>0.46500000000000002</v>
      </c>
      <c r="AE19" s="33">
        <v>0.46500000000000002</v>
      </c>
      <c r="AF19" s="33">
        <v>0.46500000000000002</v>
      </c>
      <c r="AG19" s="33">
        <v>0.46500000000000002</v>
      </c>
      <c r="AH19" s="33">
        <v>0.46500000000000002</v>
      </c>
      <c r="AI19" s="33">
        <v>0.46500000000000002</v>
      </c>
      <c r="AJ19" s="33">
        <v>0.46500000000000002</v>
      </c>
      <c r="AK19" s="33">
        <v>0.46500000000000002</v>
      </c>
      <c r="AL19" s="33">
        <v>0.46500000000000002</v>
      </c>
      <c r="AM19" s="33">
        <v>0.46500000000000002</v>
      </c>
      <c r="AN19" s="33">
        <v>0.46500000000000002</v>
      </c>
      <c r="AO19" s="33">
        <v>0.46500000000000002</v>
      </c>
      <c r="AP19" s="33">
        <v>0.46500000000000002</v>
      </c>
      <c r="AQ19" s="33">
        <v>0.46500000000000002</v>
      </c>
      <c r="AR19" s="33">
        <v>0.46500000000000002</v>
      </c>
      <c r="AS19" s="33">
        <v>0.46500000000000002</v>
      </c>
      <c r="AT19" s="33">
        <v>0.46500000000000002</v>
      </c>
      <c r="AU19" s="33">
        <v>0.46500000000000002</v>
      </c>
      <c r="AV19" s="33">
        <v>0.46500000000000002</v>
      </c>
      <c r="AW19" s="33">
        <v>0.46500000000000002</v>
      </c>
      <c r="AX19" s="33">
        <v>0.46500000000000002</v>
      </c>
      <c r="AY19" s="33">
        <v>0.46500000000000002</v>
      </c>
      <c r="AZ19" s="33">
        <v>0.46500000000000002</v>
      </c>
      <c r="BA19" s="33">
        <v>0.46500000000000002</v>
      </c>
      <c r="BB19" s="33">
        <v>0.46500000000000002</v>
      </c>
      <c r="BC19" s="33">
        <v>0.46500000000000002</v>
      </c>
      <c r="BD19" s="33">
        <v>0.46500000000000002</v>
      </c>
      <c r="BE19" s="33">
        <v>0.46500000000000002</v>
      </c>
      <c r="BF19" s="33">
        <v>0.46500000000000002</v>
      </c>
      <c r="BG19" s="33">
        <v>0.46500000000000002</v>
      </c>
      <c r="BH19" s="33">
        <v>0.46500000000000002</v>
      </c>
      <c r="BI19" s="33">
        <v>0.46500000000000002</v>
      </c>
      <c r="BJ19" s="33">
        <v>0.46500000000000002</v>
      </c>
      <c r="BK19" s="33">
        <v>0.46500000000000002</v>
      </c>
      <c r="BL19" s="33">
        <v>0.46500000000000002</v>
      </c>
      <c r="BM19" s="33">
        <v>0.46500000000000002</v>
      </c>
      <c r="BN19" s="33">
        <v>0.46500000000000002</v>
      </c>
      <c r="BO19" s="33">
        <v>0.46500000000000002</v>
      </c>
      <c r="BP19" s="33">
        <v>0.46500000000000002</v>
      </c>
      <c r="BQ19" s="33">
        <v>0.46500000000000002</v>
      </c>
      <c r="BR19" s="33">
        <v>0.46500000000000002</v>
      </c>
      <c r="BS19" s="33">
        <v>0.46500000000000002</v>
      </c>
      <c r="BT19" s="33">
        <v>0.46500000000000002</v>
      </c>
      <c r="BU19" s="33">
        <v>0.46500000000000002</v>
      </c>
      <c r="BV19" s="33">
        <v>0.46500000000000002</v>
      </c>
      <c r="BW19" s="33">
        <v>0.46500000000000002</v>
      </c>
      <c r="BX19" s="33">
        <v>0.46500000000000002</v>
      </c>
      <c r="BY19" s="33">
        <v>0.46500000000000002</v>
      </c>
      <c r="BZ19" s="33">
        <v>0.46500000000000002</v>
      </c>
      <c r="CA19" s="33">
        <v>0.46500000000000002</v>
      </c>
      <c r="CB19" s="33">
        <v>0.46500000000000002</v>
      </c>
      <c r="CC19" s="33">
        <v>0.46500000000000002</v>
      </c>
      <c r="CD19" s="33">
        <v>0.46500000000000002</v>
      </c>
      <c r="CE19" s="33">
        <v>0.46500000000000002</v>
      </c>
      <c r="CF19" s="33">
        <v>0.46500000000000002</v>
      </c>
      <c r="CG19" s="33">
        <v>0.46500000000000002</v>
      </c>
      <c r="CH19" s="33">
        <v>0.46500000000000002</v>
      </c>
      <c r="CI19" s="33">
        <v>0.46500000000000002</v>
      </c>
      <c r="CJ19" s="33">
        <v>0.46500000000000002</v>
      </c>
      <c r="CK19" s="33">
        <v>0.46500000000000002</v>
      </c>
      <c r="CL19" s="33">
        <v>0.46500000000000002</v>
      </c>
      <c r="CM19" s="33">
        <v>0.46500000000000002</v>
      </c>
      <c r="CN19" s="33">
        <v>0.46500000000000002</v>
      </c>
      <c r="CO19" s="33">
        <v>0.46500000000000002</v>
      </c>
      <c r="CP19" s="33">
        <v>0.46500000000000002</v>
      </c>
      <c r="CQ19" s="33">
        <v>0.46500000000000002</v>
      </c>
      <c r="CR19" s="33">
        <v>0.46500000000000002</v>
      </c>
      <c r="CS19" s="33">
        <v>0.46500000000000002</v>
      </c>
      <c r="CT19" s="33">
        <v>0.46500000000000002</v>
      </c>
      <c r="CU19" s="33">
        <v>0.46500000000000002</v>
      </c>
      <c r="CV19" s="33">
        <v>0.46500000000000002</v>
      </c>
      <c r="CW19" s="33">
        <v>0.46500000000000002</v>
      </c>
      <c r="CX19" s="33">
        <v>0.46500000000000002</v>
      </c>
      <c r="CY19" s="33">
        <v>0.46500000000000002</v>
      </c>
      <c r="CZ19" s="33">
        <v>0.46500000000000002</v>
      </c>
      <c r="DA19" s="33">
        <v>0.46500000000000002</v>
      </c>
      <c r="DB19" s="33">
        <v>0.46500000000000002</v>
      </c>
      <c r="DC19" s="33">
        <v>0.46500000000000002</v>
      </c>
      <c r="DD19" s="33">
        <v>0.46500000000000002</v>
      </c>
      <c r="DE19" s="33">
        <v>0.46500000000000002</v>
      </c>
      <c r="DF19" s="33">
        <v>0.46500000000000002</v>
      </c>
      <c r="DG19" s="33">
        <v>0.46500000000000002</v>
      </c>
      <c r="DH19" s="33">
        <v>0.46500000000000002</v>
      </c>
      <c r="DI19" s="33">
        <v>0.46500000000000002</v>
      </c>
      <c r="DJ19" s="33">
        <v>0.46500000000000002</v>
      </c>
      <c r="DK19" s="33">
        <v>0.46500000000000002</v>
      </c>
      <c r="DL19" s="33">
        <v>0.46500000000000002</v>
      </c>
      <c r="DM19" s="33">
        <v>0.46500000000000002</v>
      </c>
      <c r="DN19" s="33">
        <v>0.46500000000000002</v>
      </c>
      <c r="DO19" s="33">
        <v>0.46500000000000002</v>
      </c>
      <c r="DP19" s="33">
        <v>0.46500000000000002</v>
      </c>
      <c r="DQ19" s="33">
        <v>0.46500000000000002</v>
      </c>
      <c r="DR19" s="33">
        <v>0.46500000000000002</v>
      </c>
      <c r="DS19" s="33">
        <v>0.46500000000000002</v>
      </c>
      <c r="DT19" s="33">
        <v>0.46500000000000002</v>
      </c>
      <c r="DU19" s="33">
        <v>0.46500000000000002</v>
      </c>
      <c r="DV19" s="33">
        <v>0.46500000000000002</v>
      </c>
      <c r="DW19" s="33">
        <v>0.46500000000000002</v>
      </c>
      <c r="DX19" s="33">
        <v>0.46500000000000002</v>
      </c>
      <c r="DY19" s="33">
        <v>0.46500000000000002</v>
      </c>
      <c r="DZ19" s="33">
        <v>0.46500000000000002</v>
      </c>
      <c r="EA19" s="33">
        <v>0.46500000000000002</v>
      </c>
      <c r="EB19" s="33">
        <v>0.46500000000000002</v>
      </c>
      <c r="EC19" s="33">
        <v>0.46500000000000002</v>
      </c>
      <c r="ED19" s="33">
        <v>0.46500000000000002</v>
      </c>
      <c r="EE19" s="33">
        <v>0.46500000000000002</v>
      </c>
      <c r="EF19" s="33">
        <v>0.46500000000000002</v>
      </c>
      <c r="EG19" s="33">
        <v>0.46500000000000002</v>
      </c>
      <c r="EH19" s="33">
        <v>0.46500000000000002</v>
      </c>
      <c r="EI19" s="33">
        <v>0.46500000000000002</v>
      </c>
      <c r="EJ19" s="33">
        <v>0.46500000000000002</v>
      </c>
      <c r="EK19" s="33">
        <v>0.46500000000000002</v>
      </c>
      <c r="EL19" s="33">
        <v>0.46500000000000002</v>
      </c>
      <c r="EM19" s="33">
        <v>0.46500000000000002</v>
      </c>
      <c r="EN19" s="33">
        <v>0.46500000000000002</v>
      </c>
      <c r="EO19" s="33">
        <v>0.46500000000000002</v>
      </c>
      <c r="EP19" s="33">
        <v>0.46500000000000002</v>
      </c>
      <c r="EQ19" s="33">
        <v>0.46500000000000002</v>
      </c>
      <c r="ER19" s="33">
        <v>0.46500000000000002</v>
      </c>
      <c r="ES19" s="33">
        <v>0.46500000000000002</v>
      </c>
      <c r="ET19" s="33">
        <v>0.46500000000000002</v>
      </c>
      <c r="EU19" s="33">
        <v>0.46500000000000002</v>
      </c>
      <c r="EV19" s="33">
        <v>0.46500000000000002</v>
      </c>
      <c r="EW19" s="33">
        <v>0.46500000000000002</v>
      </c>
      <c r="EX19" s="33">
        <v>0.46500000000000002</v>
      </c>
      <c r="EY19" s="33">
        <v>0.46500000000000002</v>
      </c>
      <c r="EZ19" s="33">
        <v>0.46500000000000002</v>
      </c>
      <c r="FA19" s="33">
        <v>0.46500000000000002</v>
      </c>
      <c r="FB19" s="33">
        <v>0.46500000000000002</v>
      </c>
      <c r="FC19" s="33">
        <v>0.46500000000000002</v>
      </c>
      <c r="FD19" s="33">
        <v>0.46500000000000002</v>
      </c>
      <c r="FE19" s="33">
        <v>0.46500000000000002</v>
      </c>
      <c r="FF19" s="33">
        <v>0.46500000000000002</v>
      </c>
      <c r="FG19" s="33">
        <v>0.46500000000000002</v>
      </c>
      <c r="FH19" s="33">
        <v>0.46500000000000002</v>
      </c>
      <c r="FI19" s="33">
        <v>0.46500000000000002</v>
      </c>
      <c r="FJ19" s="33">
        <v>0.46500000000000002</v>
      </c>
      <c r="FK19" s="33">
        <v>0.46500000000000002</v>
      </c>
      <c r="FL19" s="33">
        <v>0.46500000000000002</v>
      </c>
      <c r="FM19" s="33">
        <v>0.46500000000000002</v>
      </c>
      <c r="FN19" s="33">
        <v>0.46500000000000002</v>
      </c>
      <c r="FO19" s="33">
        <v>0.46500000000000002</v>
      </c>
      <c r="FP19" s="33">
        <v>0.46500000000000002</v>
      </c>
      <c r="FQ19" s="33">
        <v>0.46500000000000002</v>
      </c>
      <c r="FR19" s="33">
        <v>0.46500000000000002</v>
      </c>
      <c r="FS19" s="33">
        <v>0.46500000000000002</v>
      </c>
      <c r="FT19" s="33">
        <v>0.46500000000000002</v>
      </c>
      <c r="FU19" s="33">
        <v>0.46500000000000002</v>
      </c>
      <c r="FV19" s="33">
        <v>0.46500000000000002</v>
      </c>
      <c r="FW19" s="33">
        <v>0.46500000000000002</v>
      </c>
      <c r="FX19" s="33">
        <v>0.46500000000000002</v>
      </c>
      <c r="FY19" s="33"/>
      <c r="FZ19" s="33">
        <f>FX19</f>
        <v>0.46500000000000002</v>
      </c>
      <c r="GA19" s="33"/>
      <c r="GB19" s="33"/>
      <c r="GC19" s="33"/>
      <c r="GD19" s="33"/>
      <c r="GE19" s="33"/>
      <c r="GF19" s="33"/>
      <c r="GG19" s="7"/>
      <c r="GH19" s="33"/>
      <c r="GI19" s="33"/>
      <c r="GJ19" s="33"/>
      <c r="GK19" s="33"/>
      <c r="GL19" s="33"/>
      <c r="GM19" s="33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spans="1:256" x14ac:dyDescent="0.35">
      <c r="A20" s="6" t="s">
        <v>453</v>
      </c>
      <c r="B20" s="18" t="s">
        <v>454</v>
      </c>
      <c r="C20" s="28">
        <v>4058</v>
      </c>
      <c r="D20" s="28">
        <v>23051</v>
      </c>
      <c r="E20" s="28">
        <v>3301</v>
      </c>
      <c r="F20" s="28">
        <v>14619</v>
      </c>
      <c r="G20" s="28">
        <v>1126</v>
      </c>
      <c r="H20" s="28">
        <v>630</v>
      </c>
      <c r="I20" s="28">
        <v>5141</v>
      </c>
      <c r="J20" s="28">
        <v>1248</v>
      </c>
      <c r="K20" s="28">
        <v>155</v>
      </c>
      <c r="L20" s="28">
        <v>1234</v>
      </c>
      <c r="M20" s="28">
        <v>444</v>
      </c>
      <c r="N20" s="28">
        <v>29996</v>
      </c>
      <c r="O20" s="28">
        <v>7237</v>
      </c>
      <c r="P20" s="28">
        <v>204</v>
      </c>
      <c r="Q20" s="28">
        <v>24881</v>
      </c>
      <c r="R20" s="28">
        <v>2383</v>
      </c>
      <c r="S20" s="28">
        <v>1008</v>
      </c>
      <c r="T20" s="28">
        <v>104</v>
      </c>
      <c r="U20" s="28">
        <v>37</v>
      </c>
      <c r="V20" s="28">
        <v>153</v>
      </c>
      <c r="W20" s="28">
        <v>23</v>
      </c>
      <c r="X20" s="28">
        <v>25</v>
      </c>
      <c r="Y20" s="28">
        <v>333</v>
      </c>
      <c r="Z20" s="28">
        <v>141</v>
      </c>
      <c r="AA20" s="28">
        <v>18755</v>
      </c>
      <c r="AB20" s="28">
        <v>15509</v>
      </c>
      <c r="AC20" s="28">
        <v>533</v>
      </c>
      <c r="AD20" s="28">
        <v>895</v>
      </c>
      <c r="AE20" s="28">
        <v>63</v>
      </c>
      <c r="AF20" s="28">
        <v>112</v>
      </c>
      <c r="AG20" s="28">
        <v>361</v>
      </c>
      <c r="AH20" s="28">
        <v>531</v>
      </c>
      <c r="AI20" s="28">
        <v>242</v>
      </c>
      <c r="AJ20" s="28">
        <v>111</v>
      </c>
      <c r="AK20" s="28">
        <v>85</v>
      </c>
      <c r="AL20" s="28">
        <v>174</v>
      </c>
      <c r="AM20" s="28">
        <v>197</v>
      </c>
      <c r="AN20" s="28">
        <v>157</v>
      </c>
      <c r="AO20" s="28">
        <v>2580</v>
      </c>
      <c r="AP20" s="28">
        <v>51411</v>
      </c>
      <c r="AQ20" s="28">
        <v>151</v>
      </c>
      <c r="AR20" s="28">
        <v>37170</v>
      </c>
      <c r="AS20" s="28">
        <v>3713</v>
      </c>
      <c r="AT20" s="28">
        <v>1614</v>
      </c>
      <c r="AU20" s="28">
        <v>164</v>
      </c>
      <c r="AV20" s="28">
        <v>174</v>
      </c>
      <c r="AW20" s="28">
        <v>163</v>
      </c>
      <c r="AX20" s="28">
        <v>48</v>
      </c>
      <c r="AY20" s="28">
        <v>236</v>
      </c>
      <c r="AZ20" s="28">
        <v>7966</v>
      </c>
      <c r="BA20" s="28">
        <v>5571</v>
      </c>
      <c r="BB20" s="28">
        <v>4754</v>
      </c>
      <c r="BC20" s="28">
        <v>15932</v>
      </c>
      <c r="BD20" s="28">
        <v>2115</v>
      </c>
      <c r="BE20" s="28">
        <v>710</v>
      </c>
      <c r="BF20" s="28">
        <v>15694</v>
      </c>
      <c r="BG20" s="28">
        <v>583</v>
      </c>
      <c r="BH20" s="28">
        <v>322</v>
      </c>
      <c r="BI20" s="28">
        <v>144</v>
      </c>
      <c r="BJ20" s="28">
        <v>3584</v>
      </c>
      <c r="BK20" s="28">
        <v>12183</v>
      </c>
      <c r="BL20" s="28">
        <v>34</v>
      </c>
      <c r="BM20" s="28">
        <v>195</v>
      </c>
      <c r="BN20" s="28">
        <v>1887</v>
      </c>
      <c r="BO20" s="28">
        <v>752</v>
      </c>
      <c r="BP20" s="28">
        <v>86</v>
      </c>
      <c r="BQ20" s="28">
        <v>3379</v>
      </c>
      <c r="BR20" s="28">
        <v>2724</v>
      </c>
      <c r="BS20" s="28">
        <v>749</v>
      </c>
      <c r="BT20" s="28">
        <v>215</v>
      </c>
      <c r="BU20" s="28">
        <v>239</v>
      </c>
      <c r="BV20" s="28">
        <v>740</v>
      </c>
      <c r="BW20" s="28">
        <v>1239</v>
      </c>
      <c r="BX20" s="28">
        <v>38</v>
      </c>
      <c r="BY20" s="28">
        <v>263</v>
      </c>
      <c r="BZ20" s="28">
        <v>131</v>
      </c>
      <c r="CA20" s="28">
        <v>81</v>
      </c>
      <c r="CB20" s="28">
        <v>43723</v>
      </c>
      <c r="CC20" s="28">
        <v>130</v>
      </c>
      <c r="CD20" s="28">
        <v>18</v>
      </c>
      <c r="CE20" s="28">
        <v>93</v>
      </c>
      <c r="CF20" s="28">
        <v>50</v>
      </c>
      <c r="CG20" s="28">
        <v>122</v>
      </c>
      <c r="CH20" s="28">
        <v>49</v>
      </c>
      <c r="CI20" s="28">
        <v>409</v>
      </c>
      <c r="CJ20" s="28">
        <v>510</v>
      </c>
      <c r="CK20" s="28">
        <v>2899</v>
      </c>
      <c r="CL20" s="28">
        <v>714</v>
      </c>
      <c r="CM20" s="28">
        <v>382</v>
      </c>
      <c r="CN20" s="28">
        <v>18647</v>
      </c>
      <c r="CO20" s="28">
        <v>8717</v>
      </c>
      <c r="CP20" s="28">
        <v>558</v>
      </c>
      <c r="CQ20" s="28">
        <v>501</v>
      </c>
      <c r="CR20" s="28">
        <v>128</v>
      </c>
      <c r="CS20" s="28">
        <v>166</v>
      </c>
      <c r="CT20" s="28">
        <v>77</v>
      </c>
      <c r="CU20" s="28">
        <v>283</v>
      </c>
      <c r="CV20" s="28">
        <v>8</v>
      </c>
      <c r="CW20" s="28">
        <v>131</v>
      </c>
      <c r="CX20" s="28">
        <v>285</v>
      </c>
      <c r="CY20" s="28">
        <v>13</v>
      </c>
      <c r="CZ20" s="28">
        <v>1158</v>
      </c>
      <c r="DA20" s="28">
        <v>128</v>
      </c>
      <c r="DB20" s="28">
        <v>192</v>
      </c>
      <c r="DC20" s="28">
        <v>121</v>
      </c>
      <c r="DD20" s="28">
        <v>131</v>
      </c>
      <c r="DE20" s="28">
        <v>147</v>
      </c>
      <c r="DF20" s="28">
        <v>12484</v>
      </c>
      <c r="DG20" s="28">
        <v>60</v>
      </c>
      <c r="DH20" s="28">
        <v>1095</v>
      </c>
      <c r="DI20" s="28">
        <v>1497</v>
      </c>
      <c r="DJ20" s="28">
        <v>375</v>
      </c>
      <c r="DK20" s="28">
        <v>298</v>
      </c>
      <c r="DL20" s="28">
        <v>3388</v>
      </c>
      <c r="DM20" s="28">
        <v>154</v>
      </c>
      <c r="DN20" s="28">
        <v>820</v>
      </c>
      <c r="DO20" s="28">
        <v>2053</v>
      </c>
      <c r="DP20" s="28">
        <v>123</v>
      </c>
      <c r="DQ20" s="28">
        <v>545</v>
      </c>
      <c r="DR20" s="28">
        <v>788</v>
      </c>
      <c r="DS20" s="28">
        <v>365</v>
      </c>
      <c r="DT20" s="28">
        <v>96</v>
      </c>
      <c r="DU20" s="28">
        <v>217</v>
      </c>
      <c r="DV20" s="28">
        <v>125</v>
      </c>
      <c r="DW20" s="28">
        <v>183</v>
      </c>
      <c r="DX20" s="28">
        <v>111</v>
      </c>
      <c r="DY20" s="28">
        <v>174</v>
      </c>
      <c r="DZ20" s="28">
        <v>404</v>
      </c>
      <c r="EA20" s="28">
        <v>336</v>
      </c>
      <c r="EB20" s="28">
        <v>319</v>
      </c>
      <c r="EC20" s="28">
        <v>151</v>
      </c>
      <c r="ED20" s="28">
        <v>903</v>
      </c>
      <c r="EE20" s="28">
        <v>129</v>
      </c>
      <c r="EF20" s="28">
        <v>794</v>
      </c>
      <c r="EG20" s="28">
        <v>155</v>
      </c>
      <c r="EH20" s="28">
        <v>175</v>
      </c>
      <c r="EI20" s="28">
        <v>8026</v>
      </c>
      <c r="EJ20" s="28">
        <v>6128</v>
      </c>
      <c r="EK20" s="28">
        <v>387</v>
      </c>
      <c r="EL20" s="28">
        <v>263</v>
      </c>
      <c r="EM20" s="28">
        <v>220</v>
      </c>
      <c r="EN20" s="28">
        <v>517</v>
      </c>
      <c r="EO20" s="28">
        <v>189</v>
      </c>
      <c r="EP20" s="28">
        <v>268</v>
      </c>
      <c r="EQ20" s="28">
        <v>1515</v>
      </c>
      <c r="ER20" s="28">
        <v>180</v>
      </c>
      <c r="ES20" s="28">
        <v>142</v>
      </c>
      <c r="ET20" s="28">
        <v>120</v>
      </c>
      <c r="EU20" s="28">
        <v>339</v>
      </c>
      <c r="EV20" s="28">
        <v>45</v>
      </c>
      <c r="EW20" s="28">
        <v>452</v>
      </c>
      <c r="EX20" s="28">
        <v>113</v>
      </c>
      <c r="EY20" s="28">
        <v>319</v>
      </c>
      <c r="EZ20" s="28">
        <v>80</v>
      </c>
      <c r="FA20" s="28">
        <v>1981</v>
      </c>
      <c r="FB20" s="28">
        <v>153</v>
      </c>
      <c r="FC20" s="28">
        <v>1038</v>
      </c>
      <c r="FD20" s="28">
        <v>252</v>
      </c>
      <c r="FE20" s="28">
        <v>47</v>
      </c>
      <c r="FF20" s="28">
        <v>97</v>
      </c>
      <c r="FG20" s="28">
        <v>65</v>
      </c>
      <c r="FH20" s="28">
        <v>38</v>
      </c>
      <c r="FI20" s="28">
        <v>1042</v>
      </c>
      <c r="FJ20" s="28">
        <v>1294</v>
      </c>
      <c r="FK20" s="28">
        <v>1534</v>
      </c>
      <c r="FL20" s="28">
        <v>5283</v>
      </c>
      <c r="FM20" s="28">
        <v>2359</v>
      </c>
      <c r="FN20" s="28">
        <v>13965</v>
      </c>
      <c r="FO20" s="28">
        <v>701</v>
      </c>
      <c r="FP20" s="28">
        <v>1378</v>
      </c>
      <c r="FQ20" s="28">
        <v>606</v>
      </c>
      <c r="FR20" s="28">
        <v>95</v>
      </c>
      <c r="FS20" s="28">
        <v>100</v>
      </c>
      <c r="FT20" s="28">
        <v>32</v>
      </c>
      <c r="FU20" s="28">
        <v>475</v>
      </c>
      <c r="FV20" s="28">
        <v>417</v>
      </c>
      <c r="FW20" s="28">
        <v>70</v>
      </c>
      <c r="FX20" s="28">
        <v>48</v>
      </c>
      <c r="FY20" s="28"/>
      <c r="FZ20" s="18">
        <f>SUM(C20:FX20)</f>
        <v>500171</v>
      </c>
      <c r="GA20" s="18"/>
      <c r="GB20" s="18"/>
      <c r="GC20" s="18"/>
      <c r="GD20" s="18"/>
      <c r="GE20" s="18"/>
      <c r="GF20" s="18"/>
      <c r="GG20" s="7"/>
      <c r="GH20" s="18"/>
      <c r="GI20" s="18"/>
      <c r="GJ20" s="18"/>
      <c r="GK20" s="18"/>
      <c r="GL20" s="18"/>
      <c r="GM20" s="18"/>
    </row>
    <row r="21" spans="1:256" s="8" customFormat="1" x14ac:dyDescent="0.35">
      <c r="A21" s="6" t="s">
        <v>455</v>
      </c>
      <c r="B21" s="18" t="s">
        <v>456</v>
      </c>
      <c r="C21" s="34">
        <v>6561</v>
      </c>
      <c r="D21" s="30">
        <v>37728</v>
      </c>
      <c r="E21" s="30">
        <v>5427</v>
      </c>
      <c r="F21" s="30">
        <v>24034</v>
      </c>
      <c r="G21" s="30">
        <v>1709</v>
      </c>
      <c r="H21" s="30">
        <v>1090</v>
      </c>
      <c r="I21" s="30">
        <v>8005</v>
      </c>
      <c r="J21" s="30">
        <v>2025</v>
      </c>
      <c r="K21" s="30">
        <v>244</v>
      </c>
      <c r="L21" s="30">
        <v>2113</v>
      </c>
      <c r="M21" s="30">
        <v>876</v>
      </c>
      <c r="N21" s="30">
        <v>50690</v>
      </c>
      <c r="O21" s="30">
        <v>12691</v>
      </c>
      <c r="P21" s="30">
        <v>302</v>
      </c>
      <c r="Q21" s="30">
        <v>39675</v>
      </c>
      <c r="R21" s="30">
        <v>6738</v>
      </c>
      <c r="S21" s="30">
        <v>1574</v>
      </c>
      <c r="T21" s="30">
        <v>158</v>
      </c>
      <c r="U21" s="30">
        <v>57</v>
      </c>
      <c r="V21" s="30">
        <v>246</v>
      </c>
      <c r="W21" s="30">
        <v>51</v>
      </c>
      <c r="X21" s="30">
        <v>39</v>
      </c>
      <c r="Y21" s="30">
        <v>878</v>
      </c>
      <c r="Z21" s="30">
        <v>231</v>
      </c>
      <c r="AA21" s="30">
        <v>31075</v>
      </c>
      <c r="AB21" s="30">
        <v>27135</v>
      </c>
      <c r="AC21" s="30">
        <v>864</v>
      </c>
      <c r="AD21" s="30">
        <v>1435</v>
      </c>
      <c r="AE21" s="30">
        <v>97</v>
      </c>
      <c r="AF21" s="30">
        <v>165</v>
      </c>
      <c r="AG21" s="30">
        <v>589</v>
      </c>
      <c r="AH21" s="30">
        <v>927</v>
      </c>
      <c r="AI21" s="30">
        <v>363</v>
      </c>
      <c r="AJ21" s="30">
        <v>176</v>
      </c>
      <c r="AK21" s="30">
        <v>160</v>
      </c>
      <c r="AL21" s="30">
        <v>283</v>
      </c>
      <c r="AM21" s="30">
        <v>332</v>
      </c>
      <c r="AN21" s="30">
        <v>275</v>
      </c>
      <c r="AO21" s="30">
        <v>4201</v>
      </c>
      <c r="AP21" s="30">
        <v>84960</v>
      </c>
      <c r="AQ21" s="30">
        <v>243</v>
      </c>
      <c r="AR21" s="30">
        <v>61797</v>
      </c>
      <c r="AS21" s="30">
        <v>6340</v>
      </c>
      <c r="AT21" s="30">
        <v>2538</v>
      </c>
      <c r="AU21" s="30">
        <v>250</v>
      </c>
      <c r="AV21" s="30">
        <v>299</v>
      </c>
      <c r="AW21" s="30">
        <v>252</v>
      </c>
      <c r="AX21" s="30">
        <v>73</v>
      </c>
      <c r="AY21" s="30">
        <v>392</v>
      </c>
      <c r="AZ21" s="30">
        <v>12203</v>
      </c>
      <c r="BA21" s="30">
        <v>8912</v>
      </c>
      <c r="BB21" s="30">
        <v>7426</v>
      </c>
      <c r="BC21" s="30">
        <v>25151</v>
      </c>
      <c r="BD21" s="30">
        <v>3606</v>
      </c>
      <c r="BE21" s="30">
        <v>1113</v>
      </c>
      <c r="BF21" s="30">
        <v>26157</v>
      </c>
      <c r="BG21" s="30">
        <v>923</v>
      </c>
      <c r="BH21" s="30">
        <v>573</v>
      </c>
      <c r="BI21" s="30">
        <v>251</v>
      </c>
      <c r="BJ21" s="30">
        <v>6330</v>
      </c>
      <c r="BK21" s="30">
        <v>26030</v>
      </c>
      <c r="BL21" s="30">
        <v>84</v>
      </c>
      <c r="BM21" s="30">
        <v>361</v>
      </c>
      <c r="BN21" s="30">
        <v>3074</v>
      </c>
      <c r="BO21" s="30">
        <v>1193</v>
      </c>
      <c r="BP21" s="30">
        <v>144</v>
      </c>
      <c r="BQ21" s="30">
        <v>5753</v>
      </c>
      <c r="BR21" s="30">
        <v>4379</v>
      </c>
      <c r="BS21" s="30">
        <v>1134</v>
      </c>
      <c r="BT21" s="30">
        <v>356</v>
      </c>
      <c r="BU21" s="30">
        <v>384</v>
      </c>
      <c r="BV21" s="30">
        <v>1249</v>
      </c>
      <c r="BW21" s="30">
        <v>2022</v>
      </c>
      <c r="BX21" s="30">
        <v>67</v>
      </c>
      <c r="BY21" s="30">
        <v>405</v>
      </c>
      <c r="BZ21" s="30">
        <v>224</v>
      </c>
      <c r="CA21" s="30">
        <v>130</v>
      </c>
      <c r="CB21" s="30">
        <v>73345</v>
      </c>
      <c r="CC21" s="30">
        <v>190</v>
      </c>
      <c r="CD21" s="30">
        <v>27</v>
      </c>
      <c r="CE21" s="30">
        <v>160</v>
      </c>
      <c r="CF21" s="30">
        <v>92</v>
      </c>
      <c r="CG21" s="30">
        <v>197</v>
      </c>
      <c r="CH21" s="30">
        <v>90</v>
      </c>
      <c r="CI21" s="30">
        <v>662</v>
      </c>
      <c r="CJ21" s="30">
        <v>863</v>
      </c>
      <c r="CK21" s="30">
        <v>4902</v>
      </c>
      <c r="CL21" s="30">
        <v>1176</v>
      </c>
      <c r="CM21" s="30">
        <v>602</v>
      </c>
      <c r="CN21" s="30">
        <v>31464</v>
      </c>
      <c r="CO21" s="30">
        <v>14214</v>
      </c>
      <c r="CP21" s="30">
        <v>912</v>
      </c>
      <c r="CQ21" s="30">
        <v>763</v>
      </c>
      <c r="CR21" s="30">
        <v>200</v>
      </c>
      <c r="CS21" s="30">
        <v>271</v>
      </c>
      <c r="CT21" s="30">
        <v>115</v>
      </c>
      <c r="CU21" s="30">
        <v>465</v>
      </c>
      <c r="CV21" s="30">
        <v>22</v>
      </c>
      <c r="CW21" s="30">
        <v>203</v>
      </c>
      <c r="CX21" s="30">
        <v>451</v>
      </c>
      <c r="CY21" s="30">
        <v>27</v>
      </c>
      <c r="CZ21" s="30">
        <v>1776</v>
      </c>
      <c r="DA21" s="30">
        <v>198</v>
      </c>
      <c r="DB21" s="30">
        <v>314</v>
      </c>
      <c r="DC21" s="30">
        <v>183</v>
      </c>
      <c r="DD21" s="30">
        <v>171</v>
      </c>
      <c r="DE21" s="30">
        <v>281</v>
      </c>
      <c r="DF21" s="30">
        <v>20408</v>
      </c>
      <c r="DG21" s="30">
        <v>92</v>
      </c>
      <c r="DH21" s="30">
        <v>1693</v>
      </c>
      <c r="DI21" s="30">
        <v>2372</v>
      </c>
      <c r="DJ21" s="30">
        <v>597</v>
      </c>
      <c r="DK21" s="30">
        <v>475</v>
      </c>
      <c r="DL21" s="30">
        <v>5691</v>
      </c>
      <c r="DM21" s="30">
        <v>229</v>
      </c>
      <c r="DN21" s="30">
        <v>1264</v>
      </c>
      <c r="DO21" s="30">
        <v>3247</v>
      </c>
      <c r="DP21" s="30">
        <v>198</v>
      </c>
      <c r="DQ21" s="30">
        <v>833</v>
      </c>
      <c r="DR21" s="30">
        <v>1281</v>
      </c>
      <c r="DS21" s="30">
        <v>554</v>
      </c>
      <c r="DT21" s="30">
        <v>175</v>
      </c>
      <c r="DU21" s="30">
        <v>342</v>
      </c>
      <c r="DV21" s="30">
        <v>201</v>
      </c>
      <c r="DW21" s="30">
        <v>290</v>
      </c>
      <c r="DX21" s="30">
        <v>166</v>
      </c>
      <c r="DY21" s="30">
        <v>287</v>
      </c>
      <c r="DZ21" s="30">
        <v>634</v>
      </c>
      <c r="EA21" s="30">
        <v>497</v>
      </c>
      <c r="EB21" s="30">
        <v>510</v>
      </c>
      <c r="EC21" s="30">
        <v>267</v>
      </c>
      <c r="ED21" s="30">
        <v>1555</v>
      </c>
      <c r="EE21" s="30">
        <v>194</v>
      </c>
      <c r="EF21" s="30">
        <v>1273</v>
      </c>
      <c r="EG21" s="30">
        <v>257</v>
      </c>
      <c r="EH21" s="30">
        <v>245</v>
      </c>
      <c r="EI21" s="30">
        <v>13484</v>
      </c>
      <c r="EJ21" s="30">
        <v>10051</v>
      </c>
      <c r="EK21" s="30">
        <v>642</v>
      </c>
      <c r="EL21" s="30">
        <v>457</v>
      </c>
      <c r="EM21" s="30">
        <v>360</v>
      </c>
      <c r="EN21" s="30">
        <v>926</v>
      </c>
      <c r="EO21" s="30">
        <v>293</v>
      </c>
      <c r="EP21" s="30">
        <v>418</v>
      </c>
      <c r="EQ21" s="30">
        <v>2572</v>
      </c>
      <c r="ER21" s="30">
        <v>300</v>
      </c>
      <c r="ES21" s="30">
        <v>196</v>
      </c>
      <c r="ET21" s="30">
        <v>196</v>
      </c>
      <c r="EU21" s="30">
        <v>576</v>
      </c>
      <c r="EV21" s="30">
        <v>72</v>
      </c>
      <c r="EW21" s="30">
        <v>799</v>
      </c>
      <c r="EX21" s="30">
        <v>170</v>
      </c>
      <c r="EY21" s="30">
        <v>647</v>
      </c>
      <c r="EZ21" s="30">
        <v>130</v>
      </c>
      <c r="FA21" s="30">
        <v>3311</v>
      </c>
      <c r="FB21" s="30">
        <v>269</v>
      </c>
      <c r="FC21" s="30">
        <v>1740</v>
      </c>
      <c r="FD21" s="30">
        <v>395</v>
      </c>
      <c r="FE21" s="30">
        <v>75</v>
      </c>
      <c r="FF21" s="30">
        <v>178</v>
      </c>
      <c r="FG21" s="30">
        <v>117</v>
      </c>
      <c r="FH21" s="30">
        <v>71</v>
      </c>
      <c r="FI21" s="30">
        <v>1637</v>
      </c>
      <c r="FJ21" s="30">
        <v>2000</v>
      </c>
      <c r="FK21" s="30">
        <v>2476</v>
      </c>
      <c r="FL21" s="30">
        <v>8462</v>
      </c>
      <c r="FM21" s="30">
        <v>3897</v>
      </c>
      <c r="FN21" s="30">
        <v>22503</v>
      </c>
      <c r="FO21" s="30">
        <v>1114</v>
      </c>
      <c r="FP21" s="30">
        <v>2309</v>
      </c>
      <c r="FQ21" s="30">
        <v>976</v>
      </c>
      <c r="FR21" s="30">
        <v>160</v>
      </c>
      <c r="FS21" s="30">
        <v>151</v>
      </c>
      <c r="FT21" s="30">
        <v>53</v>
      </c>
      <c r="FU21" s="30">
        <v>760</v>
      </c>
      <c r="FV21" s="30">
        <v>695</v>
      </c>
      <c r="FW21" s="30">
        <v>136</v>
      </c>
      <c r="FX21" s="30">
        <v>65</v>
      </c>
      <c r="FY21" s="18"/>
      <c r="FZ21" s="18">
        <f>SUM(C21:FX21)</f>
        <v>833999</v>
      </c>
      <c r="GA21" s="18"/>
      <c r="GB21" s="18"/>
      <c r="GC21" s="18"/>
      <c r="GD21" s="18"/>
      <c r="GE21" s="35"/>
      <c r="GF21" s="35"/>
      <c r="GG21" s="7"/>
      <c r="GH21" s="35"/>
      <c r="GI21" s="35"/>
      <c r="GJ21" s="35"/>
      <c r="GK21" s="35"/>
      <c r="GL21" s="35"/>
      <c r="GM21" s="35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x14ac:dyDescent="0.35">
      <c r="A22" s="29" t="s">
        <v>457</v>
      </c>
      <c r="B22" s="7" t="s">
        <v>458</v>
      </c>
      <c r="C22" s="18">
        <v>0</v>
      </c>
      <c r="D22" s="18">
        <v>3770</v>
      </c>
      <c r="E22" s="18">
        <v>0</v>
      </c>
      <c r="F22" s="18">
        <v>4259</v>
      </c>
      <c r="G22" s="18">
        <v>495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1133</v>
      </c>
      <c r="O22" s="18">
        <v>922</v>
      </c>
      <c r="P22" s="18">
        <v>0</v>
      </c>
      <c r="Q22" s="18">
        <v>5887</v>
      </c>
      <c r="R22" s="18">
        <v>0</v>
      </c>
      <c r="S22" s="18">
        <v>110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3209</v>
      </c>
      <c r="AB22" s="18">
        <v>2379.5</v>
      </c>
      <c r="AC22" s="18">
        <v>0</v>
      </c>
      <c r="AD22" s="18">
        <v>0</v>
      </c>
      <c r="AE22" s="18">
        <v>0</v>
      </c>
      <c r="AF22" s="18">
        <v>0</v>
      </c>
      <c r="AG22" s="18">
        <v>69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>
        <v>0</v>
      </c>
      <c r="AO22" s="18">
        <v>370.5</v>
      </c>
      <c r="AP22" s="18">
        <v>20182</v>
      </c>
      <c r="AQ22" s="18">
        <v>0</v>
      </c>
      <c r="AR22" s="18">
        <v>15630.5</v>
      </c>
      <c r="AS22" s="18">
        <v>360</v>
      </c>
      <c r="AT22" s="18">
        <v>490.5</v>
      </c>
      <c r="AU22" s="18">
        <v>0</v>
      </c>
      <c r="AV22" s="18">
        <v>0</v>
      </c>
      <c r="AW22" s="18">
        <v>0</v>
      </c>
      <c r="AX22" s="18">
        <v>0</v>
      </c>
      <c r="AY22" s="18">
        <v>0</v>
      </c>
      <c r="AZ22" s="18">
        <v>4118.5</v>
      </c>
      <c r="BA22" s="18">
        <v>72</v>
      </c>
      <c r="BB22" s="18">
        <v>0</v>
      </c>
      <c r="BC22" s="18">
        <v>2483.5</v>
      </c>
      <c r="BD22" s="18">
        <v>0</v>
      </c>
      <c r="BE22" s="18">
        <v>0</v>
      </c>
      <c r="BF22" s="18">
        <v>4104.5</v>
      </c>
      <c r="BG22" s="18">
        <v>0</v>
      </c>
      <c r="BH22" s="18">
        <v>0</v>
      </c>
      <c r="BI22" s="18">
        <v>0</v>
      </c>
      <c r="BJ22" s="18">
        <v>1099</v>
      </c>
      <c r="BK22" s="18">
        <v>12574</v>
      </c>
      <c r="BL22" s="18">
        <v>0</v>
      </c>
      <c r="BM22" s="18">
        <v>0</v>
      </c>
      <c r="BN22" s="18">
        <v>250</v>
      </c>
      <c r="BO22" s="18">
        <v>0</v>
      </c>
      <c r="BP22" s="18">
        <v>0</v>
      </c>
      <c r="BQ22" s="18">
        <v>531</v>
      </c>
      <c r="BR22" s="18">
        <v>0</v>
      </c>
      <c r="BS22" s="18">
        <v>0</v>
      </c>
      <c r="BT22" s="18">
        <v>0</v>
      </c>
      <c r="BU22" s="18">
        <v>0</v>
      </c>
      <c r="BV22" s="18">
        <v>0</v>
      </c>
      <c r="BW22" s="18">
        <v>34</v>
      </c>
      <c r="BX22" s="18">
        <v>0</v>
      </c>
      <c r="BY22" s="18">
        <v>71.5</v>
      </c>
      <c r="BZ22" s="18">
        <v>0</v>
      </c>
      <c r="CA22" s="18">
        <v>0</v>
      </c>
      <c r="CB22" s="18">
        <v>7842.5</v>
      </c>
      <c r="CC22" s="18">
        <v>0</v>
      </c>
      <c r="CD22" s="18">
        <v>0</v>
      </c>
      <c r="CE22" s="18">
        <v>0</v>
      </c>
      <c r="CF22" s="18">
        <v>0</v>
      </c>
      <c r="CG22" s="18">
        <v>0</v>
      </c>
      <c r="CH22" s="18">
        <v>0</v>
      </c>
      <c r="CI22" s="18">
        <v>0</v>
      </c>
      <c r="CJ22" s="18">
        <v>0</v>
      </c>
      <c r="CK22" s="18">
        <v>171</v>
      </c>
      <c r="CL22" s="18">
        <v>0</v>
      </c>
      <c r="CM22" s="18">
        <v>0</v>
      </c>
      <c r="CN22" s="18">
        <v>2843.5</v>
      </c>
      <c r="CO22" s="18">
        <v>2019</v>
      </c>
      <c r="CP22" s="18">
        <v>0</v>
      </c>
      <c r="CQ22" s="18">
        <v>0</v>
      </c>
      <c r="CR22" s="18">
        <v>0</v>
      </c>
      <c r="CS22" s="18">
        <v>0</v>
      </c>
      <c r="CT22" s="18">
        <v>0</v>
      </c>
      <c r="CU22" s="18">
        <v>0</v>
      </c>
      <c r="CV22" s="18">
        <v>0</v>
      </c>
      <c r="CW22" s="18">
        <v>0</v>
      </c>
      <c r="CX22" s="18">
        <v>0</v>
      </c>
      <c r="CY22" s="18">
        <v>0</v>
      </c>
      <c r="CZ22" s="18">
        <v>0</v>
      </c>
      <c r="DA22" s="18">
        <v>0</v>
      </c>
      <c r="DB22" s="18">
        <v>0</v>
      </c>
      <c r="DC22" s="18">
        <v>0</v>
      </c>
      <c r="DD22" s="18">
        <v>0</v>
      </c>
      <c r="DE22" s="18">
        <v>0</v>
      </c>
      <c r="DF22" s="18">
        <v>1074</v>
      </c>
      <c r="DG22" s="18">
        <v>0</v>
      </c>
      <c r="DH22" s="18">
        <v>0</v>
      </c>
      <c r="DI22" s="18">
        <v>386</v>
      </c>
      <c r="DJ22" s="18">
        <v>0</v>
      </c>
      <c r="DK22" s="18">
        <v>0</v>
      </c>
      <c r="DL22" s="18">
        <v>172</v>
      </c>
      <c r="DM22" s="18">
        <v>0</v>
      </c>
      <c r="DN22" s="18">
        <v>0</v>
      </c>
      <c r="DO22" s="18">
        <v>0</v>
      </c>
      <c r="DP22" s="18">
        <v>0</v>
      </c>
      <c r="DQ22" s="18">
        <v>0</v>
      </c>
      <c r="DR22" s="18">
        <v>0</v>
      </c>
      <c r="DS22" s="18">
        <v>0</v>
      </c>
      <c r="DT22" s="18">
        <v>0</v>
      </c>
      <c r="DU22" s="18">
        <v>0</v>
      </c>
      <c r="DV22" s="18">
        <v>0</v>
      </c>
      <c r="DW22" s="18">
        <v>0</v>
      </c>
      <c r="DX22" s="18">
        <v>0</v>
      </c>
      <c r="DY22" s="18">
        <v>0</v>
      </c>
      <c r="DZ22" s="18">
        <v>0</v>
      </c>
      <c r="EA22" s="18">
        <v>161</v>
      </c>
      <c r="EB22" s="18">
        <v>0</v>
      </c>
      <c r="EC22" s="18">
        <v>0</v>
      </c>
      <c r="ED22" s="18">
        <v>135</v>
      </c>
      <c r="EE22" s="18">
        <v>0</v>
      </c>
      <c r="EF22" s="18">
        <v>133</v>
      </c>
      <c r="EG22" s="18">
        <v>0</v>
      </c>
      <c r="EH22" s="18">
        <v>0</v>
      </c>
      <c r="EI22" s="18">
        <v>1491</v>
      </c>
      <c r="EJ22" s="18">
        <v>1546</v>
      </c>
      <c r="EK22" s="18">
        <v>0</v>
      </c>
      <c r="EL22" s="18">
        <v>0</v>
      </c>
      <c r="EM22" s="18">
        <v>0</v>
      </c>
      <c r="EN22" s="18">
        <v>0</v>
      </c>
      <c r="EO22" s="18">
        <v>0</v>
      </c>
      <c r="EP22" s="18">
        <v>0</v>
      </c>
      <c r="EQ22" s="18">
        <v>85.5</v>
      </c>
      <c r="ER22" s="18">
        <v>0</v>
      </c>
      <c r="ES22" s="18">
        <v>0</v>
      </c>
      <c r="ET22" s="18">
        <v>100</v>
      </c>
      <c r="EU22" s="18">
        <v>0</v>
      </c>
      <c r="EV22" s="18">
        <v>0</v>
      </c>
      <c r="EW22" s="18">
        <v>0</v>
      </c>
      <c r="EX22" s="18">
        <v>0</v>
      </c>
      <c r="EY22" s="18">
        <v>0</v>
      </c>
      <c r="EZ22" s="18">
        <v>0</v>
      </c>
      <c r="FA22" s="18">
        <v>0</v>
      </c>
      <c r="FB22" s="18">
        <v>0</v>
      </c>
      <c r="FC22" s="18">
        <v>452</v>
      </c>
      <c r="FD22" s="18">
        <v>0</v>
      </c>
      <c r="FE22" s="18">
        <v>0</v>
      </c>
      <c r="FF22" s="18">
        <v>0</v>
      </c>
      <c r="FG22" s="18">
        <v>0</v>
      </c>
      <c r="FH22" s="18">
        <v>0</v>
      </c>
      <c r="FI22" s="18">
        <v>0</v>
      </c>
      <c r="FJ22" s="18">
        <v>0</v>
      </c>
      <c r="FK22" s="18">
        <v>182</v>
      </c>
      <c r="FL22" s="18">
        <v>2030</v>
      </c>
      <c r="FM22" s="18">
        <v>551</v>
      </c>
      <c r="FN22" s="18">
        <v>4978</v>
      </c>
      <c r="FO22" s="18">
        <v>0</v>
      </c>
      <c r="FP22" s="18">
        <v>0</v>
      </c>
      <c r="FQ22" s="18">
        <v>0</v>
      </c>
      <c r="FR22" s="18">
        <v>0</v>
      </c>
      <c r="FS22" s="18">
        <v>0</v>
      </c>
      <c r="FT22" s="18">
        <v>0</v>
      </c>
      <c r="FU22" s="18">
        <v>0</v>
      </c>
      <c r="FV22" s="18">
        <v>0</v>
      </c>
      <c r="FW22" s="18">
        <v>0</v>
      </c>
      <c r="FX22" s="18">
        <v>0</v>
      </c>
      <c r="FY22" s="18"/>
      <c r="FZ22" s="18">
        <f>SUM(C22:FY22)</f>
        <v>110957.5</v>
      </c>
      <c r="GA22" s="18"/>
      <c r="GB22" s="18"/>
      <c r="GC22" s="18"/>
      <c r="GD22" s="18"/>
      <c r="GE22" s="18"/>
      <c r="GF22" s="18"/>
      <c r="GG22" s="7"/>
      <c r="GH22" s="7"/>
      <c r="GI22" s="7"/>
      <c r="GJ22" s="7"/>
      <c r="GK22" s="7"/>
      <c r="GL22" s="7"/>
      <c r="GM22" s="7"/>
    </row>
    <row r="23" spans="1:256" x14ac:dyDescent="0.35">
      <c r="A23" s="29" t="s">
        <v>459</v>
      </c>
      <c r="B23" s="36" t="s">
        <v>460</v>
      </c>
      <c r="C23" s="30">
        <v>6522.7</v>
      </c>
      <c r="D23" s="30">
        <v>40239</v>
      </c>
      <c r="E23" s="30">
        <v>6143.6</v>
      </c>
      <c r="F23" s="30">
        <v>23125.3</v>
      </c>
      <c r="G23" s="30">
        <v>1573</v>
      </c>
      <c r="H23" s="30">
        <v>1113.5</v>
      </c>
      <c r="I23" s="30">
        <v>8699.7999999999993</v>
      </c>
      <c r="J23" s="30">
        <v>2159.4</v>
      </c>
      <c r="K23" s="30">
        <v>263</v>
      </c>
      <c r="L23" s="30">
        <v>2245.9</v>
      </c>
      <c r="M23" s="30">
        <v>1068.7</v>
      </c>
      <c r="N23" s="30">
        <v>51854</v>
      </c>
      <c r="O23" s="30">
        <v>13522.3</v>
      </c>
      <c r="P23" s="30">
        <v>330</v>
      </c>
      <c r="Q23" s="30">
        <v>37766.800000000003</v>
      </c>
      <c r="R23" s="30">
        <v>6066.5</v>
      </c>
      <c r="S23" s="30">
        <v>1631.5</v>
      </c>
      <c r="T23" s="30">
        <v>163.30000000000001</v>
      </c>
      <c r="U23" s="30">
        <v>52.3</v>
      </c>
      <c r="V23" s="30">
        <v>264</v>
      </c>
      <c r="W23" s="30">
        <v>210.4</v>
      </c>
      <c r="X23" s="30">
        <v>50</v>
      </c>
      <c r="Y23" s="30">
        <v>954</v>
      </c>
      <c r="Z23" s="30">
        <v>231.3</v>
      </c>
      <c r="AA23" s="30">
        <v>31107.200000000001</v>
      </c>
      <c r="AB23" s="30">
        <v>28046.7</v>
      </c>
      <c r="AC23" s="30">
        <v>940</v>
      </c>
      <c r="AD23" s="30">
        <v>1410.4</v>
      </c>
      <c r="AE23" s="30">
        <v>94.6</v>
      </c>
      <c r="AF23" s="30">
        <v>171</v>
      </c>
      <c r="AG23" s="30">
        <v>624.79999999999995</v>
      </c>
      <c r="AH23" s="30">
        <v>1003.7</v>
      </c>
      <c r="AI23" s="30">
        <v>385.5</v>
      </c>
      <c r="AJ23" s="30">
        <v>164</v>
      </c>
      <c r="AK23" s="30">
        <v>177.4</v>
      </c>
      <c r="AL23" s="30">
        <v>276</v>
      </c>
      <c r="AM23" s="30">
        <v>388.1</v>
      </c>
      <c r="AN23" s="30">
        <v>328.3</v>
      </c>
      <c r="AO23" s="30">
        <v>4477.2</v>
      </c>
      <c r="AP23" s="30">
        <v>84847.5</v>
      </c>
      <c r="AQ23" s="30">
        <v>240.2</v>
      </c>
      <c r="AR23" s="30">
        <v>64063.4</v>
      </c>
      <c r="AS23" s="30">
        <v>6706.5</v>
      </c>
      <c r="AT23" s="30">
        <v>2335.9</v>
      </c>
      <c r="AU23" s="30">
        <v>291</v>
      </c>
      <c r="AV23" s="30">
        <v>313.3</v>
      </c>
      <c r="AW23" s="30">
        <v>256</v>
      </c>
      <c r="AX23" s="30">
        <v>68</v>
      </c>
      <c r="AY23" s="30">
        <v>425.6</v>
      </c>
      <c r="AZ23" s="30">
        <v>12573.9</v>
      </c>
      <c r="BA23" s="30">
        <v>9256.2999999999993</v>
      </c>
      <c r="BB23" s="30">
        <v>7775.2</v>
      </c>
      <c r="BC23" s="30">
        <v>26548.7</v>
      </c>
      <c r="BD23" s="30">
        <v>3621</v>
      </c>
      <c r="BE23" s="30">
        <v>1298.8</v>
      </c>
      <c r="BF23" s="30">
        <v>25605.5</v>
      </c>
      <c r="BG23" s="30">
        <v>930</v>
      </c>
      <c r="BH23" s="30">
        <v>593.29999999999995</v>
      </c>
      <c r="BI23" s="30">
        <v>261.8</v>
      </c>
      <c r="BJ23" s="30">
        <v>6317.4</v>
      </c>
      <c r="BK23" s="30">
        <v>30388.400000000001</v>
      </c>
      <c r="BL23" s="30">
        <v>116.1</v>
      </c>
      <c r="BM23" s="30">
        <v>364.5</v>
      </c>
      <c r="BN23" s="30">
        <v>3291.4</v>
      </c>
      <c r="BO23" s="30">
        <v>1299.0999999999999</v>
      </c>
      <c r="BP23" s="30">
        <v>181.8</v>
      </c>
      <c r="BQ23" s="30">
        <v>5936.3</v>
      </c>
      <c r="BR23" s="30">
        <v>4505.2</v>
      </c>
      <c r="BS23" s="30">
        <v>1136.8</v>
      </c>
      <c r="BT23" s="30">
        <v>404.1</v>
      </c>
      <c r="BU23" s="30">
        <v>410</v>
      </c>
      <c r="BV23" s="30">
        <v>1248.2</v>
      </c>
      <c r="BW23" s="30">
        <v>2000.7</v>
      </c>
      <c r="BX23" s="30">
        <v>69.8</v>
      </c>
      <c r="BY23" s="30">
        <v>470.3</v>
      </c>
      <c r="BZ23" s="30">
        <v>206</v>
      </c>
      <c r="CA23" s="30">
        <v>153.30000000000001</v>
      </c>
      <c r="CB23" s="30">
        <v>76822.7</v>
      </c>
      <c r="CC23" s="30">
        <v>192</v>
      </c>
      <c r="CD23" s="30">
        <v>215.3</v>
      </c>
      <c r="CE23" s="30">
        <v>153.80000000000001</v>
      </c>
      <c r="CF23" s="30">
        <v>126.9</v>
      </c>
      <c r="CG23" s="30">
        <v>204.3</v>
      </c>
      <c r="CH23" s="30">
        <v>103.2</v>
      </c>
      <c r="CI23" s="30">
        <v>703.3</v>
      </c>
      <c r="CJ23" s="30">
        <v>923.3</v>
      </c>
      <c r="CK23" s="30">
        <v>5720.6</v>
      </c>
      <c r="CL23" s="30">
        <v>1310.0999999999999</v>
      </c>
      <c r="CM23" s="30">
        <v>744.5</v>
      </c>
      <c r="CN23" s="30">
        <v>32734.400000000001</v>
      </c>
      <c r="CO23" s="30">
        <v>14778.3</v>
      </c>
      <c r="CP23" s="30">
        <v>1005.2</v>
      </c>
      <c r="CQ23" s="30">
        <v>799.9</v>
      </c>
      <c r="CR23" s="30">
        <v>234.3</v>
      </c>
      <c r="CS23" s="30">
        <v>319.39999999999998</v>
      </c>
      <c r="CT23" s="30">
        <v>104.3</v>
      </c>
      <c r="CU23" s="30">
        <v>406</v>
      </c>
      <c r="CV23" s="30">
        <v>50</v>
      </c>
      <c r="CW23" s="30">
        <v>205</v>
      </c>
      <c r="CX23" s="30">
        <v>470.5</v>
      </c>
      <c r="CY23" s="30">
        <v>50</v>
      </c>
      <c r="CZ23" s="30">
        <v>1909.1</v>
      </c>
      <c r="DA23" s="30">
        <v>202.3</v>
      </c>
      <c r="DB23" s="30">
        <v>322.5</v>
      </c>
      <c r="DC23" s="30">
        <v>182</v>
      </c>
      <c r="DD23" s="30">
        <v>157</v>
      </c>
      <c r="DE23" s="30">
        <v>316.8</v>
      </c>
      <c r="DF23" s="30">
        <v>21475.9</v>
      </c>
      <c r="DG23" s="30">
        <v>95</v>
      </c>
      <c r="DH23" s="30">
        <v>1906.6</v>
      </c>
      <c r="DI23" s="30">
        <v>2539.1</v>
      </c>
      <c r="DJ23" s="30">
        <v>640</v>
      </c>
      <c r="DK23" s="30">
        <v>485.5</v>
      </c>
      <c r="DL23" s="30">
        <v>5728.7</v>
      </c>
      <c r="DM23" s="30">
        <v>234.6</v>
      </c>
      <c r="DN23" s="30">
        <v>1302.2</v>
      </c>
      <c r="DO23" s="30">
        <v>3231</v>
      </c>
      <c r="DP23" s="30">
        <v>201</v>
      </c>
      <c r="DQ23" s="30">
        <v>817</v>
      </c>
      <c r="DR23" s="30">
        <v>1367.8</v>
      </c>
      <c r="DS23" s="30">
        <v>671.2</v>
      </c>
      <c r="DT23" s="30">
        <v>180.5</v>
      </c>
      <c r="DU23" s="30">
        <v>359.7</v>
      </c>
      <c r="DV23" s="30">
        <v>213.8</v>
      </c>
      <c r="DW23" s="30">
        <v>311.89999999999998</v>
      </c>
      <c r="DX23" s="30">
        <v>166.8</v>
      </c>
      <c r="DY23" s="30">
        <v>312.7</v>
      </c>
      <c r="DZ23" s="30">
        <v>739</v>
      </c>
      <c r="EA23" s="30">
        <v>551.79999999999995</v>
      </c>
      <c r="EB23" s="30">
        <v>570.9</v>
      </c>
      <c r="EC23" s="30">
        <v>302.2</v>
      </c>
      <c r="ED23" s="30">
        <v>1586.6</v>
      </c>
      <c r="EE23" s="30">
        <v>193.5</v>
      </c>
      <c r="EF23" s="30">
        <v>1434.4</v>
      </c>
      <c r="EG23" s="30">
        <v>256.60000000000002</v>
      </c>
      <c r="EH23" s="30">
        <v>251</v>
      </c>
      <c r="EI23" s="30">
        <v>14492.9</v>
      </c>
      <c r="EJ23" s="30">
        <v>10327.200000000001</v>
      </c>
      <c r="EK23" s="30">
        <v>686</v>
      </c>
      <c r="EL23" s="30">
        <v>467.5</v>
      </c>
      <c r="EM23" s="30">
        <v>395.9</v>
      </c>
      <c r="EN23" s="30">
        <v>1001.6</v>
      </c>
      <c r="EO23" s="30">
        <v>327.5</v>
      </c>
      <c r="EP23" s="30">
        <v>421</v>
      </c>
      <c r="EQ23" s="30">
        <v>2695.5</v>
      </c>
      <c r="ER23" s="30">
        <v>313.5</v>
      </c>
      <c r="ES23" s="30">
        <v>175.4</v>
      </c>
      <c r="ET23" s="30">
        <v>196.4</v>
      </c>
      <c r="EU23" s="30">
        <v>577.5</v>
      </c>
      <c r="EV23" s="30">
        <v>76.5</v>
      </c>
      <c r="EW23" s="30">
        <v>863.6</v>
      </c>
      <c r="EX23" s="30">
        <v>170</v>
      </c>
      <c r="EY23" s="30">
        <v>789</v>
      </c>
      <c r="EZ23" s="30">
        <v>131</v>
      </c>
      <c r="FA23" s="30">
        <v>3470.3</v>
      </c>
      <c r="FB23" s="30">
        <v>308.60000000000002</v>
      </c>
      <c r="FC23" s="30">
        <v>2106</v>
      </c>
      <c r="FD23" s="30">
        <v>407</v>
      </c>
      <c r="FE23" s="30">
        <v>86.2</v>
      </c>
      <c r="FF23" s="30">
        <v>197</v>
      </c>
      <c r="FG23" s="30">
        <v>128</v>
      </c>
      <c r="FH23" s="30">
        <v>71</v>
      </c>
      <c r="FI23" s="30">
        <v>1772.9</v>
      </c>
      <c r="FJ23" s="30">
        <v>2017</v>
      </c>
      <c r="FK23" s="30">
        <v>2574.3000000000002</v>
      </c>
      <c r="FL23" s="30">
        <v>8182.1</v>
      </c>
      <c r="FM23" s="30">
        <v>3824.5</v>
      </c>
      <c r="FN23" s="30">
        <v>22015.9</v>
      </c>
      <c r="FO23" s="30">
        <v>1093</v>
      </c>
      <c r="FP23" s="30">
        <v>2293</v>
      </c>
      <c r="FQ23" s="30">
        <v>989.2</v>
      </c>
      <c r="FR23" s="30">
        <v>170.8</v>
      </c>
      <c r="FS23" s="30">
        <v>189.4</v>
      </c>
      <c r="FT23" s="30">
        <v>60.5</v>
      </c>
      <c r="FU23" s="30">
        <v>826.8</v>
      </c>
      <c r="FV23" s="30">
        <v>698.6</v>
      </c>
      <c r="FW23" s="30">
        <v>167.6</v>
      </c>
      <c r="FX23" s="30">
        <v>57.5</v>
      </c>
      <c r="FY23" s="21"/>
      <c r="FZ23" s="18">
        <f t="shared" ref="FZ23:FZ36" si="7">SUM(C23:FX23)</f>
        <v>859765.7000000003</v>
      </c>
      <c r="GA23" s="18"/>
      <c r="GB23" s="18"/>
      <c r="GC23" s="18"/>
      <c r="GD23" s="18"/>
      <c r="GE23" s="18"/>
      <c r="GF23" s="18"/>
      <c r="GG23" s="7"/>
      <c r="GH23" s="7"/>
      <c r="GI23" s="7"/>
      <c r="GJ23" s="7"/>
      <c r="GK23" s="7"/>
      <c r="GL23" s="7"/>
      <c r="GM23" s="7"/>
    </row>
    <row r="24" spans="1:256" x14ac:dyDescent="0.35">
      <c r="A24" s="6" t="s">
        <v>461</v>
      </c>
      <c r="B24" s="36" t="s">
        <v>462</v>
      </c>
      <c r="C24" s="18">
        <v>6332.5</v>
      </c>
      <c r="D24" s="18">
        <v>33220</v>
      </c>
      <c r="E24" s="18">
        <v>4999.5</v>
      </c>
      <c r="F24" s="18">
        <v>20597.5</v>
      </c>
      <c r="G24" s="18">
        <v>1573</v>
      </c>
      <c r="H24" s="18">
        <v>1094</v>
      </c>
      <c r="I24" s="18">
        <v>7057.5</v>
      </c>
      <c r="J24" s="18">
        <v>2039</v>
      </c>
      <c r="K24" s="18">
        <v>263</v>
      </c>
      <c r="L24" s="18">
        <v>2102</v>
      </c>
      <c r="M24" s="18">
        <v>933</v>
      </c>
      <c r="N24" s="18">
        <v>49949</v>
      </c>
      <c r="O24" s="18">
        <v>12783.5</v>
      </c>
      <c r="P24" s="18">
        <v>330</v>
      </c>
      <c r="Q24" s="18">
        <v>36546</v>
      </c>
      <c r="R24" s="18">
        <v>497</v>
      </c>
      <c r="S24" s="18">
        <v>1567.5</v>
      </c>
      <c r="T24" s="18">
        <v>160</v>
      </c>
      <c r="U24" s="18">
        <v>50</v>
      </c>
      <c r="V24" s="18">
        <v>261.5</v>
      </c>
      <c r="W24" s="18">
        <v>209.5</v>
      </c>
      <c r="X24" s="18">
        <v>27</v>
      </c>
      <c r="Y24" s="18">
        <v>428</v>
      </c>
      <c r="Z24" s="18">
        <v>227</v>
      </c>
      <c r="AA24" s="18">
        <v>30394.5</v>
      </c>
      <c r="AB24" s="18">
        <v>26932</v>
      </c>
      <c r="AC24" s="18">
        <v>909</v>
      </c>
      <c r="AD24" s="18">
        <v>1255</v>
      </c>
      <c r="AE24" s="18">
        <v>94</v>
      </c>
      <c r="AF24" s="18">
        <v>162.5</v>
      </c>
      <c r="AG24" s="18">
        <v>590</v>
      </c>
      <c r="AH24" s="18">
        <v>955</v>
      </c>
      <c r="AI24" s="18">
        <v>385.5</v>
      </c>
      <c r="AJ24" s="18">
        <v>164</v>
      </c>
      <c r="AK24" s="18">
        <v>159</v>
      </c>
      <c r="AL24" s="18">
        <v>276</v>
      </c>
      <c r="AM24" s="18">
        <v>343</v>
      </c>
      <c r="AN24" s="18">
        <v>309</v>
      </c>
      <c r="AO24" s="18">
        <v>4127.5</v>
      </c>
      <c r="AP24" s="18">
        <v>82476.5</v>
      </c>
      <c r="AQ24" s="18">
        <v>232</v>
      </c>
      <c r="AR24" s="18">
        <v>58489.5</v>
      </c>
      <c r="AS24" s="18">
        <v>6165</v>
      </c>
      <c r="AT24" s="18">
        <v>2332.5</v>
      </c>
      <c r="AU24" s="18">
        <v>291</v>
      </c>
      <c r="AV24" s="18">
        <v>297</v>
      </c>
      <c r="AW24" s="18">
        <v>256</v>
      </c>
      <c r="AX24" s="18">
        <v>63</v>
      </c>
      <c r="AY24" s="18">
        <v>415</v>
      </c>
      <c r="AZ24" s="18">
        <v>12050</v>
      </c>
      <c r="BA24" s="18">
        <v>8756</v>
      </c>
      <c r="BB24" s="18">
        <v>7341</v>
      </c>
      <c r="BC24" s="18">
        <v>20943.5</v>
      </c>
      <c r="BD24" s="18">
        <v>3609.5</v>
      </c>
      <c r="BE24" s="18">
        <v>1207</v>
      </c>
      <c r="BF24" s="18">
        <v>24346</v>
      </c>
      <c r="BG24" s="18">
        <v>884.5</v>
      </c>
      <c r="BH24" s="18">
        <v>542</v>
      </c>
      <c r="BI24" s="18">
        <v>253.5</v>
      </c>
      <c r="BJ24" s="18">
        <v>6224.5</v>
      </c>
      <c r="BK24" s="18">
        <v>19735</v>
      </c>
      <c r="BL24" s="18">
        <v>58</v>
      </c>
      <c r="BM24" s="18">
        <v>360.5</v>
      </c>
      <c r="BN24" s="18">
        <v>3019.5</v>
      </c>
      <c r="BO24" s="18">
        <v>1251</v>
      </c>
      <c r="BP24" s="18">
        <v>152</v>
      </c>
      <c r="BQ24" s="18">
        <v>5653</v>
      </c>
      <c r="BR24" s="18">
        <v>4483</v>
      </c>
      <c r="BS24" s="18">
        <v>1106</v>
      </c>
      <c r="BT24" s="18">
        <v>362</v>
      </c>
      <c r="BU24" s="18">
        <v>410</v>
      </c>
      <c r="BV24" s="18">
        <v>1223</v>
      </c>
      <c r="BW24" s="18">
        <v>1985.5</v>
      </c>
      <c r="BX24" s="18">
        <v>67</v>
      </c>
      <c r="BY24" s="18">
        <v>439.5</v>
      </c>
      <c r="BZ24" s="18">
        <v>195</v>
      </c>
      <c r="CA24" s="18">
        <v>139</v>
      </c>
      <c r="CB24" s="18">
        <v>71260.5</v>
      </c>
      <c r="CC24" s="18">
        <v>192</v>
      </c>
      <c r="CD24" s="18">
        <v>204</v>
      </c>
      <c r="CE24" s="18">
        <v>151</v>
      </c>
      <c r="CF24" s="18">
        <v>110</v>
      </c>
      <c r="CG24" s="18">
        <v>201.5</v>
      </c>
      <c r="CH24" s="18">
        <v>99</v>
      </c>
      <c r="CI24" s="18">
        <v>691</v>
      </c>
      <c r="CJ24" s="18">
        <v>873</v>
      </c>
      <c r="CK24" s="18">
        <v>4272.5</v>
      </c>
      <c r="CL24" s="18">
        <v>1244.5</v>
      </c>
      <c r="CM24" s="18">
        <v>701</v>
      </c>
      <c r="CN24" s="18">
        <v>28337.5</v>
      </c>
      <c r="CO24" s="18">
        <v>14308.5</v>
      </c>
      <c r="CP24" s="18">
        <v>937</v>
      </c>
      <c r="CQ24" s="18">
        <v>740</v>
      </c>
      <c r="CR24" s="18">
        <v>230.5</v>
      </c>
      <c r="CS24" s="18">
        <v>290</v>
      </c>
      <c r="CT24" s="18">
        <v>101</v>
      </c>
      <c r="CU24" s="18">
        <v>73</v>
      </c>
      <c r="CV24" s="18">
        <v>23.5</v>
      </c>
      <c r="CW24" s="18">
        <v>205</v>
      </c>
      <c r="CX24" s="18">
        <v>470.5</v>
      </c>
      <c r="CY24" s="18">
        <v>29.5</v>
      </c>
      <c r="CZ24" s="18">
        <v>1759</v>
      </c>
      <c r="DA24" s="18">
        <v>201</v>
      </c>
      <c r="DB24" s="18">
        <v>322.5</v>
      </c>
      <c r="DC24" s="18">
        <v>182</v>
      </c>
      <c r="DD24" s="18">
        <v>156</v>
      </c>
      <c r="DE24" s="18">
        <v>287.5</v>
      </c>
      <c r="DF24" s="18">
        <v>19273</v>
      </c>
      <c r="DG24" s="18">
        <v>95</v>
      </c>
      <c r="DH24" s="18">
        <v>1764</v>
      </c>
      <c r="DI24" s="18">
        <v>2394.5</v>
      </c>
      <c r="DJ24" s="18">
        <v>623</v>
      </c>
      <c r="DK24" s="18">
        <v>485.5</v>
      </c>
      <c r="DL24" s="18">
        <v>5690.5</v>
      </c>
      <c r="DM24" s="18">
        <v>228.5</v>
      </c>
      <c r="DN24" s="18">
        <v>1263.5</v>
      </c>
      <c r="DO24" s="18">
        <v>3230</v>
      </c>
      <c r="DP24" s="18">
        <v>191</v>
      </c>
      <c r="DQ24" s="18">
        <v>817</v>
      </c>
      <c r="DR24" s="18">
        <v>1318.5</v>
      </c>
      <c r="DS24" s="18">
        <v>589</v>
      </c>
      <c r="DT24" s="18">
        <v>180.5</v>
      </c>
      <c r="DU24" s="18">
        <v>355</v>
      </c>
      <c r="DV24" s="18">
        <v>206.5</v>
      </c>
      <c r="DW24" s="18">
        <v>301</v>
      </c>
      <c r="DX24" s="18">
        <v>159</v>
      </c>
      <c r="DY24" s="18">
        <v>296</v>
      </c>
      <c r="DZ24" s="18">
        <v>675</v>
      </c>
      <c r="EA24" s="18">
        <v>510.5</v>
      </c>
      <c r="EB24" s="18">
        <v>527</v>
      </c>
      <c r="EC24" s="18">
        <v>281.5</v>
      </c>
      <c r="ED24" s="18">
        <v>1523</v>
      </c>
      <c r="EE24" s="18">
        <v>189</v>
      </c>
      <c r="EF24" s="18">
        <v>1350</v>
      </c>
      <c r="EG24" s="18">
        <v>246</v>
      </c>
      <c r="EH24" s="18">
        <v>250</v>
      </c>
      <c r="EI24" s="18">
        <v>13862.5</v>
      </c>
      <c r="EJ24" s="18">
        <v>10059</v>
      </c>
      <c r="EK24" s="18">
        <v>686</v>
      </c>
      <c r="EL24" s="18">
        <v>467.5</v>
      </c>
      <c r="EM24" s="18">
        <v>373</v>
      </c>
      <c r="EN24" s="18">
        <v>899</v>
      </c>
      <c r="EO24" s="18">
        <v>296</v>
      </c>
      <c r="EP24" s="18">
        <v>417.5</v>
      </c>
      <c r="EQ24" s="18">
        <v>2509</v>
      </c>
      <c r="ER24" s="18">
        <v>310.5</v>
      </c>
      <c r="ES24" s="18">
        <v>174.5</v>
      </c>
      <c r="ET24" s="18">
        <v>182</v>
      </c>
      <c r="EU24" s="18">
        <v>569</v>
      </c>
      <c r="EV24" s="18">
        <v>71</v>
      </c>
      <c r="EW24" s="18">
        <v>801</v>
      </c>
      <c r="EX24" s="18">
        <v>170</v>
      </c>
      <c r="EY24" s="18">
        <v>216</v>
      </c>
      <c r="EZ24" s="18">
        <v>131</v>
      </c>
      <c r="FA24" s="18">
        <v>3409</v>
      </c>
      <c r="FB24" s="18">
        <v>266.5</v>
      </c>
      <c r="FC24" s="18">
        <v>1815</v>
      </c>
      <c r="FD24" s="18">
        <v>399</v>
      </c>
      <c r="FE24" s="18">
        <v>82</v>
      </c>
      <c r="FF24" s="18">
        <v>183</v>
      </c>
      <c r="FG24" s="18">
        <v>124</v>
      </c>
      <c r="FH24" s="18">
        <v>68</v>
      </c>
      <c r="FI24" s="18">
        <v>1691</v>
      </c>
      <c r="FJ24" s="18">
        <v>2017</v>
      </c>
      <c r="FK24" s="18">
        <v>2536</v>
      </c>
      <c r="FL24" s="18">
        <v>8175.5</v>
      </c>
      <c r="FM24" s="18">
        <v>3824.5</v>
      </c>
      <c r="FN24" s="18">
        <v>21727</v>
      </c>
      <c r="FO24" s="18">
        <v>1082</v>
      </c>
      <c r="FP24" s="18">
        <v>2224.5</v>
      </c>
      <c r="FQ24" s="18">
        <v>956.5</v>
      </c>
      <c r="FR24" s="18">
        <v>164</v>
      </c>
      <c r="FS24" s="18">
        <v>168</v>
      </c>
      <c r="FT24" s="18">
        <v>58</v>
      </c>
      <c r="FU24" s="18">
        <v>785</v>
      </c>
      <c r="FV24" s="18">
        <v>691.5</v>
      </c>
      <c r="FW24" s="18">
        <v>147</v>
      </c>
      <c r="FX24" s="18">
        <v>57.5</v>
      </c>
      <c r="FY24" s="18"/>
      <c r="FZ24" s="18">
        <f t="shared" si="7"/>
        <v>786630</v>
      </c>
      <c r="GA24" s="18"/>
      <c r="GB24" s="18"/>
      <c r="GC24" s="18"/>
      <c r="GD24" s="18"/>
      <c r="GE24" s="18"/>
      <c r="GF24" s="18"/>
      <c r="GG24" s="7"/>
      <c r="GH24" s="7"/>
      <c r="GI24" s="7"/>
      <c r="GJ24" s="7"/>
      <c r="GK24" s="7"/>
      <c r="GL24" s="7"/>
      <c r="GM24" s="7"/>
    </row>
    <row r="25" spans="1:256" x14ac:dyDescent="0.35">
      <c r="A25" s="6" t="s">
        <v>463</v>
      </c>
      <c r="B25" s="36" t="s">
        <v>464</v>
      </c>
      <c r="C25" s="18">
        <v>6372</v>
      </c>
      <c r="D25" s="18">
        <v>34363.5</v>
      </c>
      <c r="E25" s="18">
        <v>5274</v>
      </c>
      <c r="F25" s="18">
        <v>20215.5</v>
      </c>
      <c r="G25" s="18">
        <v>1234</v>
      </c>
      <c r="H25" s="18">
        <v>1129</v>
      </c>
      <c r="I25" s="18">
        <v>7427.5</v>
      </c>
      <c r="J25" s="18">
        <v>2111.5</v>
      </c>
      <c r="K25" s="18">
        <v>249</v>
      </c>
      <c r="L25" s="18">
        <v>2195</v>
      </c>
      <c r="M25" s="18">
        <v>998.5</v>
      </c>
      <c r="N25" s="18">
        <v>50787.5</v>
      </c>
      <c r="O25" s="18">
        <v>13067.5</v>
      </c>
      <c r="P25" s="18">
        <v>303.5</v>
      </c>
      <c r="Q25" s="18">
        <v>36575</v>
      </c>
      <c r="R25" s="18">
        <v>477.5</v>
      </c>
      <c r="S25" s="18">
        <v>1644</v>
      </c>
      <c r="T25" s="18">
        <v>166.5</v>
      </c>
      <c r="U25" s="18">
        <v>48.5</v>
      </c>
      <c r="V25" s="18">
        <v>265.5</v>
      </c>
      <c r="W25" s="18">
        <v>130.5</v>
      </c>
      <c r="X25" s="18">
        <v>30</v>
      </c>
      <c r="Y25" s="18">
        <v>456</v>
      </c>
      <c r="Z25" s="18">
        <v>235.5</v>
      </c>
      <c r="AA25" s="18">
        <v>30979.5</v>
      </c>
      <c r="AB25" s="18">
        <v>27171.5</v>
      </c>
      <c r="AC25" s="18">
        <v>951</v>
      </c>
      <c r="AD25" s="18">
        <v>1259.5</v>
      </c>
      <c r="AE25" s="18">
        <v>92</v>
      </c>
      <c r="AF25" s="18">
        <v>172</v>
      </c>
      <c r="AG25" s="18">
        <v>609</v>
      </c>
      <c r="AH25" s="18">
        <v>991.5</v>
      </c>
      <c r="AI25" s="18">
        <v>365.5</v>
      </c>
      <c r="AJ25" s="18">
        <v>153</v>
      </c>
      <c r="AK25" s="18">
        <v>166.5</v>
      </c>
      <c r="AL25" s="18">
        <v>259.5</v>
      </c>
      <c r="AM25" s="18">
        <v>380</v>
      </c>
      <c r="AN25" s="18">
        <v>318.5</v>
      </c>
      <c r="AO25" s="18">
        <v>4241</v>
      </c>
      <c r="AP25" s="18">
        <v>82330</v>
      </c>
      <c r="AQ25" s="18">
        <v>244.5</v>
      </c>
      <c r="AR25" s="18">
        <v>59455.5</v>
      </c>
      <c r="AS25" s="18">
        <v>6343.5</v>
      </c>
      <c r="AT25" s="18">
        <v>2293.5</v>
      </c>
      <c r="AU25" s="18">
        <v>275</v>
      </c>
      <c r="AV25" s="18">
        <v>329.5</v>
      </c>
      <c r="AW25" s="18">
        <v>248.5</v>
      </c>
      <c r="AX25" s="18">
        <v>69.5</v>
      </c>
      <c r="AY25" s="18">
        <v>409.5</v>
      </c>
      <c r="AZ25" s="18">
        <v>12298.5</v>
      </c>
      <c r="BA25" s="18">
        <v>9225.5</v>
      </c>
      <c r="BB25" s="18">
        <v>7727</v>
      </c>
      <c r="BC25" s="18">
        <v>21009</v>
      </c>
      <c r="BD25" s="18">
        <v>3622.5</v>
      </c>
      <c r="BE25" s="18">
        <v>1286</v>
      </c>
      <c r="BF25" s="18">
        <v>24490.5</v>
      </c>
      <c r="BG25" s="18">
        <v>894</v>
      </c>
      <c r="BH25" s="18">
        <v>566</v>
      </c>
      <c r="BI25" s="18">
        <v>270</v>
      </c>
      <c r="BJ25" s="18">
        <v>6299.5</v>
      </c>
      <c r="BK25" s="18">
        <v>18861.5</v>
      </c>
      <c r="BL25" s="18">
        <v>75.5</v>
      </c>
      <c r="BM25" s="18">
        <v>303</v>
      </c>
      <c r="BN25" s="18">
        <v>3219</v>
      </c>
      <c r="BO25" s="18">
        <v>1303.5</v>
      </c>
      <c r="BP25" s="18">
        <v>175</v>
      </c>
      <c r="BQ25" s="18">
        <v>5661.5</v>
      </c>
      <c r="BR25" s="18">
        <v>4525</v>
      </c>
      <c r="BS25" s="18">
        <v>1123.5</v>
      </c>
      <c r="BT25" s="18">
        <v>379.5</v>
      </c>
      <c r="BU25" s="18">
        <v>395.5</v>
      </c>
      <c r="BV25" s="18">
        <v>1232</v>
      </c>
      <c r="BW25" s="18">
        <v>1990</v>
      </c>
      <c r="BX25" s="18">
        <v>72.5</v>
      </c>
      <c r="BY25" s="18">
        <v>451</v>
      </c>
      <c r="BZ25" s="18">
        <v>217</v>
      </c>
      <c r="CA25" s="18">
        <v>167.5</v>
      </c>
      <c r="CB25" s="18">
        <v>72924.5</v>
      </c>
      <c r="CC25" s="18">
        <v>186</v>
      </c>
      <c r="CD25" s="18">
        <v>223</v>
      </c>
      <c r="CE25" s="18">
        <v>156.5</v>
      </c>
      <c r="CF25" s="18">
        <v>119</v>
      </c>
      <c r="CG25" s="18">
        <v>202.5</v>
      </c>
      <c r="CH25" s="18">
        <v>101.5</v>
      </c>
      <c r="CI25" s="18">
        <v>715.5</v>
      </c>
      <c r="CJ25" s="18">
        <v>900</v>
      </c>
      <c r="CK25" s="18">
        <v>4395</v>
      </c>
      <c r="CL25" s="18">
        <v>1269</v>
      </c>
      <c r="CM25" s="18">
        <v>698</v>
      </c>
      <c r="CN25" s="18">
        <v>28615</v>
      </c>
      <c r="CO25" s="18">
        <v>14617</v>
      </c>
      <c r="CP25" s="18">
        <v>983</v>
      </c>
      <c r="CQ25" s="18">
        <v>805</v>
      </c>
      <c r="CR25" s="18">
        <v>238</v>
      </c>
      <c r="CS25" s="18">
        <v>308</v>
      </c>
      <c r="CT25" s="18">
        <v>107.5</v>
      </c>
      <c r="CU25" s="18">
        <v>69</v>
      </c>
      <c r="CV25" s="18">
        <v>29.5</v>
      </c>
      <c r="CW25" s="18">
        <v>195.5</v>
      </c>
      <c r="CX25" s="18">
        <v>467.5</v>
      </c>
      <c r="CY25" s="18">
        <v>37</v>
      </c>
      <c r="CZ25" s="18">
        <v>1845</v>
      </c>
      <c r="DA25" s="18">
        <v>203.5</v>
      </c>
      <c r="DB25" s="18">
        <v>316</v>
      </c>
      <c r="DC25" s="18">
        <v>162</v>
      </c>
      <c r="DD25" s="18">
        <v>157</v>
      </c>
      <c r="DE25" s="18">
        <v>291.5</v>
      </c>
      <c r="DF25" s="18">
        <v>19957.5</v>
      </c>
      <c r="DG25" s="18">
        <v>85</v>
      </c>
      <c r="DH25" s="18">
        <v>1945</v>
      </c>
      <c r="DI25" s="18">
        <v>2362.5</v>
      </c>
      <c r="DJ25" s="18">
        <v>631.5</v>
      </c>
      <c r="DK25" s="18">
        <v>468</v>
      </c>
      <c r="DL25" s="18">
        <v>5726</v>
      </c>
      <c r="DM25" s="18">
        <v>236</v>
      </c>
      <c r="DN25" s="18">
        <v>1296.5</v>
      </c>
      <c r="DO25" s="18">
        <v>3203</v>
      </c>
      <c r="DP25" s="18">
        <v>208.5</v>
      </c>
      <c r="DQ25" s="18">
        <v>798</v>
      </c>
      <c r="DR25" s="18">
        <v>1356.5</v>
      </c>
      <c r="DS25" s="18">
        <v>632</v>
      </c>
      <c r="DT25" s="18">
        <v>163</v>
      </c>
      <c r="DU25" s="18">
        <v>346.5</v>
      </c>
      <c r="DV25" s="18">
        <v>218</v>
      </c>
      <c r="DW25" s="18">
        <v>314</v>
      </c>
      <c r="DX25" s="18">
        <v>160.5</v>
      </c>
      <c r="DY25" s="18">
        <v>309.5</v>
      </c>
      <c r="DZ25" s="18">
        <v>729.5</v>
      </c>
      <c r="EA25" s="18">
        <v>533.5</v>
      </c>
      <c r="EB25" s="18">
        <v>556.5</v>
      </c>
      <c r="EC25" s="18">
        <v>306.5</v>
      </c>
      <c r="ED25" s="18">
        <v>1552.5</v>
      </c>
      <c r="EE25" s="18">
        <v>198</v>
      </c>
      <c r="EF25" s="18">
        <v>1414</v>
      </c>
      <c r="EG25" s="18">
        <v>252.5</v>
      </c>
      <c r="EH25" s="18">
        <v>248.5</v>
      </c>
      <c r="EI25" s="18">
        <v>14340.5</v>
      </c>
      <c r="EJ25" s="18">
        <v>10073.5</v>
      </c>
      <c r="EK25" s="18">
        <v>673.5</v>
      </c>
      <c r="EL25" s="18">
        <v>457.5</v>
      </c>
      <c r="EM25" s="18">
        <v>391.5</v>
      </c>
      <c r="EN25" s="18">
        <v>896.5</v>
      </c>
      <c r="EO25" s="18">
        <v>322</v>
      </c>
      <c r="EP25" s="18">
        <v>424.5</v>
      </c>
      <c r="EQ25" s="18">
        <v>2592.5</v>
      </c>
      <c r="ER25" s="18">
        <v>316.5</v>
      </c>
      <c r="ES25" s="18">
        <v>168.5</v>
      </c>
      <c r="ET25" s="18">
        <v>166</v>
      </c>
      <c r="EU25" s="18">
        <v>581</v>
      </c>
      <c r="EV25" s="18">
        <v>80</v>
      </c>
      <c r="EW25" s="18">
        <v>871</v>
      </c>
      <c r="EX25" s="18">
        <v>165.5</v>
      </c>
      <c r="EY25" s="18">
        <v>208.5</v>
      </c>
      <c r="EZ25" s="18">
        <v>114</v>
      </c>
      <c r="FA25" s="18">
        <v>3486</v>
      </c>
      <c r="FB25" s="18">
        <v>286.5</v>
      </c>
      <c r="FC25" s="18">
        <v>1944</v>
      </c>
      <c r="FD25" s="18">
        <v>415</v>
      </c>
      <c r="FE25" s="18">
        <v>82</v>
      </c>
      <c r="FF25" s="18">
        <v>188</v>
      </c>
      <c r="FG25" s="18">
        <v>124</v>
      </c>
      <c r="FH25" s="18">
        <v>72</v>
      </c>
      <c r="FI25" s="18">
        <v>1752</v>
      </c>
      <c r="FJ25" s="18">
        <v>1998.5</v>
      </c>
      <c r="FK25" s="18">
        <v>2612.5</v>
      </c>
      <c r="FL25" s="18">
        <v>7995.5</v>
      </c>
      <c r="FM25" s="18">
        <v>3731.5</v>
      </c>
      <c r="FN25" s="18">
        <v>21573.5</v>
      </c>
      <c r="FO25" s="18">
        <v>1104</v>
      </c>
      <c r="FP25" s="18">
        <v>2342</v>
      </c>
      <c r="FQ25" s="18">
        <v>994.5</v>
      </c>
      <c r="FR25" s="18">
        <v>169.5</v>
      </c>
      <c r="FS25" s="18">
        <v>179</v>
      </c>
      <c r="FT25" s="18">
        <v>58</v>
      </c>
      <c r="FU25" s="18">
        <v>832.5</v>
      </c>
      <c r="FV25" s="18">
        <v>689</v>
      </c>
      <c r="FW25" s="18">
        <v>156</v>
      </c>
      <c r="FX25" s="18">
        <v>57.5</v>
      </c>
      <c r="FY25" s="18"/>
      <c r="FZ25" s="18">
        <f t="shared" si="7"/>
        <v>796939.5</v>
      </c>
      <c r="GA25" s="18"/>
      <c r="GB25" s="18"/>
      <c r="GC25" s="18"/>
      <c r="GD25" s="18"/>
      <c r="GE25" s="18"/>
      <c r="GF25" s="18"/>
      <c r="GG25" s="7"/>
      <c r="GH25" s="7"/>
      <c r="GI25" s="7"/>
      <c r="GJ25" s="7"/>
      <c r="GK25" s="7"/>
      <c r="GL25" s="7"/>
      <c r="GM25" s="7"/>
    </row>
    <row r="26" spans="1:256" x14ac:dyDescent="0.35">
      <c r="A26" s="6" t="s">
        <v>465</v>
      </c>
      <c r="B26" s="36" t="s">
        <v>466</v>
      </c>
      <c r="C26" s="18">
        <v>6356.5</v>
      </c>
      <c r="D26" s="18">
        <v>34775</v>
      </c>
      <c r="E26" s="18">
        <v>5544</v>
      </c>
      <c r="F26" s="18">
        <v>19613</v>
      </c>
      <c r="G26" s="18">
        <v>1207.5</v>
      </c>
      <c r="H26" s="18">
        <v>1096.5</v>
      </c>
      <c r="I26" s="18">
        <v>7781</v>
      </c>
      <c r="J26" s="18">
        <v>2171.5</v>
      </c>
      <c r="K26" s="18">
        <v>233.5</v>
      </c>
      <c r="L26" s="18">
        <v>2219.5</v>
      </c>
      <c r="M26" s="18">
        <v>1047</v>
      </c>
      <c r="N26" s="18">
        <v>51486.5</v>
      </c>
      <c r="O26" s="18">
        <v>13342.5</v>
      </c>
      <c r="P26" s="18">
        <v>270.5</v>
      </c>
      <c r="Q26" s="18">
        <v>36070.5</v>
      </c>
      <c r="R26" s="18">
        <v>474.5</v>
      </c>
      <c r="S26" s="18">
        <v>1662.5</v>
      </c>
      <c r="T26" s="18">
        <v>144.5</v>
      </c>
      <c r="U26" s="18">
        <v>54.5</v>
      </c>
      <c r="V26" s="18">
        <v>250</v>
      </c>
      <c r="W26" s="18">
        <v>141.5</v>
      </c>
      <c r="X26" s="18">
        <v>44</v>
      </c>
      <c r="Y26" s="18">
        <v>434</v>
      </c>
      <c r="Z26" s="18">
        <v>219</v>
      </c>
      <c r="AA26" s="18">
        <v>30848.5</v>
      </c>
      <c r="AB26" s="18">
        <v>27335.5</v>
      </c>
      <c r="AC26" s="18">
        <v>960</v>
      </c>
      <c r="AD26" s="18">
        <v>1252.5</v>
      </c>
      <c r="AE26" s="18">
        <v>92.5</v>
      </c>
      <c r="AF26" s="18">
        <v>174.5</v>
      </c>
      <c r="AG26" s="18">
        <v>632</v>
      </c>
      <c r="AH26" s="18">
        <v>1007</v>
      </c>
      <c r="AI26" s="18">
        <v>331.5</v>
      </c>
      <c r="AJ26" s="18">
        <v>140.5</v>
      </c>
      <c r="AK26" s="18">
        <v>177.5</v>
      </c>
      <c r="AL26" s="18">
        <v>237.5</v>
      </c>
      <c r="AM26" s="18">
        <v>403</v>
      </c>
      <c r="AN26" s="18">
        <v>331.5</v>
      </c>
      <c r="AO26" s="18">
        <v>4360.5</v>
      </c>
      <c r="AP26" s="18">
        <v>83793</v>
      </c>
      <c r="AQ26" s="18">
        <v>241</v>
      </c>
      <c r="AR26" s="18">
        <v>60239.5</v>
      </c>
      <c r="AS26" s="18">
        <v>6425.5</v>
      </c>
      <c r="AT26" s="18">
        <v>2232</v>
      </c>
      <c r="AU26" s="18">
        <v>255</v>
      </c>
      <c r="AV26" s="18">
        <v>304</v>
      </c>
      <c r="AW26" s="18">
        <v>254</v>
      </c>
      <c r="AX26" s="18">
        <v>71.5</v>
      </c>
      <c r="AY26" s="18">
        <v>426</v>
      </c>
      <c r="AZ26" s="18">
        <v>12587</v>
      </c>
      <c r="BA26" s="18">
        <v>8981</v>
      </c>
      <c r="BB26" s="18">
        <v>7862.5</v>
      </c>
      <c r="BC26" s="18">
        <v>21479.5</v>
      </c>
      <c r="BD26" s="18">
        <v>3545</v>
      </c>
      <c r="BE26" s="18">
        <v>1295.5</v>
      </c>
      <c r="BF26" s="18">
        <v>24154.5</v>
      </c>
      <c r="BG26" s="18">
        <v>891.5</v>
      </c>
      <c r="BH26" s="18">
        <v>546.5</v>
      </c>
      <c r="BI26" s="18">
        <v>258</v>
      </c>
      <c r="BJ26" s="18">
        <v>6328.5</v>
      </c>
      <c r="BK26" s="18">
        <v>18568.5</v>
      </c>
      <c r="BL26" s="18">
        <v>104</v>
      </c>
      <c r="BM26" s="18">
        <v>288</v>
      </c>
      <c r="BN26" s="18">
        <v>3250</v>
      </c>
      <c r="BO26" s="18">
        <v>1341</v>
      </c>
      <c r="BP26" s="18">
        <v>194</v>
      </c>
      <c r="BQ26" s="18">
        <v>5572.5</v>
      </c>
      <c r="BR26" s="18">
        <v>4487</v>
      </c>
      <c r="BS26" s="18">
        <v>1138.5</v>
      </c>
      <c r="BT26" s="18">
        <v>412.5</v>
      </c>
      <c r="BU26" s="18">
        <v>398</v>
      </c>
      <c r="BV26" s="18">
        <v>1248.5</v>
      </c>
      <c r="BW26" s="18">
        <v>2006.5</v>
      </c>
      <c r="BX26" s="18">
        <v>69</v>
      </c>
      <c r="BY26" s="18">
        <v>466</v>
      </c>
      <c r="BZ26" s="18">
        <v>199</v>
      </c>
      <c r="CA26" s="18">
        <v>153</v>
      </c>
      <c r="CB26" s="18">
        <v>73784</v>
      </c>
      <c r="CC26" s="18">
        <v>187</v>
      </c>
      <c r="CD26" s="18">
        <v>82</v>
      </c>
      <c r="CE26" s="18">
        <v>125.5</v>
      </c>
      <c r="CF26" s="18">
        <v>141.5</v>
      </c>
      <c r="CG26" s="18">
        <v>209</v>
      </c>
      <c r="CH26" s="18">
        <v>102</v>
      </c>
      <c r="CI26" s="18">
        <v>687.5</v>
      </c>
      <c r="CJ26" s="18">
        <v>910.5</v>
      </c>
      <c r="CK26" s="18">
        <v>4431.5</v>
      </c>
      <c r="CL26" s="18">
        <v>1311.5</v>
      </c>
      <c r="CM26" s="18">
        <v>688</v>
      </c>
      <c r="CN26" s="18">
        <v>28349</v>
      </c>
      <c r="CO26" s="18">
        <v>14746.5</v>
      </c>
      <c r="CP26" s="18">
        <v>997</v>
      </c>
      <c r="CQ26" s="18">
        <v>783.5</v>
      </c>
      <c r="CR26" s="18">
        <v>214.5</v>
      </c>
      <c r="CS26" s="18">
        <v>314</v>
      </c>
      <c r="CT26" s="18">
        <v>101.5</v>
      </c>
      <c r="CU26" s="18">
        <v>83</v>
      </c>
      <c r="CV26" s="18">
        <v>28</v>
      </c>
      <c r="CW26" s="18">
        <v>188.5</v>
      </c>
      <c r="CX26" s="18">
        <v>454</v>
      </c>
      <c r="CY26" s="18">
        <v>36.5</v>
      </c>
      <c r="CZ26" s="18">
        <v>1888</v>
      </c>
      <c r="DA26" s="18">
        <v>197</v>
      </c>
      <c r="DB26" s="18">
        <v>308.5</v>
      </c>
      <c r="DC26" s="18">
        <v>142</v>
      </c>
      <c r="DD26" s="18">
        <v>156</v>
      </c>
      <c r="DE26" s="18">
        <v>287.5</v>
      </c>
      <c r="DF26" s="18">
        <v>20440</v>
      </c>
      <c r="DG26" s="18">
        <v>79</v>
      </c>
      <c r="DH26" s="18">
        <v>1945</v>
      </c>
      <c r="DI26" s="18">
        <v>2491</v>
      </c>
      <c r="DJ26" s="18">
        <v>662.5</v>
      </c>
      <c r="DK26" s="18">
        <v>454</v>
      </c>
      <c r="DL26" s="18">
        <v>5766</v>
      </c>
      <c r="DM26" s="18">
        <v>237</v>
      </c>
      <c r="DN26" s="18">
        <v>1321</v>
      </c>
      <c r="DO26" s="18">
        <v>3212.5</v>
      </c>
      <c r="DP26" s="18">
        <v>203.5</v>
      </c>
      <c r="DQ26" s="18">
        <v>764</v>
      </c>
      <c r="DR26" s="18">
        <v>1354</v>
      </c>
      <c r="DS26" s="18">
        <v>679.5</v>
      </c>
      <c r="DT26" s="18">
        <v>150</v>
      </c>
      <c r="DU26" s="18">
        <v>367.5</v>
      </c>
      <c r="DV26" s="18">
        <v>217</v>
      </c>
      <c r="DW26" s="18">
        <v>311.5</v>
      </c>
      <c r="DX26" s="18">
        <v>174</v>
      </c>
      <c r="DY26" s="18">
        <v>310.5</v>
      </c>
      <c r="DZ26" s="18">
        <v>759</v>
      </c>
      <c r="EA26" s="18">
        <v>525.5</v>
      </c>
      <c r="EB26" s="18">
        <v>582</v>
      </c>
      <c r="EC26" s="18">
        <v>311</v>
      </c>
      <c r="ED26" s="18">
        <v>1635.5</v>
      </c>
      <c r="EE26" s="18">
        <v>181</v>
      </c>
      <c r="EF26" s="18">
        <v>1471</v>
      </c>
      <c r="EG26" s="18">
        <v>247</v>
      </c>
      <c r="EH26" s="18">
        <v>242.5</v>
      </c>
      <c r="EI26" s="18">
        <v>14421.5</v>
      </c>
      <c r="EJ26" s="18">
        <v>10062.5</v>
      </c>
      <c r="EK26" s="18">
        <v>681</v>
      </c>
      <c r="EL26" s="18">
        <v>468</v>
      </c>
      <c r="EM26" s="18">
        <v>406</v>
      </c>
      <c r="EN26" s="18">
        <v>930</v>
      </c>
      <c r="EO26" s="18">
        <v>329</v>
      </c>
      <c r="EP26" s="18">
        <v>398.5</v>
      </c>
      <c r="EQ26" s="18">
        <v>2589.5</v>
      </c>
      <c r="ER26" s="18">
        <v>302</v>
      </c>
      <c r="ES26" s="18">
        <v>145.5</v>
      </c>
      <c r="ET26" s="18">
        <v>202</v>
      </c>
      <c r="EU26" s="18">
        <v>582.5</v>
      </c>
      <c r="EV26" s="18">
        <v>74</v>
      </c>
      <c r="EW26" s="18">
        <v>879.5</v>
      </c>
      <c r="EX26" s="18">
        <v>174.5</v>
      </c>
      <c r="EY26" s="18">
        <v>210.5</v>
      </c>
      <c r="EZ26" s="18">
        <v>134.5</v>
      </c>
      <c r="FA26" s="18">
        <v>3492</v>
      </c>
      <c r="FB26" s="18">
        <v>336</v>
      </c>
      <c r="FC26" s="18">
        <v>2023.5</v>
      </c>
      <c r="FD26" s="18">
        <v>399.5</v>
      </c>
      <c r="FE26" s="18">
        <v>86</v>
      </c>
      <c r="FF26" s="18">
        <v>201</v>
      </c>
      <c r="FG26" s="18">
        <v>125</v>
      </c>
      <c r="FH26" s="18">
        <v>65</v>
      </c>
      <c r="FI26" s="18">
        <v>1785</v>
      </c>
      <c r="FJ26" s="18">
        <v>1999.5</v>
      </c>
      <c r="FK26" s="18">
        <v>2534</v>
      </c>
      <c r="FL26" s="18">
        <v>7895.5</v>
      </c>
      <c r="FM26" s="18">
        <v>3662</v>
      </c>
      <c r="FN26" s="18">
        <v>21110.5</v>
      </c>
      <c r="FO26" s="18">
        <v>1090.5</v>
      </c>
      <c r="FP26" s="18">
        <v>2312.5</v>
      </c>
      <c r="FQ26" s="18">
        <v>1016.5</v>
      </c>
      <c r="FR26" s="18">
        <v>179</v>
      </c>
      <c r="FS26" s="18">
        <v>183</v>
      </c>
      <c r="FT26" s="18">
        <v>59.5</v>
      </c>
      <c r="FU26" s="18">
        <v>818.5</v>
      </c>
      <c r="FV26" s="18">
        <v>700.5</v>
      </c>
      <c r="FW26" s="18">
        <v>172.5</v>
      </c>
      <c r="FX26" s="18">
        <v>53.5</v>
      </c>
      <c r="FY26" s="18"/>
      <c r="FZ26" s="18">
        <f t="shared" si="7"/>
        <v>801311.5</v>
      </c>
      <c r="GA26" s="18"/>
      <c r="GB26" s="18"/>
      <c r="GC26" s="18"/>
      <c r="GD26" s="18"/>
      <c r="GE26" s="18"/>
      <c r="GF26" s="18"/>
      <c r="GG26" s="7"/>
      <c r="GH26" s="7"/>
      <c r="GI26" s="7"/>
      <c r="GJ26" s="7"/>
      <c r="GK26" s="7"/>
      <c r="GL26" s="7"/>
      <c r="GM26" s="7"/>
    </row>
    <row r="27" spans="1:256" x14ac:dyDescent="0.35">
      <c r="A27" s="6" t="s">
        <v>467</v>
      </c>
      <c r="B27" s="36" t="s">
        <v>468</v>
      </c>
      <c r="C27" s="18">
        <v>6206.5</v>
      </c>
      <c r="D27" s="18">
        <v>35353</v>
      </c>
      <c r="E27" s="18">
        <v>5620</v>
      </c>
      <c r="F27" s="18">
        <v>18697</v>
      </c>
      <c r="G27" s="18">
        <v>1129</v>
      </c>
      <c r="H27" s="18">
        <v>1008.5</v>
      </c>
      <c r="I27" s="18">
        <v>7839.5</v>
      </c>
      <c r="J27" s="18">
        <v>2173</v>
      </c>
      <c r="K27" s="18">
        <v>227.5</v>
      </c>
      <c r="L27" s="18">
        <v>2253</v>
      </c>
      <c r="M27" s="18">
        <v>1130.5</v>
      </c>
      <c r="N27" s="18">
        <v>52424.5</v>
      </c>
      <c r="O27" s="18">
        <v>13743.5</v>
      </c>
      <c r="P27" s="18">
        <v>225.5</v>
      </c>
      <c r="Q27" s="18">
        <v>35788.5</v>
      </c>
      <c r="R27" s="18">
        <v>461</v>
      </c>
      <c r="S27" s="18">
        <v>1567</v>
      </c>
      <c r="T27" s="18">
        <v>134.5</v>
      </c>
      <c r="U27" s="18">
        <v>55.5</v>
      </c>
      <c r="V27" s="18">
        <v>265.5</v>
      </c>
      <c r="W27" s="18">
        <v>131.5</v>
      </c>
      <c r="X27" s="18">
        <v>46</v>
      </c>
      <c r="Y27" s="18">
        <v>410</v>
      </c>
      <c r="Z27" s="18">
        <v>202.5</v>
      </c>
      <c r="AA27" s="18">
        <v>30000.5</v>
      </c>
      <c r="AB27" s="18">
        <v>27543.5</v>
      </c>
      <c r="AC27" s="18">
        <v>891.5</v>
      </c>
      <c r="AD27" s="18">
        <v>1188.5</v>
      </c>
      <c r="AE27" s="18">
        <v>92</v>
      </c>
      <c r="AF27" s="18">
        <v>164.5</v>
      </c>
      <c r="AG27" s="18">
        <v>635.5</v>
      </c>
      <c r="AH27" s="18">
        <v>994</v>
      </c>
      <c r="AI27" s="18">
        <v>335.5</v>
      </c>
      <c r="AJ27" s="18">
        <v>145</v>
      </c>
      <c r="AK27" s="18">
        <v>193</v>
      </c>
      <c r="AL27" s="18">
        <v>242</v>
      </c>
      <c r="AM27" s="18">
        <v>393</v>
      </c>
      <c r="AN27" s="18">
        <v>316.5</v>
      </c>
      <c r="AO27" s="18">
        <v>4455</v>
      </c>
      <c r="AP27" s="18">
        <v>85068.5</v>
      </c>
      <c r="AQ27" s="18">
        <v>212.5</v>
      </c>
      <c r="AR27" s="18">
        <v>60561</v>
      </c>
      <c r="AS27" s="18">
        <v>6434</v>
      </c>
      <c r="AT27" s="18">
        <v>2065.5</v>
      </c>
      <c r="AU27" s="18">
        <v>229.5</v>
      </c>
      <c r="AV27" s="18">
        <v>281.5</v>
      </c>
      <c r="AW27" s="18">
        <v>250.5</v>
      </c>
      <c r="AX27" s="18">
        <v>64</v>
      </c>
      <c r="AY27" s="18">
        <v>433</v>
      </c>
      <c r="AZ27" s="18">
        <v>12480.5</v>
      </c>
      <c r="BA27" s="18">
        <v>8836.5</v>
      </c>
      <c r="BB27" s="18">
        <v>7811.5</v>
      </c>
      <c r="BC27" s="18">
        <v>22495.5</v>
      </c>
      <c r="BD27" s="18">
        <v>3592.5</v>
      </c>
      <c r="BE27" s="18">
        <v>1312.5</v>
      </c>
      <c r="BF27" s="18">
        <v>23847</v>
      </c>
      <c r="BG27" s="18">
        <v>941.5</v>
      </c>
      <c r="BH27" s="18">
        <v>554</v>
      </c>
      <c r="BI27" s="18">
        <v>236</v>
      </c>
      <c r="BJ27" s="18">
        <v>6205.5</v>
      </c>
      <c r="BK27" s="18">
        <v>17370</v>
      </c>
      <c r="BL27" s="18">
        <v>148.5</v>
      </c>
      <c r="BM27" s="18">
        <v>229</v>
      </c>
      <c r="BN27" s="18">
        <v>3248.5</v>
      </c>
      <c r="BO27" s="18">
        <v>1291.5</v>
      </c>
      <c r="BP27" s="18">
        <v>177</v>
      </c>
      <c r="BQ27" s="18">
        <v>5543.1</v>
      </c>
      <c r="BR27" s="18">
        <v>4380.5</v>
      </c>
      <c r="BS27" s="18">
        <v>1082</v>
      </c>
      <c r="BT27" s="18">
        <v>409</v>
      </c>
      <c r="BU27" s="18">
        <v>400.5</v>
      </c>
      <c r="BV27" s="18">
        <v>1232</v>
      </c>
      <c r="BW27" s="18">
        <v>2002.5</v>
      </c>
      <c r="BX27" s="18">
        <v>55.5</v>
      </c>
      <c r="BY27" s="18">
        <v>500</v>
      </c>
      <c r="BZ27" s="18">
        <v>196</v>
      </c>
      <c r="CA27" s="18">
        <v>135.5</v>
      </c>
      <c r="CB27" s="18">
        <v>76761</v>
      </c>
      <c r="CC27" s="18">
        <v>188</v>
      </c>
      <c r="CD27" s="18">
        <v>37.5</v>
      </c>
      <c r="CE27" s="18">
        <v>140.5</v>
      </c>
      <c r="CF27" s="18">
        <v>137</v>
      </c>
      <c r="CG27" s="18">
        <v>192</v>
      </c>
      <c r="CH27" s="18">
        <v>101</v>
      </c>
      <c r="CI27" s="18">
        <v>681</v>
      </c>
      <c r="CJ27" s="18">
        <v>924</v>
      </c>
      <c r="CK27" s="18">
        <v>4386</v>
      </c>
      <c r="CL27" s="18">
        <v>1306</v>
      </c>
      <c r="CM27" s="18">
        <v>712.5</v>
      </c>
      <c r="CN27" s="18">
        <v>28365.5</v>
      </c>
      <c r="CO27" s="18">
        <v>14463</v>
      </c>
      <c r="CP27" s="18">
        <v>992</v>
      </c>
      <c r="CQ27" s="18">
        <v>783.5</v>
      </c>
      <c r="CR27" s="18">
        <v>204</v>
      </c>
      <c r="CS27" s="18">
        <v>319</v>
      </c>
      <c r="CT27" s="18">
        <v>90</v>
      </c>
      <c r="CU27" s="18">
        <v>71</v>
      </c>
      <c r="CV27" s="18">
        <v>37</v>
      </c>
      <c r="CW27" s="18">
        <v>195.5</v>
      </c>
      <c r="CX27" s="18">
        <v>437</v>
      </c>
      <c r="CY27" s="18">
        <v>39</v>
      </c>
      <c r="CZ27" s="18">
        <v>1973.5</v>
      </c>
      <c r="DA27" s="18">
        <v>173.5</v>
      </c>
      <c r="DB27" s="18">
        <v>308.5</v>
      </c>
      <c r="DC27" s="18">
        <v>140.5</v>
      </c>
      <c r="DD27" s="18">
        <v>159</v>
      </c>
      <c r="DE27" s="18">
        <v>335.5</v>
      </c>
      <c r="DF27" s="18">
        <v>20321.5</v>
      </c>
      <c r="DG27" s="18">
        <v>81</v>
      </c>
      <c r="DH27" s="18">
        <v>1890</v>
      </c>
      <c r="DI27" s="18">
        <v>2497.5</v>
      </c>
      <c r="DJ27" s="18">
        <v>613</v>
      </c>
      <c r="DK27" s="18">
        <v>437.5</v>
      </c>
      <c r="DL27" s="18">
        <v>5575.5</v>
      </c>
      <c r="DM27" s="18">
        <v>234.5</v>
      </c>
      <c r="DN27" s="18">
        <v>1260.5</v>
      </c>
      <c r="DO27" s="18">
        <v>3148.5</v>
      </c>
      <c r="DP27" s="18">
        <v>198</v>
      </c>
      <c r="DQ27" s="18">
        <v>701.5</v>
      </c>
      <c r="DR27" s="18">
        <v>1384.5</v>
      </c>
      <c r="DS27" s="18">
        <v>715.5</v>
      </c>
      <c r="DT27" s="18">
        <v>165</v>
      </c>
      <c r="DU27" s="18">
        <v>369.5</v>
      </c>
      <c r="DV27" s="18">
        <v>205</v>
      </c>
      <c r="DW27" s="18">
        <v>312</v>
      </c>
      <c r="DX27" s="18">
        <v>173.5</v>
      </c>
      <c r="DY27" s="18">
        <v>317</v>
      </c>
      <c r="DZ27" s="18">
        <v>724.5</v>
      </c>
      <c r="EA27" s="18">
        <v>560</v>
      </c>
      <c r="EB27" s="18">
        <v>593</v>
      </c>
      <c r="EC27" s="18">
        <v>301</v>
      </c>
      <c r="ED27" s="18">
        <v>1584</v>
      </c>
      <c r="EE27" s="18">
        <v>171.5</v>
      </c>
      <c r="EF27" s="18">
        <v>1443.5</v>
      </c>
      <c r="EG27" s="18">
        <v>257</v>
      </c>
      <c r="EH27" s="18">
        <v>247.5</v>
      </c>
      <c r="EI27" s="18">
        <v>14573.5</v>
      </c>
      <c r="EJ27" s="18">
        <v>10050.5</v>
      </c>
      <c r="EK27" s="18">
        <v>643</v>
      </c>
      <c r="EL27" s="18">
        <v>458</v>
      </c>
      <c r="EM27" s="18">
        <v>382</v>
      </c>
      <c r="EN27" s="18">
        <v>1009.5</v>
      </c>
      <c r="EO27" s="18">
        <v>332</v>
      </c>
      <c r="EP27" s="18">
        <v>354</v>
      </c>
      <c r="EQ27" s="18">
        <v>2533</v>
      </c>
      <c r="ER27" s="18">
        <v>277</v>
      </c>
      <c r="ES27" s="18">
        <v>132.5</v>
      </c>
      <c r="ET27" s="18">
        <v>217</v>
      </c>
      <c r="EU27" s="18">
        <v>565</v>
      </c>
      <c r="EV27" s="18">
        <v>74</v>
      </c>
      <c r="EW27" s="18">
        <v>872.5</v>
      </c>
      <c r="EX27" s="18">
        <v>162</v>
      </c>
      <c r="EY27" s="18">
        <v>225</v>
      </c>
      <c r="EZ27" s="18">
        <v>126</v>
      </c>
      <c r="FA27" s="18">
        <v>3331</v>
      </c>
      <c r="FB27" s="18">
        <v>313.5</v>
      </c>
      <c r="FC27" s="18">
        <v>2271.5</v>
      </c>
      <c r="FD27" s="18">
        <v>381</v>
      </c>
      <c r="FE27" s="18">
        <v>87</v>
      </c>
      <c r="FF27" s="18">
        <v>210.5</v>
      </c>
      <c r="FG27" s="18">
        <v>139</v>
      </c>
      <c r="FH27" s="18">
        <v>70</v>
      </c>
      <c r="FI27" s="18">
        <v>1796.5</v>
      </c>
      <c r="FJ27" s="18">
        <v>1954.5</v>
      </c>
      <c r="FK27" s="18">
        <v>2442.5</v>
      </c>
      <c r="FL27" s="18">
        <v>7316</v>
      </c>
      <c r="FM27" s="18">
        <v>3616.5</v>
      </c>
      <c r="FN27" s="18">
        <v>21483</v>
      </c>
      <c r="FO27" s="18">
        <v>1044.5</v>
      </c>
      <c r="FP27" s="18">
        <v>2128.5</v>
      </c>
      <c r="FQ27" s="18">
        <v>898.5</v>
      </c>
      <c r="FR27" s="18">
        <v>165</v>
      </c>
      <c r="FS27" s="18">
        <v>206.5</v>
      </c>
      <c r="FT27" s="18">
        <v>54</v>
      </c>
      <c r="FU27" s="18">
        <v>849</v>
      </c>
      <c r="FV27" s="18">
        <v>698.5</v>
      </c>
      <c r="FW27" s="18">
        <v>178.5</v>
      </c>
      <c r="FX27" s="18">
        <v>56</v>
      </c>
      <c r="FY27" s="18"/>
      <c r="FZ27" s="18">
        <f t="shared" si="7"/>
        <v>802811.6</v>
      </c>
      <c r="GA27" s="18"/>
      <c r="GB27" s="18"/>
      <c r="GC27" s="18"/>
      <c r="GD27" s="18"/>
      <c r="GE27" s="18"/>
      <c r="GF27" s="18"/>
      <c r="GG27" s="7"/>
      <c r="GH27" s="7"/>
      <c r="GI27" s="7"/>
      <c r="GJ27" s="7"/>
      <c r="GK27" s="7"/>
      <c r="GL27" s="7"/>
      <c r="GM27" s="7"/>
    </row>
    <row r="28" spans="1:256" x14ac:dyDescent="0.35">
      <c r="A28" s="29" t="s">
        <v>469</v>
      </c>
      <c r="B28" s="7" t="s">
        <v>470</v>
      </c>
      <c r="C28" s="18">
        <v>0</v>
      </c>
      <c r="D28" s="18">
        <v>297</v>
      </c>
      <c r="E28" s="18">
        <v>57.5</v>
      </c>
      <c r="F28" s="18">
        <v>324.5</v>
      </c>
      <c r="G28" s="18">
        <v>0</v>
      </c>
      <c r="H28" s="18">
        <v>0</v>
      </c>
      <c r="I28" s="18">
        <v>37</v>
      </c>
      <c r="J28" s="18">
        <v>25</v>
      </c>
      <c r="K28" s="18">
        <v>0</v>
      </c>
      <c r="L28" s="18">
        <v>0</v>
      </c>
      <c r="M28" s="18">
        <v>15</v>
      </c>
      <c r="N28" s="18">
        <v>248</v>
      </c>
      <c r="O28" s="18">
        <v>43.5</v>
      </c>
      <c r="P28" s="18">
        <v>0</v>
      </c>
      <c r="Q28" s="18">
        <v>145.5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69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30</v>
      </c>
      <c r="AI28" s="18">
        <v>0</v>
      </c>
      <c r="AJ28" s="18">
        <v>0</v>
      </c>
      <c r="AK28" s="18">
        <v>0</v>
      </c>
      <c r="AL28" s="18">
        <v>0</v>
      </c>
      <c r="AM28" s="18">
        <v>18</v>
      </c>
      <c r="AN28" s="18">
        <v>0</v>
      </c>
      <c r="AO28" s="18">
        <v>0</v>
      </c>
      <c r="AP28" s="18">
        <v>98</v>
      </c>
      <c r="AQ28" s="18">
        <v>0</v>
      </c>
      <c r="AR28" s="18">
        <v>299</v>
      </c>
      <c r="AS28" s="18">
        <v>69</v>
      </c>
      <c r="AT28" s="18">
        <v>0</v>
      </c>
      <c r="AU28" s="18">
        <v>0</v>
      </c>
      <c r="AV28" s="18">
        <v>0</v>
      </c>
      <c r="AW28" s="18">
        <v>0</v>
      </c>
      <c r="AX28" s="18">
        <v>0</v>
      </c>
      <c r="AY28" s="18">
        <v>0</v>
      </c>
      <c r="AZ28" s="18">
        <v>0</v>
      </c>
      <c r="BA28" s="18">
        <v>0</v>
      </c>
      <c r="BB28" s="18">
        <v>50.5</v>
      </c>
      <c r="BC28" s="18">
        <v>11.5</v>
      </c>
      <c r="BD28" s="18">
        <v>0</v>
      </c>
      <c r="BE28" s="18">
        <v>0</v>
      </c>
      <c r="BF28" s="18">
        <v>0</v>
      </c>
      <c r="BG28" s="18">
        <v>0</v>
      </c>
      <c r="BH28" s="18">
        <v>0</v>
      </c>
      <c r="BI28" s="18">
        <v>0</v>
      </c>
      <c r="BJ28" s="18">
        <v>20.5</v>
      </c>
      <c r="BK28" s="18">
        <v>14</v>
      </c>
      <c r="BL28" s="18">
        <v>0</v>
      </c>
      <c r="BM28" s="18">
        <v>0</v>
      </c>
      <c r="BN28" s="18">
        <v>4</v>
      </c>
      <c r="BO28" s="18">
        <v>0</v>
      </c>
      <c r="BP28" s="18">
        <v>0</v>
      </c>
      <c r="BQ28" s="18">
        <v>0</v>
      </c>
      <c r="BR28" s="18">
        <v>0</v>
      </c>
      <c r="BS28" s="18">
        <v>0</v>
      </c>
      <c r="BT28" s="18">
        <v>0</v>
      </c>
      <c r="BU28" s="18">
        <v>0</v>
      </c>
      <c r="BV28" s="18">
        <v>0</v>
      </c>
      <c r="BW28" s="18">
        <v>0</v>
      </c>
      <c r="BX28" s="18">
        <v>0</v>
      </c>
      <c r="BY28" s="18">
        <v>0</v>
      </c>
      <c r="BZ28" s="18">
        <v>0</v>
      </c>
      <c r="CA28" s="18">
        <v>0</v>
      </c>
      <c r="CB28" s="18">
        <v>0</v>
      </c>
      <c r="CC28" s="18">
        <v>0</v>
      </c>
      <c r="CD28" s="18">
        <v>0</v>
      </c>
      <c r="CE28" s="18">
        <v>0</v>
      </c>
      <c r="CF28" s="18">
        <v>0</v>
      </c>
      <c r="CG28" s="18">
        <v>0</v>
      </c>
      <c r="CH28" s="18">
        <v>0</v>
      </c>
      <c r="CI28" s="18">
        <v>0</v>
      </c>
      <c r="CJ28" s="18">
        <v>0</v>
      </c>
      <c r="CK28" s="18">
        <v>0</v>
      </c>
      <c r="CL28" s="18">
        <v>0</v>
      </c>
      <c r="CM28" s="18">
        <v>0</v>
      </c>
      <c r="CN28" s="18">
        <v>0</v>
      </c>
      <c r="CO28" s="18">
        <v>189.5</v>
      </c>
      <c r="CP28" s="18">
        <v>0</v>
      </c>
      <c r="CQ28" s="18">
        <v>0</v>
      </c>
      <c r="CR28" s="18">
        <v>0</v>
      </c>
      <c r="CS28" s="18">
        <v>0</v>
      </c>
      <c r="CT28" s="18">
        <v>0</v>
      </c>
      <c r="CU28" s="18">
        <v>0</v>
      </c>
      <c r="CV28" s="18">
        <v>0</v>
      </c>
      <c r="CW28" s="18">
        <v>0</v>
      </c>
      <c r="CX28" s="18">
        <v>0</v>
      </c>
      <c r="CY28" s="18">
        <v>0</v>
      </c>
      <c r="CZ28" s="18">
        <v>43</v>
      </c>
      <c r="DA28" s="18">
        <v>0</v>
      </c>
      <c r="DB28" s="18">
        <v>0</v>
      </c>
      <c r="DC28" s="18">
        <v>0</v>
      </c>
      <c r="DD28" s="18">
        <v>0</v>
      </c>
      <c r="DE28" s="18">
        <v>0</v>
      </c>
      <c r="DF28" s="18">
        <v>623</v>
      </c>
      <c r="DG28" s="18">
        <v>0</v>
      </c>
      <c r="DH28" s="18">
        <v>0</v>
      </c>
      <c r="DI28" s="18">
        <v>0</v>
      </c>
      <c r="DJ28" s="18">
        <v>0</v>
      </c>
      <c r="DK28" s="18">
        <v>0</v>
      </c>
      <c r="DL28" s="18">
        <v>259</v>
      </c>
      <c r="DM28" s="18">
        <v>0</v>
      </c>
      <c r="DN28" s="18">
        <v>0</v>
      </c>
      <c r="DO28" s="18">
        <v>0</v>
      </c>
      <c r="DP28" s="18">
        <v>0</v>
      </c>
      <c r="DQ28" s="18">
        <v>0</v>
      </c>
      <c r="DR28" s="18">
        <v>2</v>
      </c>
      <c r="DS28" s="18">
        <v>0</v>
      </c>
      <c r="DT28" s="18">
        <v>0</v>
      </c>
      <c r="DU28" s="18">
        <v>0</v>
      </c>
      <c r="DV28" s="18">
        <v>0</v>
      </c>
      <c r="DW28" s="18">
        <v>0</v>
      </c>
      <c r="DX28" s="18">
        <v>0</v>
      </c>
      <c r="DY28" s="18">
        <v>0</v>
      </c>
      <c r="DZ28" s="18">
        <v>1</v>
      </c>
      <c r="EA28" s="18">
        <v>1</v>
      </c>
      <c r="EB28" s="18">
        <v>15.5</v>
      </c>
      <c r="EC28" s="18">
        <v>0</v>
      </c>
      <c r="ED28" s="18">
        <v>0</v>
      </c>
      <c r="EE28" s="18">
        <v>0</v>
      </c>
      <c r="EF28" s="18">
        <v>0</v>
      </c>
      <c r="EG28" s="18">
        <v>0</v>
      </c>
      <c r="EH28" s="18">
        <v>0</v>
      </c>
      <c r="EI28" s="18">
        <v>564.5</v>
      </c>
      <c r="EJ28" s="18">
        <v>0</v>
      </c>
      <c r="EK28" s="18">
        <v>0</v>
      </c>
      <c r="EL28" s="18">
        <v>0</v>
      </c>
      <c r="EM28" s="18">
        <v>0</v>
      </c>
      <c r="EN28" s="18">
        <v>0</v>
      </c>
      <c r="EO28" s="18">
        <v>0</v>
      </c>
      <c r="EP28" s="18">
        <v>0</v>
      </c>
      <c r="EQ28" s="18">
        <v>0</v>
      </c>
      <c r="ER28" s="18">
        <v>0</v>
      </c>
      <c r="ES28" s="18">
        <v>0</v>
      </c>
      <c r="ET28" s="18">
        <v>0</v>
      </c>
      <c r="EU28" s="18">
        <v>23</v>
      </c>
      <c r="EV28" s="18">
        <v>0</v>
      </c>
      <c r="EW28" s="18">
        <v>0</v>
      </c>
      <c r="EX28" s="18">
        <v>0</v>
      </c>
      <c r="EY28" s="18">
        <v>0</v>
      </c>
      <c r="EZ28" s="18">
        <v>0</v>
      </c>
      <c r="FA28" s="18">
        <v>0</v>
      </c>
      <c r="FB28" s="18">
        <v>0</v>
      </c>
      <c r="FC28" s="18">
        <v>52.5</v>
      </c>
      <c r="FD28" s="18">
        <v>0</v>
      </c>
      <c r="FE28" s="18">
        <v>0</v>
      </c>
      <c r="FF28" s="18">
        <v>0</v>
      </c>
      <c r="FG28" s="18">
        <v>0</v>
      </c>
      <c r="FH28" s="18">
        <v>0</v>
      </c>
      <c r="FI28" s="18">
        <v>8</v>
      </c>
      <c r="FJ28" s="18">
        <v>0</v>
      </c>
      <c r="FK28" s="18">
        <v>110</v>
      </c>
      <c r="FL28" s="18">
        <v>0</v>
      </c>
      <c r="FM28" s="18">
        <v>60</v>
      </c>
      <c r="FN28" s="18">
        <v>0</v>
      </c>
      <c r="FO28" s="18">
        <v>0</v>
      </c>
      <c r="FP28" s="18">
        <v>48</v>
      </c>
      <c r="FQ28" s="18">
        <v>0</v>
      </c>
      <c r="FR28" s="18">
        <v>0</v>
      </c>
      <c r="FS28" s="18">
        <v>0</v>
      </c>
      <c r="FT28" s="18">
        <v>0</v>
      </c>
      <c r="FU28" s="18">
        <v>0</v>
      </c>
      <c r="FV28" s="18">
        <v>0</v>
      </c>
      <c r="FW28" s="18">
        <v>0</v>
      </c>
      <c r="FX28" s="18">
        <v>0</v>
      </c>
      <c r="FY28" s="18"/>
      <c r="FZ28" s="18">
        <f t="shared" si="7"/>
        <v>3876.5</v>
      </c>
      <c r="GA28" s="18"/>
      <c r="GB28" s="18"/>
      <c r="GC28" s="18"/>
      <c r="GD28" s="18"/>
      <c r="GE28" s="18"/>
      <c r="GF28" s="18"/>
      <c r="GG28" s="7"/>
      <c r="GH28" s="7"/>
      <c r="GI28" s="7"/>
      <c r="GJ28" s="7"/>
      <c r="GK28" s="7"/>
      <c r="GL28" s="7"/>
      <c r="GM28" s="7"/>
    </row>
    <row r="29" spans="1:256" x14ac:dyDescent="0.35">
      <c r="A29" s="6" t="s">
        <v>471</v>
      </c>
      <c r="B29" s="7" t="s">
        <v>472</v>
      </c>
      <c r="C29" s="37">
        <v>1359</v>
      </c>
      <c r="D29" s="37">
        <v>4465</v>
      </c>
      <c r="E29" s="37">
        <v>1525</v>
      </c>
      <c r="F29" s="37">
        <v>2508</v>
      </c>
      <c r="G29" s="37">
        <v>207</v>
      </c>
      <c r="H29" s="37">
        <v>69</v>
      </c>
      <c r="I29" s="37">
        <v>1835</v>
      </c>
      <c r="J29" s="37">
        <v>185</v>
      </c>
      <c r="K29" s="37">
        <v>3</v>
      </c>
      <c r="L29" s="37">
        <v>184</v>
      </c>
      <c r="M29" s="37">
        <v>187</v>
      </c>
      <c r="N29" s="37">
        <v>5452</v>
      </c>
      <c r="O29" s="37">
        <v>401</v>
      </c>
      <c r="P29" s="37">
        <v>31</v>
      </c>
      <c r="Q29" s="37">
        <v>11916</v>
      </c>
      <c r="R29" s="37">
        <v>108</v>
      </c>
      <c r="S29" s="37">
        <v>50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4</v>
      </c>
      <c r="Z29" s="37">
        <v>4</v>
      </c>
      <c r="AA29" s="37">
        <v>2041</v>
      </c>
      <c r="AB29" s="37">
        <v>1565</v>
      </c>
      <c r="AC29" s="37">
        <v>32</v>
      </c>
      <c r="AD29" s="37">
        <v>35</v>
      </c>
      <c r="AE29" s="37">
        <v>3</v>
      </c>
      <c r="AF29" s="37">
        <v>6</v>
      </c>
      <c r="AG29" s="37">
        <v>12</v>
      </c>
      <c r="AH29" s="37">
        <v>0</v>
      </c>
      <c r="AI29" s="37">
        <v>3</v>
      </c>
      <c r="AJ29" s="37">
        <v>2</v>
      </c>
      <c r="AK29" s="37">
        <v>1</v>
      </c>
      <c r="AL29" s="37">
        <v>21</v>
      </c>
      <c r="AM29" s="37">
        <v>1</v>
      </c>
      <c r="AN29" s="37">
        <v>0</v>
      </c>
      <c r="AO29" s="37">
        <v>117</v>
      </c>
      <c r="AP29" s="37">
        <v>16832</v>
      </c>
      <c r="AQ29" s="37">
        <v>0</v>
      </c>
      <c r="AR29" s="37">
        <v>1715</v>
      </c>
      <c r="AS29" s="37">
        <v>1141</v>
      </c>
      <c r="AT29" s="37">
        <v>32</v>
      </c>
      <c r="AU29" s="37">
        <v>4</v>
      </c>
      <c r="AV29" s="37">
        <v>3</v>
      </c>
      <c r="AW29" s="37">
        <v>1</v>
      </c>
      <c r="AX29" s="37">
        <v>5</v>
      </c>
      <c r="AY29" s="37">
        <v>5</v>
      </c>
      <c r="AZ29" s="37">
        <v>1133</v>
      </c>
      <c r="BA29" s="37">
        <v>201</v>
      </c>
      <c r="BB29" s="37">
        <v>184</v>
      </c>
      <c r="BC29" s="37">
        <v>1622</v>
      </c>
      <c r="BD29" s="37">
        <v>53</v>
      </c>
      <c r="BE29" s="37">
        <v>3</v>
      </c>
      <c r="BF29" s="37">
        <v>448</v>
      </c>
      <c r="BG29" s="37">
        <v>78</v>
      </c>
      <c r="BH29" s="37">
        <v>6</v>
      </c>
      <c r="BI29" s="37">
        <v>15</v>
      </c>
      <c r="BJ29" s="37">
        <v>68</v>
      </c>
      <c r="BK29" s="37">
        <v>681</v>
      </c>
      <c r="BL29" s="37">
        <v>1</v>
      </c>
      <c r="BM29" s="37">
        <v>11</v>
      </c>
      <c r="BN29" s="37">
        <v>11</v>
      </c>
      <c r="BO29" s="37">
        <v>9</v>
      </c>
      <c r="BP29" s="37">
        <v>1</v>
      </c>
      <c r="BQ29" s="37">
        <v>1133</v>
      </c>
      <c r="BR29" s="37">
        <v>764</v>
      </c>
      <c r="BS29" s="37">
        <v>207</v>
      </c>
      <c r="BT29" s="37">
        <v>2</v>
      </c>
      <c r="BU29" s="37">
        <v>42</v>
      </c>
      <c r="BV29" s="37">
        <v>85</v>
      </c>
      <c r="BW29" s="37">
        <v>214</v>
      </c>
      <c r="BX29" s="37">
        <v>0</v>
      </c>
      <c r="BY29" s="37">
        <v>0</v>
      </c>
      <c r="BZ29" s="37">
        <v>0</v>
      </c>
      <c r="CA29" s="37">
        <v>5</v>
      </c>
      <c r="CB29" s="37">
        <v>2880</v>
      </c>
      <c r="CC29" s="37">
        <v>0</v>
      </c>
      <c r="CD29" s="37">
        <v>1</v>
      </c>
      <c r="CE29" s="37">
        <v>0</v>
      </c>
      <c r="CF29" s="37">
        <v>0</v>
      </c>
      <c r="CG29" s="37">
        <v>11</v>
      </c>
      <c r="CH29" s="37">
        <v>6</v>
      </c>
      <c r="CI29" s="37">
        <v>63</v>
      </c>
      <c r="CJ29" s="37">
        <v>158</v>
      </c>
      <c r="CK29" s="37">
        <v>168</v>
      </c>
      <c r="CL29" s="37">
        <v>22</v>
      </c>
      <c r="CM29" s="37">
        <v>8</v>
      </c>
      <c r="CN29" s="37">
        <v>1199</v>
      </c>
      <c r="CO29" s="37">
        <v>377</v>
      </c>
      <c r="CP29" s="37">
        <v>139</v>
      </c>
      <c r="CQ29" s="37">
        <v>3</v>
      </c>
      <c r="CR29" s="37">
        <v>0</v>
      </c>
      <c r="CS29" s="37">
        <v>1</v>
      </c>
      <c r="CT29" s="37">
        <v>1</v>
      </c>
      <c r="CU29" s="37">
        <v>3</v>
      </c>
      <c r="CV29" s="37">
        <v>0</v>
      </c>
      <c r="CW29" s="37">
        <v>1</v>
      </c>
      <c r="CX29" s="37">
        <v>12</v>
      </c>
      <c r="CY29" s="37">
        <v>0</v>
      </c>
      <c r="CZ29" s="37">
        <v>39</v>
      </c>
      <c r="DA29" s="37">
        <v>0</v>
      </c>
      <c r="DB29" s="37">
        <v>7</v>
      </c>
      <c r="DC29" s="37">
        <v>0</v>
      </c>
      <c r="DD29" s="37">
        <v>7</v>
      </c>
      <c r="DE29" s="37">
        <v>1</v>
      </c>
      <c r="DF29" s="37">
        <v>654</v>
      </c>
      <c r="DG29" s="37">
        <v>0</v>
      </c>
      <c r="DH29" s="37">
        <v>120</v>
      </c>
      <c r="DI29" s="37">
        <v>62</v>
      </c>
      <c r="DJ29" s="37">
        <v>9</v>
      </c>
      <c r="DK29" s="37">
        <v>19</v>
      </c>
      <c r="DL29" s="37">
        <v>415</v>
      </c>
      <c r="DM29" s="37">
        <v>0</v>
      </c>
      <c r="DN29" s="37">
        <v>66</v>
      </c>
      <c r="DO29" s="37">
        <v>533</v>
      </c>
      <c r="DP29" s="37">
        <v>0</v>
      </c>
      <c r="DQ29" s="37">
        <v>51</v>
      </c>
      <c r="DR29" s="37">
        <v>17</v>
      </c>
      <c r="DS29" s="37">
        <v>32</v>
      </c>
      <c r="DT29" s="37">
        <v>6</v>
      </c>
      <c r="DU29" s="37">
        <v>3</v>
      </c>
      <c r="DV29" s="37">
        <v>1</v>
      </c>
      <c r="DW29" s="37">
        <v>1</v>
      </c>
      <c r="DX29" s="37">
        <v>1</v>
      </c>
      <c r="DY29" s="37">
        <v>4</v>
      </c>
      <c r="DZ29" s="37">
        <v>0</v>
      </c>
      <c r="EA29" s="37">
        <v>28</v>
      </c>
      <c r="EB29" s="37">
        <v>62</v>
      </c>
      <c r="EC29" s="37">
        <v>9</v>
      </c>
      <c r="ED29" s="37">
        <v>66</v>
      </c>
      <c r="EE29" s="37">
        <v>19</v>
      </c>
      <c r="EF29" s="37">
        <v>71</v>
      </c>
      <c r="EG29" s="37">
        <v>44</v>
      </c>
      <c r="EH29" s="37">
        <v>14</v>
      </c>
      <c r="EI29" s="37">
        <v>421</v>
      </c>
      <c r="EJ29" s="37">
        <v>200</v>
      </c>
      <c r="EK29" s="37">
        <v>17</v>
      </c>
      <c r="EL29" s="37">
        <v>1</v>
      </c>
      <c r="EM29" s="37">
        <v>6</v>
      </c>
      <c r="EN29" s="37">
        <v>10</v>
      </c>
      <c r="EO29" s="37">
        <v>5</v>
      </c>
      <c r="EP29" s="37">
        <v>17</v>
      </c>
      <c r="EQ29" s="37">
        <v>184</v>
      </c>
      <c r="ER29" s="37">
        <v>14</v>
      </c>
      <c r="ES29" s="37">
        <v>3</v>
      </c>
      <c r="ET29" s="37">
        <v>5</v>
      </c>
      <c r="EU29" s="37">
        <v>102</v>
      </c>
      <c r="EV29" s="37">
        <v>6</v>
      </c>
      <c r="EW29" s="37">
        <v>59</v>
      </c>
      <c r="EX29" s="37">
        <v>8</v>
      </c>
      <c r="EY29" s="37">
        <v>17</v>
      </c>
      <c r="EZ29" s="37">
        <v>0</v>
      </c>
      <c r="FA29" s="37">
        <v>611</v>
      </c>
      <c r="FB29" s="37">
        <v>3</v>
      </c>
      <c r="FC29" s="37">
        <v>32</v>
      </c>
      <c r="FD29" s="37">
        <v>4</v>
      </c>
      <c r="FE29" s="37">
        <v>13</v>
      </c>
      <c r="FF29" s="37">
        <v>2</v>
      </c>
      <c r="FG29" s="37">
        <v>3</v>
      </c>
      <c r="FH29" s="37">
        <v>0</v>
      </c>
      <c r="FI29" s="37">
        <v>182</v>
      </c>
      <c r="FJ29" s="37">
        <v>72</v>
      </c>
      <c r="FK29" s="37">
        <v>246</v>
      </c>
      <c r="FL29" s="37">
        <v>195</v>
      </c>
      <c r="FM29" s="37">
        <v>93</v>
      </c>
      <c r="FN29" s="37">
        <v>3402</v>
      </c>
      <c r="FO29" s="37">
        <v>55</v>
      </c>
      <c r="FP29" s="37">
        <v>325</v>
      </c>
      <c r="FQ29" s="37">
        <v>60</v>
      </c>
      <c r="FR29" s="37">
        <v>1</v>
      </c>
      <c r="FS29" s="37">
        <v>0</v>
      </c>
      <c r="FT29" s="37">
        <v>0</v>
      </c>
      <c r="FU29" s="37">
        <v>137</v>
      </c>
      <c r="FV29" s="37">
        <v>88</v>
      </c>
      <c r="FW29" s="37">
        <v>5</v>
      </c>
      <c r="FX29" s="37">
        <v>0</v>
      </c>
      <c r="FY29" s="18"/>
      <c r="FZ29" s="18">
        <f t="shared" si="7"/>
        <v>75065</v>
      </c>
      <c r="GA29" s="18"/>
      <c r="GB29" s="18"/>
      <c r="GC29" s="18"/>
      <c r="GD29" s="18"/>
      <c r="GE29" s="18"/>
      <c r="GF29" s="18"/>
      <c r="GG29" s="7"/>
      <c r="GH29" s="7"/>
      <c r="GI29" s="7"/>
      <c r="GJ29" s="7"/>
      <c r="GK29" s="7"/>
      <c r="GL29" s="7"/>
      <c r="GM29" s="7"/>
    </row>
    <row r="30" spans="1:256" x14ac:dyDescent="0.35">
      <c r="A30" s="6" t="s">
        <v>473</v>
      </c>
      <c r="B30" s="7" t="s">
        <v>474</v>
      </c>
      <c r="C30" s="38">
        <v>0</v>
      </c>
      <c r="D30" s="39">
        <v>4395.5</v>
      </c>
      <c r="E30" s="39">
        <v>537</v>
      </c>
      <c r="F30" s="39">
        <v>907.5</v>
      </c>
      <c r="G30" s="39">
        <v>0</v>
      </c>
      <c r="H30" s="39">
        <v>0</v>
      </c>
      <c r="I30" s="39">
        <v>748</v>
      </c>
      <c r="J30" s="39">
        <v>0</v>
      </c>
      <c r="K30" s="39">
        <v>0</v>
      </c>
      <c r="L30" s="39">
        <v>0</v>
      </c>
      <c r="M30" s="39">
        <v>0</v>
      </c>
      <c r="N30" s="39">
        <v>90</v>
      </c>
      <c r="O30" s="39">
        <v>0</v>
      </c>
      <c r="P30" s="39">
        <v>0</v>
      </c>
      <c r="Q30" s="39">
        <v>1763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154</v>
      </c>
      <c r="AE30" s="39">
        <v>0</v>
      </c>
      <c r="AF30" s="39">
        <v>0</v>
      </c>
      <c r="AG30" s="39">
        <v>0</v>
      </c>
      <c r="AH30" s="39">
        <v>0</v>
      </c>
      <c r="AI30" s="39">
        <v>0</v>
      </c>
      <c r="AJ30" s="39">
        <v>0</v>
      </c>
      <c r="AK30" s="39">
        <v>0</v>
      </c>
      <c r="AL30" s="39">
        <v>0</v>
      </c>
      <c r="AM30" s="39">
        <v>0</v>
      </c>
      <c r="AN30" s="39">
        <v>0</v>
      </c>
      <c r="AO30" s="39">
        <v>0</v>
      </c>
      <c r="AP30" s="39">
        <v>0</v>
      </c>
      <c r="AQ30" s="39">
        <v>0</v>
      </c>
      <c r="AR30" s="39">
        <v>1963</v>
      </c>
      <c r="AS30" s="40">
        <v>293</v>
      </c>
      <c r="AT30" s="39">
        <v>0</v>
      </c>
      <c r="AU30" s="39">
        <v>0</v>
      </c>
      <c r="AV30" s="39">
        <v>0</v>
      </c>
      <c r="AW30" s="39">
        <v>0</v>
      </c>
      <c r="AX30" s="39">
        <v>0</v>
      </c>
      <c r="AY30" s="39">
        <v>0</v>
      </c>
      <c r="AZ30" s="39">
        <v>0</v>
      </c>
      <c r="BA30" s="39">
        <v>0</v>
      </c>
      <c r="BB30" s="39">
        <v>0</v>
      </c>
      <c r="BC30" s="39">
        <v>2791.5</v>
      </c>
      <c r="BD30" s="39">
        <v>0</v>
      </c>
      <c r="BE30" s="39">
        <v>0</v>
      </c>
      <c r="BF30" s="39">
        <v>0</v>
      </c>
      <c r="BG30" s="39">
        <v>0</v>
      </c>
      <c r="BH30" s="39">
        <v>0</v>
      </c>
      <c r="BI30" s="39">
        <v>0</v>
      </c>
      <c r="BJ30" s="39">
        <v>0</v>
      </c>
      <c r="BK30" s="39">
        <v>0</v>
      </c>
      <c r="BL30" s="39">
        <v>0</v>
      </c>
      <c r="BM30" s="39">
        <v>0</v>
      </c>
      <c r="BN30" s="39">
        <v>0</v>
      </c>
      <c r="BO30" s="39">
        <v>0</v>
      </c>
      <c r="BP30" s="39">
        <v>0</v>
      </c>
      <c r="BQ30" s="39">
        <v>177</v>
      </c>
      <c r="BR30" s="39">
        <v>0</v>
      </c>
      <c r="BS30" s="39">
        <v>0</v>
      </c>
      <c r="BT30" s="39">
        <v>0</v>
      </c>
      <c r="BU30" s="39">
        <v>0</v>
      </c>
      <c r="BV30" s="39">
        <v>0</v>
      </c>
      <c r="BW30" s="39">
        <v>0</v>
      </c>
      <c r="BX30" s="39">
        <v>0</v>
      </c>
      <c r="BY30" s="39">
        <v>0</v>
      </c>
      <c r="BZ30" s="39">
        <v>0</v>
      </c>
      <c r="CA30" s="39">
        <v>0</v>
      </c>
      <c r="CB30" s="39">
        <v>825</v>
      </c>
      <c r="CC30" s="39">
        <v>0</v>
      </c>
      <c r="CD30" s="39">
        <v>0</v>
      </c>
      <c r="CE30" s="39">
        <v>0</v>
      </c>
      <c r="CF30" s="39">
        <v>0</v>
      </c>
      <c r="CG30" s="39">
        <v>0</v>
      </c>
      <c r="CH30" s="39">
        <v>0</v>
      </c>
      <c r="CI30" s="39">
        <v>0</v>
      </c>
      <c r="CJ30" s="39">
        <v>0</v>
      </c>
      <c r="CK30" s="39">
        <v>566</v>
      </c>
      <c r="CL30" s="39">
        <v>0</v>
      </c>
      <c r="CM30" s="39">
        <v>0</v>
      </c>
      <c r="CN30" s="39">
        <v>2202</v>
      </c>
      <c r="CO30" s="39">
        <v>0</v>
      </c>
      <c r="CP30" s="39">
        <v>0</v>
      </c>
      <c r="CQ30" s="39">
        <v>0</v>
      </c>
      <c r="CR30" s="39">
        <v>0</v>
      </c>
      <c r="CS30" s="39">
        <v>0</v>
      </c>
      <c r="CT30" s="39">
        <v>0</v>
      </c>
      <c r="CU30" s="39">
        <v>0</v>
      </c>
      <c r="CV30" s="39">
        <v>0</v>
      </c>
      <c r="CW30" s="39">
        <v>0</v>
      </c>
      <c r="CX30" s="39">
        <v>0</v>
      </c>
      <c r="CY30" s="39">
        <v>0</v>
      </c>
      <c r="CZ30" s="39">
        <v>0</v>
      </c>
      <c r="DA30" s="39">
        <v>0</v>
      </c>
      <c r="DB30" s="39">
        <v>0</v>
      </c>
      <c r="DC30" s="39">
        <v>0</v>
      </c>
      <c r="DD30" s="39">
        <v>0</v>
      </c>
      <c r="DE30" s="39">
        <v>0</v>
      </c>
      <c r="DF30" s="39">
        <v>1333</v>
      </c>
      <c r="DG30" s="39">
        <v>0</v>
      </c>
      <c r="DH30" s="39">
        <v>0</v>
      </c>
      <c r="DI30" s="39">
        <v>61</v>
      </c>
      <c r="DJ30" s="39">
        <v>0</v>
      </c>
      <c r="DK30" s="39">
        <v>0</v>
      </c>
      <c r="DL30" s="39">
        <v>0</v>
      </c>
      <c r="DM30" s="39">
        <v>0</v>
      </c>
      <c r="DN30" s="39">
        <v>0</v>
      </c>
      <c r="DO30" s="39">
        <v>0</v>
      </c>
      <c r="DP30" s="39">
        <v>0</v>
      </c>
      <c r="DQ30" s="39">
        <v>0</v>
      </c>
      <c r="DR30" s="39">
        <v>0</v>
      </c>
      <c r="DS30" s="39">
        <v>0</v>
      </c>
      <c r="DT30" s="39">
        <v>0</v>
      </c>
      <c r="DU30" s="39">
        <v>0</v>
      </c>
      <c r="DV30" s="39">
        <v>0</v>
      </c>
      <c r="DW30" s="39">
        <v>0</v>
      </c>
      <c r="DX30" s="39">
        <v>0</v>
      </c>
      <c r="DY30" s="39">
        <v>0</v>
      </c>
      <c r="DZ30" s="39">
        <v>0</v>
      </c>
      <c r="EA30" s="39">
        <v>0</v>
      </c>
      <c r="EB30" s="39">
        <v>0</v>
      </c>
      <c r="EC30" s="39">
        <v>0</v>
      </c>
      <c r="ED30" s="39">
        <v>0</v>
      </c>
      <c r="EE30" s="39">
        <v>0</v>
      </c>
      <c r="EF30" s="39">
        <v>0</v>
      </c>
      <c r="EG30" s="39">
        <v>0</v>
      </c>
      <c r="EH30" s="39">
        <v>0</v>
      </c>
      <c r="EI30" s="39">
        <v>0</v>
      </c>
      <c r="EJ30" s="39">
        <v>0</v>
      </c>
      <c r="EK30" s="39">
        <v>0</v>
      </c>
      <c r="EL30" s="39">
        <v>0</v>
      </c>
      <c r="EM30" s="39">
        <v>0</v>
      </c>
      <c r="EN30" s="39">
        <v>0</v>
      </c>
      <c r="EO30" s="39">
        <v>0</v>
      </c>
      <c r="EP30" s="39">
        <v>0</v>
      </c>
      <c r="EQ30" s="39">
        <v>103</v>
      </c>
      <c r="ER30" s="39">
        <v>0</v>
      </c>
      <c r="ES30" s="39">
        <v>0</v>
      </c>
      <c r="ET30" s="39">
        <v>0</v>
      </c>
      <c r="EU30" s="39">
        <v>0</v>
      </c>
      <c r="EV30" s="39">
        <v>0</v>
      </c>
      <c r="EW30" s="39">
        <v>0</v>
      </c>
      <c r="EX30" s="39">
        <v>0</v>
      </c>
      <c r="EY30" s="39">
        <v>0</v>
      </c>
      <c r="EZ30" s="39">
        <v>0</v>
      </c>
      <c r="FA30" s="39">
        <v>0</v>
      </c>
      <c r="FB30" s="39">
        <v>0</v>
      </c>
      <c r="FC30" s="39">
        <v>0</v>
      </c>
      <c r="FD30" s="39">
        <v>0</v>
      </c>
      <c r="FE30" s="39">
        <v>0</v>
      </c>
      <c r="FF30" s="39">
        <v>0</v>
      </c>
      <c r="FG30" s="39">
        <v>0</v>
      </c>
      <c r="FH30" s="39">
        <v>0</v>
      </c>
      <c r="FI30" s="39">
        <v>0</v>
      </c>
      <c r="FJ30" s="39">
        <v>0</v>
      </c>
      <c r="FK30" s="39">
        <v>0</v>
      </c>
      <c r="FL30" s="39">
        <v>0</v>
      </c>
      <c r="FM30" s="39">
        <v>0</v>
      </c>
      <c r="FN30" s="39">
        <v>0</v>
      </c>
      <c r="FO30" s="39">
        <v>0</v>
      </c>
      <c r="FP30" s="39">
        <v>0</v>
      </c>
      <c r="FQ30" s="39">
        <v>0</v>
      </c>
      <c r="FR30" s="39">
        <v>0</v>
      </c>
      <c r="FS30" s="39">
        <v>0</v>
      </c>
      <c r="FT30" s="39">
        <v>0</v>
      </c>
      <c r="FU30" s="39">
        <v>0</v>
      </c>
      <c r="FV30" s="39">
        <v>0</v>
      </c>
      <c r="FW30" s="39">
        <v>0</v>
      </c>
      <c r="FX30" s="39">
        <v>0</v>
      </c>
      <c r="FY30" s="18"/>
      <c r="FZ30" s="18">
        <f t="shared" si="7"/>
        <v>18909.5</v>
      </c>
      <c r="GA30" s="18"/>
      <c r="GB30" s="18"/>
      <c r="GC30" s="18"/>
      <c r="GD30" s="18"/>
      <c r="GE30" s="18"/>
      <c r="GF30" s="18"/>
      <c r="GG30" s="7"/>
      <c r="GH30" s="7"/>
      <c r="GI30" s="7"/>
      <c r="GJ30" s="7"/>
      <c r="GK30" s="7"/>
      <c r="GL30" s="7"/>
      <c r="GM30" s="7"/>
    </row>
    <row r="31" spans="1:256" x14ac:dyDescent="0.35">
      <c r="A31" s="6" t="s">
        <v>475</v>
      </c>
      <c r="B31" s="7" t="s">
        <v>476</v>
      </c>
      <c r="C31" s="41">
        <v>0</v>
      </c>
      <c r="D31" s="42">
        <v>363</v>
      </c>
      <c r="E31" s="42">
        <v>52</v>
      </c>
      <c r="F31" s="42">
        <v>114.5</v>
      </c>
      <c r="G31" s="42">
        <v>0</v>
      </c>
      <c r="H31" s="42">
        <v>0</v>
      </c>
      <c r="I31" s="42">
        <v>71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173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0</v>
      </c>
      <c r="AB31" s="42">
        <v>0</v>
      </c>
      <c r="AC31" s="42">
        <v>0</v>
      </c>
      <c r="AD31" s="42">
        <v>16</v>
      </c>
      <c r="AE31" s="42">
        <v>0</v>
      </c>
      <c r="AF31" s="42">
        <v>0</v>
      </c>
      <c r="AG31" s="42">
        <v>0</v>
      </c>
      <c r="AH31" s="42">
        <v>0</v>
      </c>
      <c r="AI31" s="42">
        <v>0</v>
      </c>
      <c r="AJ31" s="42">
        <v>0</v>
      </c>
      <c r="AK31" s="42">
        <v>0</v>
      </c>
      <c r="AL31" s="42">
        <v>0</v>
      </c>
      <c r="AM31" s="42">
        <v>0</v>
      </c>
      <c r="AN31" s="42">
        <v>0</v>
      </c>
      <c r="AO31" s="42">
        <v>0</v>
      </c>
      <c r="AP31" s="42">
        <v>0</v>
      </c>
      <c r="AQ31" s="42">
        <v>0</v>
      </c>
      <c r="AR31" s="42">
        <v>76</v>
      </c>
      <c r="AS31" s="42">
        <v>23</v>
      </c>
      <c r="AT31" s="42">
        <v>0</v>
      </c>
      <c r="AU31" s="42">
        <v>0</v>
      </c>
      <c r="AV31" s="42">
        <v>0</v>
      </c>
      <c r="AW31" s="42">
        <v>0</v>
      </c>
      <c r="AX31" s="42">
        <v>0</v>
      </c>
      <c r="AY31" s="42">
        <v>0</v>
      </c>
      <c r="AZ31" s="42">
        <v>0</v>
      </c>
      <c r="BA31" s="42">
        <v>0</v>
      </c>
      <c r="BB31" s="42">
        <v>0</v>
      </c>
      <c r="BC31" s="42">
        <v>278.5</v>
      </c>
      <c r="BD31" s="42">
        <v>0</v>
      </c>
      <c r="BE31" s="42">
        <v>0</v>
      </c>
      <c r="BF31" s="42">
        <v>0</v>
      </c>
      <c r="BG31" s="42">
        <v>0</v>
      </c>
      <c r="BH31" s="42">
        <v>0</v>
      </c>
      <c r="BI31" s="42">
        <v>0</v>
      </c>
      <c r="BJ31" s="42">
        <v>0</v>
      </c>
      <c r="BK31" s="42">
        <v>0</v>
      </c>
      <c r="BL31" s="42">
        <v>0</v>
      </c>
      <c r="BM31" s="42">
        <v>0</v>
      </c>
      <c r="BN31" s="42">
        <v>0</v>
      </c>
      <c r="BO31" s="42">
        <v>0</v>
      </c>
      <c r="BP31" s="42">
        <v>0</v>
      </c>
      <c r="BQ31" s="42">
        <v>15</v>
      </c>
      <c r="BR31" s="42">
        <v>0</v>
      </c>
      <c r="BS31" s="42">
        <v>0</v>
      </c>
      <c r="BT31" s="42">
        <v>0</v>
      </c>
      <c r="BU31" s="42">
        <v>0</v>
      </c>
      <c r="BV31" s="42">
        <v>0</v>
      </c>
      <c r="BW31" s="42">
        <v>0</v>
      </c>
      <c r="BX31" s="42">
        <v>0</v>
      </c>
      <c r="BY31" s="42">
        <v>0</v>
      </c>
      <c r="BZ31" s="42">
        <v>0</v>
      </c>
      <c r="CA31" s="42">
        <v>0</v>
      </c>
      <c r="CB31" s="42">
        <v>50</v>
      </c>
      <c r="CC31" s="42">
        <v>0</v>
      </c>
      <c r="CD31" s="42">
        <v>0</v>
      </c>
      <c r="CE31" s="42">
        <v>0</v>
      </c>
      <c r="CF31" s="42">
        <v>0</v>
      </c>
      <c r="CG31" s="42">
        <v>0</v>
      </c>
      <c r="CH31" s="42">
        <v>0</v>
      </c>
      <c r="CI31" s="42">
        <v>0</v>
      </c>
      <c r="CJ31" s="42">
        <v>0</v>
      </c>
      <c r="CK31" s="42">
        <v>1.5</v>
      </c>
      <c r="CL31" s="42">
        <v>0</v>
      </c>
      <c r="CM31" s="42">
        <v>0</v>
      </c>
      <c r="CN31" s="42">
        <v>125</v>
      </c>
      <c r="CO31" s="42">
        <v>0</v>
      </c>
      <c r="CP31" s="42">
        <v>0</v>
      </c>
      <c r="CQ31" s="42">
        <v>0</v>
      </c>
      <c r="CR31" s="42">
        <v>0</v>
      </c>
      <c r="CS31" s="42">
        <v>0</v>
      </c>
      <c r="CT31" s="42">
        <v>0</v>
      </c>
      <c r="CU31" s="42">
        <v>0</v>
      </c>
      <c r="CV31" s="42">
        <v>0</v>
      </c>
      <c r="CW31" s="42">
        <v>0</v>
      </c>
      <c r="CX31" s="42">
        <v>0</v>
      </c>
      <c r="CY31" s="42">
        <v>0</v>
      </c>
      <c r="CZ31" s="42">
        <v>0</v>
      </c>
      <c r="DA31" s="42">
        <v>0</v>
      </c>
      <c r="DB31" s="42">
        <v>0</v>
      </c>
      <c r="DC31" s="42">
        <v>0</v>
      </c>
      <c r="DD31" s="42">
        <v>0</v>
      </c>
      <c r="DE31" s="42">
        <v>0</v>
      </c>
      <c r="DF31" s="42">
        <v>161</v>
      </c>
      <c r="DG31" s="42">
        <v>0</v>
      </c>
      <c r="DH31" s="42">
        <v>0</v>
      </c>
      <c r="DI31" s="42">
        <v>7</v>
      </c>
      <c r="DJ31" s="42">
        <v>0</v>
      </c>
      <c r="DK31" s="42">
        <v>0</v>
      </c>
      <c r="DL31" s="42">
        <v>0</v>
      </c>
      <c r="DM31" s="42">
        <v>0</v>
      </c>
      <c r="DN31" s="42">
        <v>0</v>
      </c>
      <c r="DO31" s="42">
        <v>0</v>
      </c>
      <c r="DP31" s="42">
        <v>0</v>
      </c>
      <c r="DQ31" s="42">
        <v>0</v>
      </c>
      <c r="DR31" s="42">
        <v>0</v>
      </c>
      <c r="DS31" s="42">
        <v>0</v>
      </c>
      <c r="DT31" s="42">
        <v>0</v>
      </c>
      <c r="DU31" s="42">
        <v>0</v>
      </c>
      <c r="DV31" s="42">
        <v>0</v>
      </c>
      <c r="DW31" s="42">
        <v>0</v>
      </c>
      <c r="DX31" s="42">
        <v>0</v>
      </c>
      <c r="DY31" s="42">
        <v>0</v>
      </c>
      <c r="DZ31" s="42">
        <v>0</v>
      </c>
      <c r="EA31" s="42">
        <v>0</v>
      </c>
      <c r="EB31" s="42">
        <v>0</v>
      </c>
      <c r="EC31" s="42">
        <v>0</v>
      </c>
      <c r="ED31" s="42">
        <v>0</v>
      </c>
      <c r="EE31" s="42">
        <v>0</v>
      </c>
      <c r="EF31" s="42">
        <v>0</v>
      </c>
      <c r="EG31" s="42">
        <v>0</v>
      </c>
      <c r="EH31" s="42">
        <v>0</v>
      </c>
      <c r="EI31" s="42">
        <v>0</v>
      </c>
      <c r="EJ31" s="42">
        <v>0</v>
      </c>
      <c r="EK31" s="42">
        <v>0</v>
      </c>
      <c r="EL31" s="42">
        <v>0</v>
      </c>
      <c r="EM31" s="42">
        <v>0</v>
      </c>
      <c r="EN31" s="42">
        <v>0</v>
      </c>
      <c r="EO31" s="42">
        <v>0</v>
      </c>
      <c r="EP31" s="42">
        <v>0</v>
      </c>
      <c r="EQ31" s="42">
        <v>21</v>
      </c>
      <c r="ER31" s="42">
        <v>0</v>
      </c>
      <c r="ES31" s="42">
        <v>0</v>
      </c>
      <c r="ET31" s="42">
        <v>0</v>
      </c>
      <c r="EU31" s="42">
        <v>0</v>
      </c>
      <c r="EV31" s="42">
        <v>0</v>
      </c>
      <c r="EW31" s="42">
        <v>0</v>
      </c>
      <c r="EX31" s="42">
        <v>0</v>
      </c>
      <c r="EY31" s="42">
        <v>0</v>
      </c>
      <c r="EZ31" s="42">
        <v>0</v>
      </c>
      <c r="FA31" s="42">
        <v>0</v>
      </c>
      <c r="FB31" s="42">
        <v>0</v>
      </c>
      <c r="FC31" s="42">
        <v>0</v>
      </c>
      <c r="FD31" s="42">
        <v>0</v>
      </c>
      <c r="FE31" s="42">
        <v>0</v>
      </c>
      <c r="FF31" s="42">
        <v>0</v>
      </c>
      <c r="FG31" s="42">
        <v>0</v>
      </c>
      <c r="FH31" s="42">
        <v>0</v>
      </c>
      <c r="FI31" s="42">
        <v>0</v>
      </c>
      <c r="FJ31" s="42">
        <v>0</v>
      </c>
      <c r="FK31" s="42">
        <v>0</v>
      </c>
      <c r="FL31" s="42">
        <v>0</v>
      </c>
      <c r="FM31" s="42">
        <v>0</v>
      </c>
      <c r="FN31" s="42">
        <v>0</v>
      </c>
      <c r="FO31" s="42">
        <v>0</v>
      </c>
      <c r="FP31" s="42">
        <v>0</v>
      </c>
      <c r="FQ31" s="42">
        <v>0</v>
      </c>
      <c r="FR31" s="42">
        <v>0</v>
      </c>
      <c r="FS31" s="42">
        <v>0</v>
      </c>
      <c r="FT31" s="42">
        <v>0</v>
      </c>
      <c r="FU31" s="42">
        <v>0</v>
      </c>
      <c r="FV31" s="42">
        <v>0</v>
      </c>
      <c r="FW31" s="42">
        <v>0</v>
      </c>
      <c r="FX31" s="42">
        <v>0</v>
      </c>
      <c r="FY31" s="18"/>
      <c r="FZ31" s="18">
        <f t="shared" si="7"/>
        <v>1547.5</v>
      </c>
      <c r="GA31" s="18"/>
      <c r="GB31" s="18"/>
      <c r="GC31" s="18"/>
      <c r="GD31" s="18"/>
      <c r="GE31" s="18"/>
      <c r="GF31" s="18"/>
      <c r="GG31" s="7"/>
      <c r="GH31" s="7"/>
      <c r="GI31" s="7"/>
      <c r="GJ31" s="7"/>
      <c r="GK31" s="7"/>
      <c r="GL31" s="7"/>
      <c r="GM31" s="7"/>
    </row>
    <row r="32" spans="1:256" x14ac:dyDescent="0.35">
      <c r="A32" s="6" t="s">
        <v>477</v>
      </c>
      <c r="B32" s="7" t="s">
        <v>478</v>
      </c>
      <c r="C32" s="41">
        <v>0</v>
      </c>
      <c r="D32" s="42">
        <v>0</v>
      </c>
      <c r="E32" s="42">
        <v>0</v>
      </c>
      <c r="F32" s="42">
        <v>17.5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  <c r="AB32" s="42">
        <v>0</v>
      </c>
      <c r="AC32" s="42">
        <v>0</v>
      </c>
      <c r="AD32" s="42">
        <v>0</v>
      </c>
      <c r="AE32" s="42">
        <v>0</v>
      </c>
      <c r="AF32" s="42">
        <v>0</v>
      </c>
      <c r="AG32" s="42">
        <v>0</v>
      </c>
      <c r="AH32" s="42">
        <v>0</v>
      </c>
      <c r="AI32" s="42">
        <v>0</v>
      </c>
      <c r="AJ32" s="42">
        <v>0</v>
      </c>
      <c r="AK32" s="42">
        <v>0</v>
      </c>
      <c r="AL32" s="42">
        <v>0</v>
      </c>
      <c r="AM32" s="42">
        <v>0</v>
      </c>
      <c r="AN32" s="42">
        <v>0</v>
      </c>
      <c r="AO32" s="42">
        <v>0</v>
      </c>
      <c r="AP32" s="42">
        <v>0</v>
      </c>
      <c r="AQ32" s="42">
        <v>0</v>
      </c>
      <c r="AR32" s="42">
        <v>14</v>
      </c>
      <c r="AS32" s="42">
        <v>0</v>
      </c>
      <c r="AT32" s="42">
        <v>0</v>
      </c>
      <c r="AU32" s="42">
        <v>0</v>
      </c>
      <c r="AV32" s="42">
        <v>0</v>
      </c>
      <c r="AW32" s="42">
        <v>0</v>
      </c>
      <c r="AX32" s="42">
        <v>0</v>
      </c>
      <c r="AY32" s="42">
        <v>0</v>
      </c>
      <c r="AZ32" s="42">
        <v>0</v>
      </c>
      <c r="BA32" s="42">
        <v>0</v>
      </c>
      <c r="BB32" s="42">
        <v>0</v>
      </c>
      <c r="BC32" s="42">
        <v>32.5</v>
      </c>
      <c r="BD32" s="42">
        <v>0</v>
      </c>
      <c r="BE32" s="42">
        <v>0</v>
      </c>
      <c r="BF32" s="42">
        <v>0</v>
      </c>
      <c r="BG32" s="42">
        <v>0</v>
      </c>
      <c r="BH32" s="42">
        <v>0</v>
      </c>
      <c r="BI32" s="42">
        <v>0</v>
      </c>
      <c r="BJ32" s="42">
        <v>0</v>
      </c>
      <c r="BK32" s="42">
        <v>0</v>
      </c>
      <c r="BL32" s="42">
        <v>0</v>
      </c>
      <c r="BM32" s="42">
        <v>0</v>
      </c>
      <c r="BN32" s="42">
        <v>0</v>
      </c>
      <c r="BO32" s="42">
        <v>0</v>
      </c>
      <c r="BP32" s="42">
        <v>0</v>
      </c>
      <c r="BQ32" s="42">
        <v>0</v>
      </c>
      <c r="BR32" s="42">
        <v>0</v>
      </c>
      <c r="BS32" s="42">
        <v>0</v>
      </c>
      <c r="BT32" s="42">
        <v>0</v>
      </c>
      <c r="BU32" s="42">
        <v>0</v>
      </c>
      <c r="BV32" s="42">
        <v>0</v>
      </c>
      <c r="BW32" s="42">
        <v>0</v>
      </c>
      <c r="BX32" s="42">
        <v>0</v>
      </c>
      <c r="BY32" s="42">
        <v>0</v>
      </c>
      <c r="BZ32" s="42">
        <v>0</v>
      </c>
      <c r="CA32" s="42">
        <v>0</v>
      </c>
      <c r="CB32" s="42">
        <v>2</v>
      </c>
      <c r="CC32" s="42">
        <v>0</v>
      </c>
      <c r="CD32" s="42">
        <v>0</v>
      </c>
      <c r="CE32" s="42">
        <v>0</v>
      </c>
      <c r="CF32" s="42">
        <v>0</v>
      </c>
      <c r="CG32" s="42">
        <v>0</v>
      </c>
      <c r="CH32" s="42">
        <v>0</v>
      </c>
      <c r="CI32" s="42">
        <v>0</v>
      </c>
      <c r="CJ32" s="42">
        <v>0</v>
      </c>
      <c r="CK32" s="42">
        <v>1.5</v>
      </c>
      <c r="CL32" s="42">
        <v>0</v>
      </c>
      <c r="CM32" s="42">
        <v>0</v>
      </c>
      <c r="CN32" s="42">
        <v>39</v>
      </c>
      <c r="CO32" s="42">
        <v>0</v>
      </c>
      <c r="CP32" s="42">
        <v>0</v>
      </c>
      <c r="CQ32" s="42">
        <v>0</v>
      </c>
      <c r="CR32" s="42">
        <v>0</v>
      </c>
      <c r="CS32" s="42">
        <v>0</v>
      </c>
      <c r="CT32" s="42">
        <v>0</v>
      </c>
      <c r="CU32" s="42">
        <v>0</v>
      </c>
      <c r="CV32" s="42">
        <v>0</v>
      </c>
      <c r="CW32" s="42">
        <v>0</v>
      </c>
      <c r="CX32" s="42">
        <v>0</v>
      </c>
      <c r="CY32" s="42">
        <v>0</v>
      </c>
      <c r="CZ32" s="42">
        <v>0</v>
      </c>
      <c r="DA32" s="42">
        <v>0</v>
      </c>
      <c r="DB32" s="42">
        <v>0</v>
      </c>
      <c r="DC32" s="42">
        <v>0</v>
      </c>
      <c r="DD32" s="42">
        <v>0</v>
      </c>
      <c r="DE32" s="42">
        <v>0</v>
      </c>
      <c r="DF32" s="42">
        <v>9</v>
      </c>
      <c r="DG32" s="42">
        <v>0</v>
      </c>
      <c r="DH32" s="42">
        <v>0</v>
      </c>
      <c r="DI32" s="42">
        <v>0</v>
      </c>
      <c r="DJ32" s="42">
        <v>0</v>
      </c>
      <c r="DK32" s="42">
        <v>0</v>
      </c>
      <c r="DL32" s="42">
        <v>0</v>
      </c>
      <c r="DM32" s="42">
        <v>0</v>
      </c>
      <c r="DN32" s="42">
        <v>0</v>
      </c>
      <c r="DO32" s="42">
        <v>0</v>
      </c>
      <c r="DP32" s="42">
        <v>0</v>
      </c>
      <c r="DQ32" s="42">
        <v>0</v>
      </c>
      <c r="DR32" s="42">
        <v>0</v>
      </c>
      <c r="DS32" s="42">
        <v>0</v>
      </c>
      <c r="DT32" s="42">
        <v>0</v>
      </c>
      <c r="DU32" s="42">
        <v>0</v>
      </c>
      <c r="DV32" s="42">
        <v>0</v>
      </c>
      <c r="DW32" s="42">
        <v>0</v>
      </c>
      <c r="DX32" s="42">
        <v>0</v>
      </c>
      <c r="DY32" s="42">
        <v>0</v>
      </c>
      <c r="DZ32" s="42">
        <v>0</v>
      </c>
      <c r="EA32" s="42">
        <v>0</v>
      </c>
      <c r="EB32" s="42">
        <v>0</v>
      </c>
      <c r="EC32" s="42">
        <v>0</v>
      </c>
      <c r="ED32" s="42">
        <v>0</v>
      </c>
      <c r="EE32" s="42">
        <v>0</v>
      </c>
      <c r="EF32" s="42">
        <v>0</v>
      </c>
      <c r="EG32" s="42">
        <v>0</v>
      </c>
      <c r="EH32" s="42">
        <v>0</v>
      </c>
      <c r="EI32" s="42">
        <v>0</v>
      </c>
      <c r="EJ32" s="42">
        <v>0</v>
      </c>
      <c r="EK32" s="42">
        <v>0</v>
      </c>
      <c r="EL32" s="42">
        <v>0</v>
      </c>
      <c r="EM32" s="42">
        <v>0</v>
      </c>
      <c r="EN32" s="42">
        <v>0</v>
      </c>
      <c r="EO32" s="42">
        <v>0</v>
      </c>
      <c r="EP32" s="42">
        <v>0</v>
      </c>
      <c r="EQ32" s="42">
        <v>0</v>
      </c>
      <c r="ER32" s="42">
        <v>0</v>
      </c>
      <c r="ES32" s="42">
        <v>0</v>
      </c>
      <c r="ET32" s="42">
        <v>0</v>
      </c>
      <c r="EU32" s="42">
        <v>0</v>
      </c>
      <c r="EV32" s="42">
        <v>0</v>
      </c>
      <c r="EW32" s="42">
        <v>0</v>
      </c>
      <c r="EX32" s="42">
        <v>0</v>
      </c>
      <c r="EY32" s="42">
        <v>0</v>
      </c>
      <c r="EZ32" s="42">
        <v>0</v>
      </c>
      <c r="FA32" s="42">
        <v>0</v>
      </c>
      <c r="FB32" s="42">
        <v>0</v>
      </c>
      <c r="FC32" s="42">
        <v>0</v>
      </c>
      <c r="FD32" s="42">
        <v>0</v>
      </c>
      <c r="FE32" s="42">
        <v>0</v>
      </c>
      <c r="FF32" s="42">
        <v>0</v>
      </c>
      <c r="FG32" s="42">
        <v>0</v>
      </c>
      <c r="FH32" s="42">
        <v>0</v>
      </c>
      <c r="FI32" s="42">
        <v>0</v>
      </c>
      <c r="FJ32" s="42">
        <v>0</v>
      </c>
      <c r="FK32" s="42">
        <v>0</v>
      </c>
      <c r="FL32" s="42">
        <v>0</v>
      </c>
      <c r="FM32" s="42">
        <v>0</v>
      </c>
      <c r="FN32" s="42">
        <v>0</v>
      </c>
      <c r="FO32" s="42">
        <v>0</v>
      </c>
      <c r="FP32" s="42">
        <v>0</v>
      </c>
      <c r="FQ32" s="42">
        <v>0</v>
      </c>
      <c r="FR32" s="42">
        <v>0</v>
      </c>
      <c r="FS32" s="42">
        <v>0</v>
      </c>
      <c r="FT32" s="42">
        <v>0</v>
      </c>
      <c r="FU32" s="42">
        <v>0</v>
      </c>
      <c r="FV32" s="42">
        <v>0</v>
      </c>
      <c r="FW32" s="42">
        <v>0</v>
      </c>
      <c r="FX32" s="42">
        <v>0</v>
      </c>
      <c r="FY32" s="18"/>
      <c r="FZ32" s="18">
        <f t="shared" si="7"/>
        <v>115.5</v>
      </c>
      <c r="GA32" s="18"/>
      <c r="GB32" s="18"/>
      <c r="GC32" s="18"/>
      <c r="GD32" s="18"/>
      <c r="GE32" s="18"/>
      <c r="GF32" s="18"/>
      <c r="GG32" s="7"/>
      <c r="GH32" s="7"/>
      <c r="GI32" s="7"/>
      <c r="GJ32" s="7"/>
      <c r="GK32" s="7"/>
      <c r="GL32" s="7"/>
      <c r="GM32" s="7"/>
    </row>
    <row r="33" spans="1:256" x14ac:dyDescent="0.35">
      <c r="A33" s="6" t="s">
        <v>479</v>
      </c>
      <c r="B33" s="7" t="s">
        <v>480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1">
        <v>0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0</v>
      </c>
      <c r="AR33" s="21">
        <v>0</v>
      </c>
      <c r="AS33" s="21">
        <v>0</v>
      </c>
      <c r="AT33" s="21">
        <v>0</v>
      </c>
      <c r="AU33" s="21">
        <v>0</v>
      </c>
      <c r="AV33" s="21">
        <v>0</v>
      </c>
      <c r="AW33" s="21">
        <v>0</v>
      </c>
      <c r="AX33" s="21">
        <v>0</v>
      </c>
      <c r="AY33" s="21">
        <v>0</v>
      </c>
      <c r="AZ33" s="21">
        <v>0</v>
      </c>
      <c r="BA33" s="21">
        <v>0</v>
      </c>
      <c r="BB33" s="21">
        <v>0</v>
      </c>
      <c r="BC33" s="21">
        <v>0</v>
      </c>
      <c r="BD33" s="21">
        <v>0</v>
      </c>
      <c r="BE33" s="21">
        <v>0</v>
      </c>
      <c r="BF33" s="21">
        <v>0</v>
      </c>
      <c r="BG33" s="21">
        <v>0</v>
      </c>
      <c r="BH33" s="21">
        <v>0</v>
      </c>
      <c r="BI33" s="21">
        <v>0</v>
      </c>
      <c r="BJ33" s="21">
        <v>0</v>
      </c>
      <c r="BK33" s="21">
        <v>0</v>
      </c>
      <c r="BL33" s="21">
        <v>0</v>
      </c>
      <c r="BM33" s="21">
        <v>0</v>
      </c>
      <c r="BN33" s="21">
        <v>0</v>
      </c>
      <c r="BO33" s="21">
        <v>0</v>
      </c>
      <c r="BP33" s="21">
        <v>0</v>
      </c>
      <c r="BQ33" s="21">
        <v>0</v>
      </c>
      <c r="BR33" s="21">
        <v>0</v>
      </c>
      <c r="BS33" s="21">
        <v>0</v>
      </c>
      <c r="BT33" s="21">
        <v>0</v>
      </c>
      <c r="BU33" s="21">
        <v>0</v>
      </c>
      <c r="BV33" s="21">
        <v>0</v>
      </c>
      <c r="BW33" s="21">
        <v>0</v>
      </c>
      <c r="BX33" s="21">
        <v>0</v>
      </c>
      <c r="BY33" s="21">
        <v>0</v>
      </c>
      <c r="BZ33" s="21">
        <v>0</v>
      </c>
      <c r="CA33" s="21">
        <v>0</v>
      </c>
      <c r="CB33" s="21">
        <v>0</v>
      </c>
      <c r="CC33" s="21">
        <v>0</v>
      </c>
      <c r="CD33" s="21">
        <v>0</v>
      </c>
      <c r="CE33" s="21">
        <v>0</v>
      </c>
      <c r="CF33" s="21">
        <v>0</v>
      </c>
      <c r="CG33" s="21">
        <v>0</v>
      </c>
      <c r="CH33" s="21">
        <v>0</v>
      </c>
      <c r="CI33" s="21">
        <v>0</v>
      </c>
      <c r="CJ33" s="21">
        <v>0</v>
      </c>
      <c r="CK33" s="21">
        <v>0</v>
      </c>
      <c r="CL33" s="21">
        <v>0</v>
      </c>
      <c r="CM33" s="21">
        <v>0</v>
      </c>
      <c r="CN33" s="21">
        <v>408</v>
      </c>
      <c r="CO33" s="21">
        <v>0</v>
      </c>
      <c r="CP33" s="21">
        <v>0</v>
      </c>
      <c r="CQ33" s="21">
        <v>0</v>
      </c>
      <c r="CR33" s="21">
        <v>0</v>
      </c>
      <c r="CS33" s="21">
        <v>0</v>
      </c>
      <c r="CT33" s="21">
        <v>0</v>
      </c>
      <c r="CU33" s="21">
        <v>0</v>
      </c>
      <c r="CV33" s="21">
        <v>0</v>
      </c>
      <c r="CW33" s="21">
        <v>0</v>
      </c>
      <c r="CX33" s="21">
        <v>0</v>
      </c>
      <c r="CY33" s="21">
        <v>0</v>
      </c>
      <c r="CZ33" s="21">
        <v>0</v>
      </c>
      <c r="DA33" s="21">
        <v>0</v>
      </c>
      <c r="DB33" s="21">
        <v>0</v>
      </c>
      <c r="DC33" s="21">
        <v>0</v>
      </c>
      <c r="DD33" s="21">
        <v>0</v>
      </c>
      <c r="DE33" s="21">
        <v>0</v>
      </c>
      <c r="DF33" s="21">
        <v>0</v>
      </c>
      <c r="DG33" s="21">
        <v>0</v>
      </c>
      <c r="DH33" s="21">
        <v>0</v>
      </c>
      <c r="DI33" s="21">
        <v>0</v>
      </c>
      <c r="DJ33" s="21">
        <v>0</v>
      </c>
      <c r="DK33" s="21">
        <v>0</v>
      </c>
      <c r="DL33" s="21">
        <v>0</v>
      </c>
      <c r="DM33" s="21">
        <v>0</v>
      </c>
      <c r="DN33" s="21">
        <v>0</v>
      </c>
      <c r="DO33" s="21">
        <v>0</v>
      </c>
      <c r="DP33" s="21">
        <v>0</v>
      </c>
      <c r="DQ33" s="21">
        <v>0</v>
      </c>
      <c r="DR33" s="21">
        <v>0</v>
      </c>
      <c r="DS33" s="21">
        <v>0</v>
      </c>
      <c r="DT33" s="21">
        <v>0</v>
      </c>
      <c r="DU33" s="21">
        <v>0</v>
      </c>
      <c r="DV33" s="21">
        <v>0</v>
      </c>
      <c r="DW33" s="21">
        <v>0</v>
      </c>
      <c r="DX33" s="21">
        <v>0</v>
      </c>
      <c r="DY33" s="21">
        <v>0</v>
      </c>
      <c r="DZ33" s="21">
        <v>0</v>
      </c>
      <c r="EA33" s="21">
        <v>0</v>
      </c>
      <c r="EB33" s="21">
        <v>0</v>
      </c>
      <c r="EC33" s="21">
        <v>0</v>
      </c>
      <c r="ED33" s="21">
        <v>0</v>
      </c>
      <c r="EE33" s="21">
        <v>0</v>
      </c>
      <c r="EF33" s="21">
        <v>0</v>
      </c>
      <c r="EG33" s="21">
        <v>0</v>
      </c>
      <c r="EH33" s="21">
        <v>0</v>
      </c>
      <c r="EI33" s="21">
        <v>0</v>
      </c>
      <c r="EJ33" s="21">
        <v>0</v>
      </c>
      <c r="EK33" s="21">
        <v>0</v>
      </c>
      <c r="EL33" s="21">
        <v>0</v>
      </c>
      <c r="EM33" s="21">
        <v>0</v>
      </c>
      <c r="EN33" s="21">
        <v>0</v>
      </c>
      <c r="EO33" s="21">
        <v>0</v>
      </c>
      <c r="EP33" s="21">
        <v>0</v>
      </c>
      <c r="EQ33" s="21">
        <v>0</v>
      </c>
      <c r="ER33" s="21">
        <v>0</v>
      </c>
      <c r="ES33" s="21">
        <v>0</v>
      </c>
      <c r="ET33" s="21">
        <v>0</v>
      </c>
      <c r="EU33" s="21">
        <v>0</v>
      </c>
      <c r="EV33" s="21">
        <v>0</v>
      </c>
      <c r="EW33" s="21">
        <v>0</v>
      </c>
      <c r="EX33" s="21">
        <v>0</v>
      </c>
      <c r="EY33" s="21">
        <v>0</v>
      </c>
      <c r="EZ33" s="21">
        <v>0</v>
      </c>
      <c r="FA33" s="21">
        <v>0</v>
      </c>
      <c r="FB33" s="21">
        <v>0</v>
      </c>
      <c r="FC33" s="21">
        <v>0</v>
      </c>
      <c r="FD33" s="21">
        <v>0</v>
      </c>
      <c r="FE33" s="21">
        <v>0</v>
      </c>
      <c r="FF33" s="21">
        <v>0</v>
      </c>
      <c r="FG33" s="21">
        <v>0</v>
      </c>
      <c r="FH33" s="21">
        <v>0</v>
      </c>
      <c r="FI33" s="21">
        <v>0</v>
      </c>
      <c r="FJ33" s="21">
        <v>0</v>
      </c>
      <c r="FK33" s="21">
        <v>0</v>
      </c>
      <c r="FL33" s="21">
        <v>0</v>
      </c>
      <c r="FM33" s="21">
        <v>0</v>
      </c>
      <c r="FN33" s="21">
        <v>0</v>
      </c>
      <c r="FO33" s="21">
        <v>0</v>
      </c>
      <c r="FP33" s="21">
        <v>0</v>
      </c>
      <c r="FQ33" s="21">
        <v>0</v>
      </c>
      <c r="FR33" s="21">
        <v>0</v>
      </c>
      <c r="FS33" s="21">
        <v>0</v>
      </c>
      <c r="FT33" s="21">
        <v>0</v>
      </c>
      <c r="FU33" s="21">
        <v>0</v>
      </c>
      <c r="FV33" s="21">
        <v>0</v>
      </c>
      <c r="FW33" s="21">
        <v>0</v>
      </c>
      <c r="FX33" s="21">
        <v>0</v>
      </c>
      <c r="FY33" s="21">
        <v>0</v>
      </c>
      <c r="FZ33" s="18">
        <f t="shared" si="7"/>
        <v>408</v>
      </c>
      <c r="GA33" s="21"/>
      <c r="GB33" s="18"/>
      <c r="GC33" s="18"/>
      <c r="GD33" s="18"/>
      <c r="GE33" s="18"/>
      <c r="GF33" s="18"/>
      <c r="GG33" s="7"/>
      <c r="GH33" s="7"/>
      <c r="GI33" s="7"/>
      <c r="GJ33" s="7"/>
      <c r="GK33" s="7"/>
      <c r="GL33" s="7"/>
      <c r="GM33" s="7"/>
    </row>
    <row r="34" spans="1:256" x14ac:dyDescent="0.35">
      <c r="A34" s="6" t="s">
        <v>481</v>
      </c>
      <c r="B34" s="7" t="s">
        <v>963</v>
      </c>
      <c r="C34" s="21">
        <v>0</v>
      </c>
      <c r="D34" s="21">
        <v>1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v>0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0</v>
      </c>
      <c r="AS34" s="21">
        <v>0</v>
      </c>
      <c r="AT34" s="21">
        <v>0</v>
      </c>
      <c r="AU34" s="21">
        <v>0</v>
      </c>
      <c r="AV34" s="21">
        <v>0</v>
      </c>
      <c r="AW34" s="21">
        <v>0</v>
      </c>
      <c r="AX34" s="21">
        <v>0</v>
      </c>
      <c r="AY34" s="21">
        <v>0</v>
      </c>
      <c r="AZ34" s="21">
        <v>0</v>
      </c>
      <c r="BA34" s="21">
        <v>0</v>
      </c>
      <c r="BB34" s="21">
        <v>0</v>
      </c>
      <c r="BC34" s="21">
        <v>0</v>
      </c>
      <c r="BD34" s="21">
        <v>0</v>
      </c>
      <c r="BE34" s="21">
        <v>0</v>
      </c>
      <c r="BF34" s="21">
        <v>0</v>
      </c>
      <c r="BG34" s="21">
        <v>0</v>
      </c>
      <c r="BH34" s="21">
        <v>0</v>
      </c>
      <c r="BI34" s="21">
        <v>0</v>
      </c>
      <c r="BJ34" s="21">
        <v>0</v>
      </c>
      <c r="BK34" s="21">
        <v>0</v>
      </c>
      <c r="BL34" s="21">
        <v>0</v>
      </c>
      <c r="BM34" s="21">
        <v>0</v>
      </c>
      <c r="BN34" s="21">
        <v>0</v>
      </c>
      <c r="BO34" s="21">
        <v>0</v>
      </c>
      <c r="BP34" s="21">
        <v>0</v>
      </c>
      <c r="BQ34" s="21">
        <v>0</v>
      </c>
      <c r="BR34" s="21">
        <v>0</v>
      </c>
      <c r="BS34" s="21">
        <v>0</v>
      </c>
      <c r="BT34" s="21">
        <v>0</v>
      </c>
      <c r="BU34" s="21">
        <v>0</v>
      </c>
      <c r="BV34" s="21">
        <v>0</v>
      </c>
      <c r="BW34" s="21">
        <v>0</v>
      </c>
      <c r="BX34" s="21">
        <v>0</v>
      </c>
      <c r="BY34" s="21">
        <v>0</v>
      </c>
      <c r="BZ34" s="21">
        <v>0</v>
      </c>
      <c r="CA34" s="21">
        <v>0</v>
      </c>
      <c r="CB34" s="21">
        <v>0</v>
      </c>
      <c r="CC34" s="21">
        <v>0</v>
      </c>
      <c r="CD34" s="21">
        <v>0</v>
      </c>
      <c r="CE34" s="21">
        <v>0</v>
      </c>
      <c r="CF34" s="21">
        <v>0</v>
      </c>
      <c r="CG34" s="21">
        <v>0</v>
      </c>
      <c r="CH34" s="21">
        <v>0</v>
      </c>
      <c r="CI34" s="21">
        <v>0</v>
      </c>
      <c r="CJ34" s="21">
        <v>0</v>
      </c>
      <c r="CK34" s="21">
        <v>0</v>
      </c>
      <c r="CL34" s="21">
        <v>0</v>
      </c>
      <c r="CM34" s="21">
        <v>0</v>
      </c>
      <c r="CN34" s="21">
        <v>0</v>
      </c>
      <c r="CO34" s="21">
        <v>0</v>
      </c>
      <c r="CP34" s="21">
        <v>0</v>
      </c>
      <c r="CQ34" s="21">
        <v>0</v>
      </c>
      <c r="CR34" s="21">
        <v>0</v>
      </c>
      <c r="CS34" s="21">
        <v>0</v>
      </c>
      <c r="CT34" s="21">
        <v>0</v>
      </c>
      <c r="CU34" s="21">
        <v>0</v>
      </c>
      <c r="CV34" s="21">
        <v>0</v>
      </c>
      <c r="CW34" s="21">
        <v>0</v>
      </c>
      <c r="CX34" s="21">
        <v>0</v>
      </c>
      <c r="CY34" s="21">
        <v>0</v>
      </c>
      <c r="CZ34" s="21">
        <v>0</v>
      </c>
      <c r="DA34" s="21">
        <v>0</v>
      </c>
      <c r="DB34" s="21">
        <v>0</v>
      </c>
      <c r="DC34" s="21">
        <v>0</v>
      </c>
      <c r="DD34" s="21">
        <v>0</v>
      </c>
      <c r="DE34" s="21">
        <v>0</v>
      </c>
      <c r="DF34" s="21">
        <v>0</v>
      </c>
      <c r="DG34" s="21">
        <v>0</v>
      </c>
      <c r="DH34" s="21">
        <v>0</v>
      </c>
      <c r="DI34" s="21">
        <v>0</v>
      </c>
      <c r="DJ34" s="21">
        <v>0</v>
      </c>
      <c r="DK34" s="21">
        <v>0</v>
      </c>
      <c r="DL34" s="21">
        <v>0</v>
      </c>
      <c r="DM34" s="21">
        <v>0</v>
      </c>
      <c r="DN34" s="21">
        <v>0</v>
      </c>
      <c r="DO34" s="21">
        <v>0</v>
      </c>
      <c r="DP34" s="21">
        <v>0</v>
      </c>
      <c r="DQ34" s="21">
        <v>0</v>
      </c>
      <c r="DR34" s="21">
        <v>0</v>
      </c>
      <c r="DS34" s="21">
        <v>0</v>
      </c>
      <c r="DT34" s="21">
        <v>0</v>
      </c>
      <c r="DU34" s="21">
        <v>0</v>
      </c>
      <c r="DV34" s="21">
        <v>0</v>
      </c>
      <c r="DW34" s="21">
        <v>0</v>
      </c>
      <c r="DX34" s="21">
        <v>0</v>
      </c>
      <c r="DY34" s="21">
        <v>0</v>
      </c>
      <c r="DZ34" s="21">
        <v>0</v>
      </c>
      <c r="EA34" s="21">
        <v>0</v>
      </c>
      <c r="EB34" s="21">
        <v>0</v>
      </c>
      <c r="EC34" s="21">
        <v>0</v>
      </c>
      <c r="ED34" s="21">
        <v>0</v>
      </c>
      <c r="EE34" s="21">
        <v>0</v>
      </c>
      <c r="EF34" s="21">
        <v>0</v>
      </c>
      <c r="EG34" s="21">
        <v>0</v>
      </c>
      <c r="EH34" s="21">
        <v>0</v>
      </c>
      <c r="EI34" s="21">
        <v>0</v>
      </c>
      <c r="EJ34" s="21">
        <v>0</v>
      </c>
      <c r="EK34" s="21">
        <v>0</v>
      </c>
      <c r="EL34" s="21">
        <v>0</v>
      </c>
      <c r="EM34" s="21">
        <v>0</v>
      </c>
      <c r="EN34" s="21">
        <v>0</v>
      </c>
      <c r="EO34" s="21">
        <v>0</v>
      </c>
      <c r="EP34" s="21">
        <v>0</v>
      </c>
      <c r="EQ34" s="21">
        <v>0</v>
      </c>
      <c r="ER34" s="21">
        <v>0</v>
      </c>
      <c r="ES34" s="21">
        <v>0</v>
      </c>
      <c r="ET34" s="21">
        <v>0</v>
      </c>
      <c r="EU34" s="21">
        <v>0</v>
      </c>
      <c r="EV34" s="21">
        <v>0</v>
      </c>
      <c r="EW34" s="21">
        <v>0</v>
      </c>
      <c r="EX34" s="21">
        <v>0</v>
      </c>
      <c r="EY34" s="21">
        <v>0</v>
      </c>
      <c r="EZ34" s="21">
        <v>0</v>
      </c>
      <c r="FA34" s="21">
        <v>0</v>
      </c>
      <c r="FB34" s="21">
        <v>0</v>
      </c>
      <c r="FC34" s="21">
        <v>0</v>
      </c>
      <c r="FD34" s="21">
        <v>0</v>
      </c>
      <c r="FE34" s="21">
        <v>0</v>
      </c>
      <c r="FF34" s="21">
        <v>0</v>
      </c>
      <c r="FG34" s="21">
        <v>0</v>
      </c>
      <c r="FH34" s="21">
        <v>0</v>
      </c>
      <c r="FI34" s="21">
        <v>0</v>
      </c>
      <c r="FJ34" s="21">
        <v>0</v>
      </c>
      <c r="FK34" s="21">
        <v>0</v>
      </c>
      <c r="FL34" s="21">
        <v>0</v>
      </c>
      <c r="FM34" s="21">
        <v>0</v>
      </c>
      <c r="FN34" s="21">
        <v>0</v>
      </c>
      <c r="FO34" s="21">
        <v>0</v>
      </c>
      <c r="FP34" s="21">
        <v>0</v>
      </c>
      <c r="FQ34" s="21">
        <v>0</v>
      </c>
      <c r="FR34" s="21">
        <v>0</v>
      </c>
      <c r="FS34" s="21">
        <v>0</v>
      </c>
      <c r="FT34" s="21">
        <v>0</v>
      </c>
      <c r="FU34" s="21">
        <v>0</v>
      </c>
      <c r="FV34" s="21">
        <v>0</v>
      </c>
      <c r="FW34" s="21">
        <v>0</v>
      </c>
      <c r="FX34" s="21">
        <v>0</v>
      </c>
      <c r="FY34" s="21"/>
      <c r="FZ34" s="18">
        <f t="shared" si="7"/>
        <v>1</v>
      </c>
      <c r="GA34" s="21"/>
      <c r="GB34" s="18"/>
      <c r="GC34" s="18"/>
      <c r="GD34" s="18"/>
      <c r="GE34" s="18"/>
      <c r="GF34" s="18"/>
      <c r="GG34" s="7"/>
      <c r="GH34" s="7"/>
      <c r="GI34" s="7"/>
      <c r="GJ34" s="7"/>
      <c r="GK34" s="7"/>
      <c r="GL34" s="7"/>
      <c r="GM34" s="7"/>
    </row>
    <row r="35" spans="1:256" x14ac:dyDescent="0.35">
      <c r="A35" s="6" t="s">
        <v>962</v>
      </c>
      <c r="B35" s="7" t="s">
        <v>482</v>
      </c>
      <c r="C35" s="18">
        <v>0</v>
      </c>
      <c r="D35" s="18">
        <v>22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1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v>0</v>
      </c>
      <c r="AP35" s="18">
        <v>0</v>
      </c>
      <c r="AQ35" s="18">
        <v>0</v>
      </c>
      <c r="AR35" s="18">
        <v>0</v>
      </c>
      <c r="AS35" s="18">
        <v>0</v>
      </c>
      <c r="AT35" s="18">
        <v>0</v>
      </c>
      <c r="AU35" s="18">
        <v>0</v>
      </c>
      <c r="AV35" s="18">
        <v>0</v>
      </c>
      <c r="AW35" s="18">
        <v>0</v>
      </c>
      <c r="AX35" s="18">
        <v>0</v>
      </c>
      <c r="AY35" s="18">
        <v>0</v>
      </c>
      <c r="AZ35" s="18">
        <v>0</v>
      </c>
      <c r="BA35" s="18">
        <v>0</v>
      </c>
      <c r="BB35" s="18">
        <v>0</v>
      </c>
      <c r="BC35" s="18">
        <v>0</v>
      </c>
      <c r="BD35" s="18">
        <v>0</v>
      </c>
      <c r="BE35" s="18">
        <v>0</v>
      </c>
      <c r="BF35" s="18">
        <v>0</v>
      </c>
      <c r="BG35" s="18">
        <v>0</v>
      </c>
      <c r="BH35" s="18">
        <v>0</v>
      </c>
      <c r="BI35" s="18">
        <v>0</v>
      </c>
      <c r="BJ35" s="18">
        <v>0</v>
      </c>
      <c r="BK35" s="18">
        <v>0</v>
      </c>
      <c r="BL35" s="18">
        <v>0</v>
      </c>
      <c r="BM35" s="18">
        <v>0</v>
      </c>
      <c r="BN35" s="18">
        <v>0</v>
      </c>
      <c r="BO35" s="18">
        <v>0</v>
      </c>
      <c r="BP35" s="18">
        <v>0</v>
      </c>
      <c r="BQ35" s="18">
        <v>0</v>
      </c>
      <c r="BR35" s="18">
        <v>0</v>
      </c>
      <c r="BS35" s="18">
        <v>0</v>
      </c>
      <c r="BT35" s="18">
        <v>0</v>
      </c>
      <c r="BU35" s="18">
        <v>0</v>
      </c>
      <c r="BV35" s="18">
        <v>0</v>
      </c>
      <c r="BW35" s="18">
        <v>0</v>
      </c>
      <c r="BX35" s="18">
        <v>0</v>
      </c>
      <c r="BY35" s="18">
        <v>0</v>
      </c>
      <c r="BZ35" s="18">
        <v>0</v>
      </c>
      <c r="CA35" s="18">
        <v>0</v>
      </c>
      <c r="CB35" s="18">
        <v>0</v>
      </c>
      <c r="CC35" s="18">
        <v>0</v>
      </c>
      <c r="CD35" s="18">
        <v>0</v>
      </c>
      <c r="CE35" s="18">
        <v>0</v>
      </c>
      <c r="CF35" s="18">
        <v>0</v>
      </c>
      <c r="CG35" s="18">
        <v>0</v>
      </c>
      <c r="CH35" s="18">
        <v>0</v>
      </c>
      <c r="CI35" s="18">
        <v>0</v>
      </c>
      <c r="CJ35" s="18">
        <v>0</v>
      </c>
      <c r="CK35" s="18">
        <v>0</v>
      </c>
      <c r="CL35" s="18">
        <v>0</v>
      </c>
      <c r="CM35" s="18">
        <v>0</v>
      </c>
      <c r="CN35" s="18">
        <v>0</v>
      </c>
      <c r="CO35" s="18">
        <v>0</v>
      </c>
      <c r="CP35" s="18">
        <v>0</v>
      </c>
      <c r="CQ35" s="18">
        <v>0</v>
      </c>
      <c r="CR35" s="18">
        <v>0</v>
      </c>
      <c r="CS35" s="18">
        <v>0</v>
      </c>
      <c r="CT35" s="18">
        <v>0</v>
      </c>
      <c r="CU35" s="18">
        <v>0</v>
      </c>
      <c r="CV35" s="18">
        <v>0</v>
      </c>
      <c r="CW35" s="18">
        <v>0</v>
      </c>
      <c r="CX35" s="18">
        <v>0</v>
      </c>
      <c r="CY35" s="18">
        <v>0</v>
      </c>
      <c r="CZ35" s="18">
        <v>0</v>
      </c>
      <c r="DA35" s="18">
        <v>0</v>
      </c>
      <c r="DB35" s="18">
        <v>0</v>
      </c>
      <c r="DC35" s="18">
        <v>0</v>
      </c>
      <c r="DD35" s="18">
        <v>0</v>
      </c>
      <c r="DE35" s="18">
        <v>0</v>
      </c>
      <c r="DF35" s="18">
        <v>0</v>
      </c>
      <c r="DG35" s="18">
        <v>0</v>
      </c>
      <c r="DH35" s="18">
        <v>0</v>
      </c>
      <c r="DI35" s="18">
        <v>0</v>
      </c>
      <c r="DJ35" s="18">
        <v>0</v>
      </c>
      <c r="DK35" s="18">
        <v>0</v>
      </c>
      <c r="DL35" s="18">
        <v>0</v>
      </c>
      <c r="DM35" s="18">
        <v>0</v>
      </c>
      <c r="DN35" s="18">
        <v>0</v>
      </c>
      <c r="DO35" s="18">
        <v>0</v>
      </c>
      <c r="DP35" s="18">
        <v>0</v>
      </c>
      <c r="DQ35" s="18">
        <v>0</v>
      </c>
      <c r="DR35" s="18">
        <v>0</v>
      </c>
      <c r="DS35" s="18">
        <v>0</v>
      </c>
      <c r="DT35" s="18">
        <v>0</v>
      </c>
      <c r="DU35" s="18">
        <v>0</v>
      </c>
      <c r="DV35" s="18">
        <v>0</v>
      </c>
      <c r="DW35" s="18">
        <v>0</v>
      </c>
      <c r="DX35" s="18">
        <v>0</v>
      </c>
      <c r="DY35" s="18">
        <v>0</v>
      </c>
      <c r="DZ35" s="18">
        <v>0</v>
      </c>
      <c r="EA35" s="18">
        <v>0</v>
      </c>
      <c r="EB35" s="18">
        <v>0</v>
      </c>
      <c r="EC35" s="18">
        <v>0</v>
      </c>
      <c r="ED35" s="18">
        <v>0</v>
      </c>
      <c r="EE35" s="18">
        <v>0</v>
      </c>
      <c r="EF35" s="18">
        <v>0</v>
      </c>
      <c r="EG35" s="18">
        <v>0</v>
      </c>
      <c r="EH35" s="18">
        <v>0</v>
      </c>
      <c r="EI35" s="18">
        <v>0</v>
      </c>
      <c r="EJ35" s="18">
        <v>0</v>
      </c>
      <c r="EK35" s="18">
        <v>0</v>
      </c>
      <c r="EL35" s="18">
        <v>0</v>
      </c>
      <c r="EM35" s="18">
        <v>0</v>
      </c>
      <c r="EN35" s="18">
        <v>0</v>
      </c>
      <c r="EO35" s="18">
        <v>0</v>
      </c>
      <c r="EP35" s="18">
        <v>0</v>
      </c>
      <c r="EQ35" s="18">
        <v>0</v>
      </c>
      <c r="ER35" s="18">
        <v>0</v>
      </c>
      <c r="ES35" s="18">
        <v>0</v>
      </c>
      <c r="ET35" s="18">
        <v>0</v>
      </c>
      <c r="EU35" s="18">
        <v>0</v>
      </c>
      <c r="EV35" s="18">
        <v>0</v>
      </c>
      <c r="EW35" s="18">
        <v>0</v>
      </c>
      <c r="EX35" s="18">
        <v>0</v>
      </c>
      <c r="EY35" s="18">
        <v>0</v>
      </c>
      <c r="EZ35" s="18">
        <v>0</v>
      </c>
      <c r="FA35" s="18">
        <v>0</v>
      </c>
      <c r="FB35" s="18">
        <v>0</v>
      </c>
      <c r="FC35" s="18">
        <v>0</v>
      </c>
      <c r="FD35" s="18">
        <v>0</v>
      </c>
      <c r="FE35" s="18">
        <v>0</v>
      </c>
      <c r="FF35" s="18">
        <v>0</v>
      </c>
      <c r="FG35" s="18">
        <v>0</v>
      </c>
      <c r="FH35" s="18">
        <v>0</v>
      </c>
      <c r="FI35" s="18">
        <v>0</v>
      </c>
      <c r="FJ35" s="18">
        <v>0</v>
      </c>
      <c r="FK35" s="18">
        <v>0</v>
      </c>
      <c r="FL35" s="18">
        <v>0</v>
      </c>
      <c r="FM35" s="18">
        <v>0</v>
      </c>
      <c r="FN35" s="18">
        <v>0</v>
      </c>
      <c r="FO35" s="18">
        <v>0</v>
      </c>
      <c r="FP35" s="18">
        <v>0</v>
      </c>
      <c r="FQ35" s="18">
        <v>0</v>
      </c>
      <c r="FR35" s="18">
        <v>0</v>
      </c>
      <c r="FS35" s="18">
        <v>0</v>
      </c>
      <c r="FT35" s="18">
        <v>0</v>
      </c>
      <c r="FU35" s="18">
        <v>0</v>
      </c>
      <c r="FV35" s="18">
        <v>0</v>
      </c>
      <c r="FW35" s="18">
        <v>0</v>
      </c>
      <c r="FX35" s="18">
        <v>0</v>
      </c>
      <c r="FY35" s="18">
        <v>0</v>
      </c>
      <c r="FZ35" s="18">
        <f t="shared" si="7"/>
        <v>23</v>
      </c>
      <c r="GA35" s="18"/>
      <c r="GB35" s="18"/>
      <c r="GC35" s="18"/>
      <c r="GD35" s="18"/>
      <c r="GE35" s="18"/>
      <c r="GF35" s="18"/>
      <c r="GG35" s="7"/>
      <c r="GH35" s="7"/>
      <c r="GI35" s="7"/>
      <c r="GJ35" s="7"/>
      <c r="GK35" s="7"/>
      <c r="GL35" s="7"/>
      <c r="GM35" s="7"/>
    </row>
    <row r="36" spans="1:256" x14ac:dyDescent="0.35">
      <c r="A36" s="6" t="s">
        <v>483</v>
      </c>
      <c r="B36" s="7" t="s">
        <v>484</v>
      </c>
      <c r="C36" s="18">
        <v>0</v>
      </c>
      <c r="D36" s="18">
        <v>107.10000000000036</v>
      </c>
      <c r="E36" s="18">
        <v>19.700000000000045</v>
      </c>
      <c r="F36" s="18">
        <v>25.799999999999955</v>
      </c>
      <c r="G36" s="18">
        <v>0</v>
      </c>
      <c r="H36" s="18">
        <v>0</v>
      </c>
      <c r="I36" s="18">
        <v>2.2000000000000455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41.299999999999955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0</v>
      </c>
      <c r="AG36" s="18">
        <v>0</v>
      </c>
      <c r="AH36" s="18">
        <v>0</v>
      </c>
      <c r="AI36" s="18">
        <v>0</v>
      </c>
      <c r="AJ36" s="18">
        <v>0</v>
      </c>
      <c r="AK36" s="18">
        <v>0</v>
      </c>
      <c r="AL36" s="18">
        <v>0</v>
      </c>
      <c r="AM36" s="18">
        <v>0</v>
      </c>
      <c r="AN36" s="18">
        <v>0</v>
      </c>
      <c r="AO36" s="18">
        <v>0</v>
      </c>
      <c r="AP36" s="18">
        <v>0</v>
      </c>
      <c r="AQ36" s="18">
        <v>0</v>
      </c>
      <c r="AR36" s="18">
        <v>117.80000000000018</v>
      </c>
      <c r="AS36" s="18">
        <v>9</v>
      </c>
      <c r="AT36" s="18">
        <v>0</v>
      </c>
      <c r="AU36" s="18">
        <v>0</v>
      </c>
      <c r="AV36" s="18">
        <v>0</v>
      </c>
      <c r="AW36" s="18">
        <v>0</v>
      </c>
      <c r="AX36" s="18">
        <v>0</v>
      </c>
      <c r="AY36" s="18">
        <v>0</v>
      </c>
      <c r="AZ36" s="18">
        <v>0</v>
      </c>
      <c r="BA36" s="18">
        <v>0</v>
      </c>
      <c r="BB36" s="18">
        <v>0</v>
      </c>
      <c r="BC36" s="18">
        <v>81.599999999999909</v>
      </c>
      <c r="BD36" s="18">
        <v>0</v>
      </c>
      <c r="BE36" s="18">
        <v>0</v>
      </c>
      <c r="BF36" s="18">
        <v>0</v>
      </c>
      <c r="BG36" s="18">
        <v>0</v>
      </c>
      <c r="BH36" s="18">
        <v>0</v>
      </c>
      <c r="BI36" s="18">
        <v>0</v>
      </c>
      <c r="BJ36" s="18">
        <v>0</v>
      </c>
      <c r="BK36" s="18">
        <v>0</v>
      </c>
      <c r="BL36" s="18">
        <v>0</v>
      </c>
      <c r="BM36" s="18">
        <v>0</v>
      </c>
      <c r="BN36" s="18">
        <v>0</v>
      </c>
      <c r="BO36" s="18">
        <v>0</v>
      </c>
      <c r="BP36" s="18">
        <v>0</v>
      </c>
      <c r="BQ36" s="18">
        <v>75.599999999999994</v>
      </c>
      <c r="BR36" s="18">
        <v>0</v>
      </c>
      <c r="BS36" s="18">
        <v>0</v>
      </c>
      <c r="BT36" s="18">
        <v>0</v>
      </c>
      <c r="BU36" s="18">
        <v>0</v>
      </c>
      <c r="BV36" s="18">
        <v>0</v>
      </c>
      <c r="BW36" s="18">
        <v>0</v>
      </c>
      <c r="BX36" s="18">
        <v>0</v>
      </c>
      <c r="BY36" s="18">
        <v>0</v>
      </c>
      <c r="BZ36" s="18">
        <v>0</v>
      </c>
      <c r="CA36" s="18">
        <v>0</v>
      </c>
      <c r="CB36" s="18">
        <v>7.7999999999999545</v>
      </c>
      <c r="CC36" s="18">
        <v>0</v>
      </c>
      <c r="CD36" s="18">
        <v>0</v>
      </c>
      <c r="CE36" s="18">
        <v>0</v>
      </c>
      <c r="CF36" s="18">
        <v>0</v>
      </c>
      <c r="CG36" s="18">
        <v>0</v>
      </c>
      <c r="CH36" s="18">
        <v>0</v>
      </c>
      <c r="CI36" s="18">
        <v>0</v>
      </c>
      <c r="CJ36" s="18">
        <v>0</v>
      </c>
      <c r="CK36" s="18">
        <v>4.7000000000000455</v>
      </c>
      <c r="CL36" s="18">
        <v>0</v>
      </c>
      <c r="CM36" s="18">
        <v>0</v>
      </c>
      <c r="CN36" s="18">
        <v>691</v>
      </c>
      <c r="CO36" s="18">
        <v>0</v>
      </c>
      <c r="CP36" s="18">
        <v>0</v>
      </c>
      <c r="CQ36" s="18">
        <v>0</v>
      </c>
      <c r="CR36" s="18">
        <v>0</v>
      </c>
      <c r="CS36" s="18">
        <v>0</v>
      </c>
      <c r="CT36" s="18">
        <v>0</v>
      </c>
      <c r="CU36" s="18">
        <v>0</v>
      </c>
      <c r="CV36" s="18">
        <v>0</v>
      </c>
      <c r="CW36" s="18">
        <v>0</v>
      </c>
      <c r="CX36" s="18">
        <v>0</v>
      </c>
      <c r="CY36" s="18">
        <v>0</v>
      </c>
      <c r="CZ36" s="18">
        <v>0</v>
      </c>
      <c r="DA36" s="18">
        <v>0</v>
      </c>
      <c r="DB36" s="18">
        <v>0</v>
      </c>
      <c r="DC36" s="18">
        <v>0</v>
      </c>
      <c r="DD36" s="18">
        <v>0</v>
      </c>
      <c r="DE36" s="18">
        <v>0</v>
      </c>
      <c r="DF36" s="18">
        <v>35.200000000000045</v>
      </c>
      <c r="DG36" s="18">
        <v>0</v>
      </c>
      <c r="DH36" s="18">
        <v>0</v>
      </c>
      <c r="DI36" s="18">
        <v>0</v>
      </c>
      <c r="DJ36" s="18">
        <v>0</v>
      </c>
      <c r="DK36" s="18">
        <v>0</v>
      </c>
      <c r="DL36" s="18">
        <v>0</v>
      </c>
      <c r="DM36" s="18">
        <v>0</v>
      </c>
      <c r="DN36" s="18">
        <v>0</v>
      </c>
      <c r="DO36" s="18">
        <v>0</v>
      </c>
      <c r="DP36" s="18">
        <v>0</v>
      </c>
      <c r="DQ36" s="18">
        <v>0</v>
      </c>
      <c r="DR36" s="18">
        <v>0</v>
      </c>
      <c r="DS36" s="18">
        <v>0</v>
      </c>
      <c r="DT36" s="18">
        <v>0</v>
      </c>
      <c r="DU36" s="18">
        <v>0</v>
      </c>
      <c r="DV36" s="18">
        <v>0</v>
      </c>
      <c r="DW36" s="18">
        <v>0</v>
      </c>
      <c r="DX36" s="18">
        <v>0</v>
      </c>
      <c r="DY36" s="18">
        <v>0</v>
      </c>
      <c r="DZ36" s="18">
        <v>0</v>
      </c>
      <c r="EA36" s="18">
        <v>0</v>
      </c>
      <c r="EB36" s="18">
        <v>0</v>
      </c>
      <c r="EC36" s="18">
        <v>0</v>
      </c>
      <c r="ED36" s="18">
        <v>0</v>
      </c>
      <c r="EE36" s="18">
        <v>0</v>
      </c>
      <c r="EF36" s="18">
        <v>0</v>
      </c>
      <c r="EG36" s="18">
        <v>0</v>
      </c>
      <c r="EH36" s="18">
        <v>0</v>
      </c>
      <c r="EI36" s="18">
        <v>0</v>
      </c>
      <c r="EJ36" s="18">
        <v>0</v>
      </c>
      <c r="EK36" s="18">
        <v>0</v>
      </c>
      <c r="EL36" s="18">
        <v>0</v>
      </c>
      <c r="EM36" s="18">
        <v>0</v>
      </c>
      <c r="EN36" s="18">
        <v>0</v>
      </c>
      <c r="EO36" s="18">
        <v>0</v>
      </c>
      <c r="EP36" s="18">
        <v>0</v>
      </c>
      <c r="EQ36" s="18">
        <v>18.200000000000003</v>
      </c>
      <c r="ER36" s="18">
        <v>0</v>
      </c>
      <c r="ES36" s="18">
        <v>0</v>
      </c>
      <c r="ET36" s="18">
        <v>0</v>
      </c>
      <c r="EU36" s="18">
        <v>0</v>
      </c>
      <c r="EV36" s="18">
        <v>0</v>
      </c>
      <c r="EW36" s="18">
        <v>0</v>
      </c>
      <c r="EX36" s="18">
        <v>0</v>
      </c>
      <c r="EY36" s="18">
        <v>0</v>
      </c>
      <c r="EZ36" s="18">
        <v>0</v>
      </c>
      <c r="FA36" s="18">
        <v>0</v>
      </c>
      <c r="FB36" s="18">
        <v>0</v>
      </c>
      <c r="FC36" s="18">
        <v>0</v>
      </c>
      <c r="FD36" s="18">
        <v>0</v>
      </c>
      <c r="FE36" s="18">
        <v>0</v>
      </c>
      <c r="FF36" s="18">
        <v>0</v>
      </c>
      <c r="FG36" s="18">
        <v>0</v>
      </c>
      <c r="FH36" s="18">
        <v>0</v>
      </c>
      <c r="FI36" s="18">
        <v>0</v>
      </c>
      <c r="FJ36" s="18">
        <v>0</v>
      </c>
      <c r="FK36" s="18">
        <v>0</v>
      </c>
      <c r="FL36" s="18">
        <v>0</v>
      </c>
      <c r="FM36" s="18">
        <v>0</v>
      </c>
      <c r="FN36" s="18">
        <v>0</v>
      </c>
      <c r="FO36" s="18">
        <v>0</v>
      </c>
      <c r="FP36" s="18">
        <v>0</v>
      </c>
      <c r="FQ36" s="18">
        <v>0</v>
      </c>
      <c r="FR36" s="18">
        <v>0</v>
      </c>
      <c r="FS36" s="18">
        <v>0</v>
      </c>
      <c r="FT36" s="18">
        <v>0</v>
      </c>
      <c r="FU36" s="18">
        <v>0</v>
      </c>
      <c r="FV36" s="18">
        <v>0</v>
      </c>
      <c r="FW36" s="18">
        <v>0</v>
      </c>
      <c r="FX36" s="18">
        <v>0</v>
      </c>
      <c r="FY36" s="18"/>
      <c r="FZ36" s="18">
        <f t="shared" si="7"/>
        <v>1237.0000000000005</v>
      </c>
      <c r="GA36" s="18"/>
      <c r="GB36" s="18"/>
      <c r="GC36" s="18"/>
      <c r="GD36" s="18"/>
      <c r="GE36" s="18"/>
      <c r="GF36" s="18"/>
      <c r="GG36" s="7"/>
      <c r="GH36" s="7"/>
      <c r="GI36" s="7"/>
      <c r="GJ36" s="7"/>
      <c r="GK36" s="7"/>
      <c r="GL36" s="7"/>
      <c r="GM36" s="7"/>
    </row>
    <row r="37" spans="1:256" x14ac:dyDescent="0.35">
      <c r="A37" s="6"/>
      <c r="B37" s="7"/>
      <c r="C37" s="30">
        <f>C30-C31</f>
        <v>0</v>
      </c>
      <c r="D37" s="30">
        <f t="shared" ref="D37:BO37" si="8">D30-D31</f>
        <v>4032.5</v>
      </c>
      <c r="E37" s="30">
        <f t="shared" si="8"/>
        <v>485</v>
      </c>
      <c r="F37" s="30">
        <f t="shared" si="8"/>
        <v>793</v>
      </c>
      <c r="G37" s="30">
        <f t="shared" si="8"/>
        <v>0</v>
      </c>
      <c r="H37" s="30">
        <f t="shared" si="8"/>
        <v>0</v>
      </c>
      <c r="I37" s="30">
        <f t="shared" si="8"/>
        <v>677</v>
      </c>
      <c r="J37" s="30">
        <f t="shared" si="8"/>
        <v>0</v>
      </c>
      <c r="K37" s="30">
        <f t="shared" si="8"/>
        <v>0</v>
      </c>
      <c r="L37" s="30">
        <f t="shared" si="8"/>
        <v>0</v>
      </c>
      <c r="M37" s="30">
        <f t="shared" si="8"/>
        <v>0</v>
      </c>
      <c r="N37" s="30">
        <f t="shared" si="8"/>
        <v>90</v>
      </c>
      <c r="O37" s="30">
        <f t="shared" si="8"/>
        <v>0</v>
      </c>
      <c r="P37" s="30">
        <f t="shared" si="8"/>
        <v>0</v>
      </c>
      <c r="Q37" s="30">
        <f t="shared" si="8"/>
        <v>1590</v>
      </c>
      <c r="R37" s="30">
        <f t="shared" si="8"/>
        <v>0</v>
      </c>
      <c r="S37" s="30">
        <f t="shared" si="8"/>
        <v>0</v>
      </c>
      <c r="T37" s="30">
        <f t="shared" si="8"/>
        <v>0</v>
      </c>
      <c r="U37" s="30">
        <f t="shared" si="8"/>
        <v>0</v>
      </c>
      <c r="V37" s="30">
        <f t="shared" si="8"/>
        <v>0</v>
      </c>
      <c r="W37" s="30">
        <f t="shared" si="8"/>
        <v>0</v>
      </c>
      <c r="X37" s="30">
        <f t="shared" si="8"/>
        <v>0</v>
      </c>
      <c r="Y37" s="30">
        <f t="shared" si="8"/>
        <v>0</v>
      </c>
      <c r="Z37" s="30">
        <f t="shared" si="8"/>
        <v>0</v>
      </c>
      <c r="AA37" s="30">
        <f t="shared" si="8"/>
        <v>0</v>
      </c>
      <c r="AB37" s="30">
        <f t="shared" si="8"/>
        <v>0</v>
      </c>
      <c r="AC37" s="30">
        <f t="shared" si="8"/>
        <v>0</v>
      </c>
      <c r="AD37" s="30">
        <f t="shared" si="8"/>
        <v>138</v>
      </c>
      <c r="AE37" s="30">
        <f t="shared" si="8"/>
        <v>0</v>
      </c>
      <c r="AF37" s="30">
        <f t="shared" si="8"/>
        <v>0</v>
      </c>
      <c r="AG37" s="30">
        <f t="shared" si="8"/>
        <v>0</v>
      </c>
      <c r="AH37" s="30">
        <f t="shared" si="8"/>
        <v>0</v>
      </c>
      <c r="AI37" s="30">
        <f t="shared" si="8"/>
        <v>0</v>
      </c>
      <c r="AJ37" s="30">
        <f t="shared" si="8"/>
        <v>0</v>
      </c>
      <c r="AK37" s="30">
        <f t="shared" si="8"/>
        <v>0</v>
      </c>
      <c r="AL37" s="30">
        <f t="shared" si="8"/>
        <v>0</v>
      </c>
      <c r="AM37" s="30">
        <f t="shared" si="8"/>
        <v>0</v>
      </c>
      <c r="AN37" s="30">
        <f t="shared" si="8"/>
        <v>0</v>
      </c>
      <c r="AO37" s="30">
        <f t="shared" si="8"/>
        <v>0</v>
      </c>
      <c r="AP37" s="30">
        <f t="shared" si="8"/>
        <v>0</v>
      </c>
      <c r="AQ37" s="30">
        <f t="shared" si="8"/>
        <v>0</v>
      </c>
      <c r="AR37" s="30">
        <f t="shared" si="8"/>
        <v>1887</v>
      </c>
      <c r="AS37" s="30">
        <f t="shared" si="8"/>
        <v>270</v>
      </c>
      <c r="AT37" s="30">
        <f t="shared" si="8"/>
        <v>0</v>
      </c>
      <c r="AU37" s="30">
        <f t="shared" si="8"/>
        <v>0</v>
      </c>
      <c r="AV37" s="30">
        <f t="shared" si="8"/>
        <v>0</v>
      </c>
      <c r="AW37" s="30">
        <f t="shared" si="8"/>
        <v>0</v>
      </c>
      <c r="AX37" s="30">
        <f t="shared" si="8"/>
        <v>0</v>
      </c>
      <c r="AY37" s="30">
        <f t="shared" si="8"/>
        <v>0</v>
      </c>
      <c r="AZ37" s="30">
        <f t="shared" si="8"/>
        <v>0</v>
      </c>
      <c r="BA37" s="30">
        <f t="shared" si="8"/>
        <v>0</v>
      </c>
      <c r="BB37" s="30">
        <f t="shared" si="8"/>
        <v>0</v>
      </c>
      <c r="BC37" s="30">
        <f t="shared" si="8"/>
        <v>2513</v>
      </c>
      <c r="BD37" s="30">
        <f t="shared" si="8"/>
        <v>0</v>
      </c>
      <c r="BE37" s="30">
        <f t="shared" si="8"/>
        <v>0</v>
      </c>
      <c r="BF37" s="30">
        <f t="shared" si="8"/>
        <v>0</v>
      </c>
      <c r="BG37" s="30">
        <f t="shared" si="8"/>
        <v>0</v>
      </c>
      <c r="BH37" s="30">
        <f t="shared" si="8"/>
        <v>0</v>
      </c>
      <c r="BI37" s="30">
        <f t="shared" si="8"/>
        <v>0</v>
      </c>
      <c r="BJ37" s="30">
        <f t="shared" si="8"/>
        <v>0</v>
      </c>
      <c r="BK37" s="30">
        <f t="shared" si="8"/>
        <v>0</v>
      </c>
      <c r="BL37" s="30">
        <f t="shared" si="8"/>
        <v>0</v>
      </c>
      <c r="BM37" s="30">
        <f t="shared" si="8"/>
        <v>0</v>
      </c>
      <c r="BN37" s="30">
        <f t="shared" si="8"/>
        <v>0</v>
      </c>
      <c r="BO37" s="30">
        <f t="shared" si="8"/>
        <v>0</v>
      </c>
      <c r="BP37" s="30">
        <f t="shared" ref="BP37:EA37" si="9">BP30-BP31</f>
        <v>0</v>
      </c>
      <c r="BQ37" s="30">
        <f t="shared" si="9"/>
        <v>162</v>
      </c>
      <c r="BR37" s="30">
        <f t="shared" si="9"/>
        <v>0</v>
      </c>
      <c r="BS37" s="30">
        <f t="shared" si="9"/>
        <v>0</v>
      </c>
      <c r="BT37" s="30">
        <f t="shared" si="9"/>
        <v>0</v>
      </c>
      <c r="BU37" s="30">
        <f t="shared" si="9"/>
        <v>0</v>
      </c>
      <c r="BV37" s="30">
        <f t="shared" si="9"/>
        <v>0</v>
      </c>
      <c r="BW37" s="30">
        <f t="shared" si="9"/>
        <v>0</v>
      </c>
      <c r="BX37" s="30">
        <f t="shared" si="9"/>
        <v>0</v>
      </c>
      <c r="BY37" s="30">
        <f t="shared" si="9"/>
        <v>0</v>
      </c>
      <c r="BZ37" s="30">
        <f t="shared" si="9"/>
        <v>0</v>
      </c>
      <c r="CA37" s="30">
        <f t="shared" si="9"/>
        <v>0</v>
      </c>
      <c r="CB37" s="30">
        <f t="shared" si="9"/>
        <v>775</v>
      </c>
      <c r="CC37" s="30">
        <f t="shared" si="9"/>
        <v>0</v>
      </c>
      <c r="CD37" s="30">
        <f t="shared" si="9"/>
        <v>0</v>
      </c>
      <c r="CE37" s="30">
        <f t="shared" si="9"/>
        <v>0</v>
      </c>
      <c r="CF37" s="30">
        <f t="shared" si="9"/>
        <v>0</v>
      </c>
      <c r="CG37" s="30">
        <f t="shared" si="9"/>
        <v>0</v>
      </c>
      <c r="CH37" s="30">
        <f t="shared" si="9"/>
        <v>0</v>
      </c>
      <c r="CI37" s="30">
        <f t="shared" si="9"/>
        <v>0</v>
      </c>
      <c r="CJ37" s="30">
        <f t="shared" si="9"/>
        <v>0</v>
      </c>
      <c r="CK37" s="30">
        <f t="shared" si="9"/>
        <v>564.5</v>
      </c>
      <c r="CL37" s="30">
        <f t="shared" si="9"/>
        <v>0</v>
      </c>
      <c r="CM37" s="30">
        <f t="shared" si="9"/>
        <v>0</v>
      </c>
      <c r="CN37" s="30">
        <f t="shared" si="9"/>
        <v>2077</v>
      </c>
      <c r="CO37" s="30">
        <f t="shared" si="9"/>
        <v>0</v>
      </c>
      <c r="CP37" s="30">
        <f t="shared" si="9"/>
        <v>0</v>
      </c>
      <c r="CQ37" s="30">
        <f t="shared" si="9"/>
        <v>0</v>
      </c>
      <c r="CR37" s="30">
        <f t="shared" si="9"/>
        <v>0</v>
      </c>
      <c r="CS37" s="30">
        <f t="shared" si="9"/>
        <v>0</v>
      </c>
      <c r="CT37" s="30">
        <f t="shared" si="9"/>
        <v>0</v>
      </c>
      <c r="CU37" s="30">
        <f t="shared" si="9"/>
        <v>0</v>
      </c>
      <c r="CV37" s="30">
        <f t="shared" si="9"/>
        <v>0</v>
      </c>
      <c r="CW37" s="30">
        <f t="shared" si="9"/>
        <v>0</v>
      </c>
      <c r="CX37" s="30">
        <f t="shared" si="9"/>
        <v>0</v>
      </c>
      <c r="CY37" s="30">
        <f t="shared" si="9"/>
        <v>0</v>
      </c>
      <c r="CZ37" s="30">
        <f t="shared" si="9"/>
        <v>0</v>
      </c>
      <c r="DA37" s="30">
        <f t="shared" si="9"/>
        <v>0</v>
      </c>
      <c r="DB37" s="30">
        <f t="shared" si="9"/>
        <v>0</v>
      </c>
      <c r="DC37" s="30">
        <f t="shared" si="9"/>
        <v>0</v>
      </c>
      <c r="DD37" s="30">
        <f t="shared" si="9"/>
        <v>0</v>
      </c>
      <c r="DE37" s="30">
        <f t="shared" si="9"/>
        <v>0</v>
      </c>
      <c r="DF37" s="30">
        <f t="shared" si="9"/>
        <v>1172</v>
      </c>
      <c r="DG37" s="30">
        <f t="shared" si="9"/>
        <v>0</v>
      </c>
      <c r="DH37" s="30">
        <f t="shared" si="9"/>
        <v>0</v>
      </c>
      <c r="DI37" s="30">
        <f t="shared" si="9"/>
        <v>54</v>
      </c>
      <c r="DJ37" s="30">
        <f t="shared" si="9"/>
        <v>0</v>
      </c>
      <c r="DK37" s="30">
        <f t="shared" si="9"/>
        <v>0</v>
      </c>
      <c r="DL37" s="30">
        <f t="shared" si="9"/>
        <v>0</v>
      </c>
      <c r="DM37" s="30">
        <f t="shared" si="9"/>
        <v>0</v>
      </c>
      <c r="DN37" s="30">
        <f t="shared" si="9"/>
        <v>0</v>
      </c>
      <c r="DO37" s="30">
        <f t="shared" si="9"/>
        <v>0</v>
      </c>
      <c r="DP37" s="30">
        <f t="shared" si="9"/>
        <v>0</v>
      </c>
      <c r="DQ37" s="30">
        <f t="shared" si="9"/>
        <v>0</v>
      </c>
      <c r="DR37" s="30">
        <f t="shared" si="9"/>
        <v>0</v>
      </c>
      <c r="DS37" s="30">
        <f t="shared" si="9"/>
        <v>0</v>
      </c>
      <c r="DT37" s="30">
        <f t="shared" si="9"/>
        <v>0</v>
      </c>
      <c r="DU37" s="30">
        <f t="shared" si="9"/>
        <v>0</v>
      </c>
      <c r="DV37" s="30">
        <f t="shared" si="9"/>
        <v>0</v>
      </c>
      <c r="DW37" s="30">
        <f t="shared" si="9"/>
        <v>0</v>
      </c>
      <c r="DX37" s="30">
        <f t="shared" si="9"/>
        <v>0</v>
      </c>
      <c r="DY37" s="30">
        <f t="shared" si="9"/>
        <v>0</v>
      </c>
      <c r="DZ37" s="30">
        <f t="shared" si="9"/>
        <v>0</v>
      </c>
      <c r="EA37" s="30">
        <f t="shared" si="9"/>
        <v>0</v>
      </c>
      <c r="EB37" s="30">
        <f t="shared" ref="EB37:FX37" si="10">EB30-EB31</f>
        <v>0</v>
      </c>
      <c r="EC37" s="30">
        <f t="shared" si="10"/>
        <v>0</v>
      </c>
      <c r="ED37" s="30">
        <f t="shared" si="10"/>
        <v>0</v>
      </c>
      <c r="EE37" s="30">
        <f t="shared" si="10"/>
        <v>0</v>
      </c>
      <c r="EF37" s="30">
        <f t="shared" si="10"/>
        <v>0</v>
      </c>
      <c r="EG37" s="30">
        <f t="shared" si="10"/>
        <v>0</v>
      </c>
      <c r="EH37" s="30">
        <f t="shared" si="10"/>
        <v>0</v>
      </c>
      <c r="EI37" s="30">
        <f t="shared" si="10"/>
        <v>0</v>
      </c>
      <c r="EJ37" s="30">
        <f t="shared" si="10"/>
        <v>0</v>
      </c>
      <c r="EK37" s="30">
        <f t="shared" si="10"/>
        <v>0</v>
      </c>
      <c r="EL37" s="30">
        <f t="shared" si="10"/>
        <v>0</v>
      </c>
      <c r="EM37" s="30">
        <f t="shared" si="10"/>
        <v>0</v>
      </c>
      <c r="EN37" s="30">
        <f t="shared" si="10"/>
        <v>0</v>
      </c>
      <c r="EO37" s="30">
        <f t="shared" si="10"/>
        <v>0</v>
      </c>
      <c r="EP37" s="30">
        <f t="shared" si="10"/>
        <v>0</v>
      </c>
      <c r="EQ37" s="30">
        <f t="shared" si="10"/>
        <v>82</v>
      </c>
      <c r="ER37" s="30">
        <f t="shared" si="10"/>
        <v>0</v>
      </c>
      <c r="ES37" s="30">
        <f t="shared" si="10"/>
        <v>0</v>
      </c>
      <c r="ET37" s="30">
        <f t="shared" si="10"/>
        <v>0</v>
      </c>
      <c r="EU37" s="30">
        <f t="shared" si="10"/>
        <v>0</v>
      </c>
      <c r="EV37" s="30">
        <f t="shared" si="10"/>
        <v>0</v>
      </c>
      <c r="EW37" s="30">
        <f t="shared" si="10"/>
        <v>0</v>
      </c>
      <c r="EX37" s="30">
        <f t="shared" si="10"/>
        <v>0</v>
      </c>
      <c r="EY37" s="30">
        <f t="shared" si="10"/>
        <v>0</v>
      </c>
      <c r="EZ37" s="30">
        <f t="shared" si="10"/>
        <v>0</v>
      </c>
      <c r="FA37" s="30">
        <f t="shared" si="10"/>
        <v>0</v>
      </c>
      <c r="FB37" s="30">
        <f t="shared" si="10"/>
        <v>0</v>
      </c>
      <c r="FC37" s="30">
        <f t="shared" si="10"/>
        <v>0</v>
      </c>
      <c r="FD37" s="30">
        <f t="shared" si="10"/>
        <v>0</v>
      </c>
      <c r="FE37" s="30">
        <f t="shared" si="10"/>
        <v>0</v>
      </c>
      <c r="FF37" s="30">
        <f t="shared" si="10"/>
        <v>0</v>
      </c>
      <c r="FG37" s="30">
        <f t="shared" si="10"/>
        <v>0</v>
      </c>
      <c r="FH37" s="30">
        <f t="shared" si="10"/>
        <v>0</v>
      </c>
      <c r="FI37" s="30">
        <f t="shared" si="10"/>
        <v>0</v>
      </c>
      <c r="FJ37" s="30">
        <f t="shared" si="10"/>
        <v>0</v>
      </c>
      <c r="FK37" s="30">
        <f t="shared" si="10"/>
        <v>0</v>
      </c>
      <c r="FL37" s="30">
        <f t="shared" si="10"/>
        <v>0</v>
      </c>
      <c r="FM37" s="30">
        <f t="shared" si="10"/>
        <v>0</v>
      </c>
      <c r="FN37" s="30">
        <f t="shared" si="10"/>
        <v>0</v>
      </c>
      <c r="FO37" s="30">
        <f t="shared" si="10"/>
        <v>0</v>
      </c>
      <c r="FP37" s="30">
        <f t="shared" si="10"/>
        <v>0</v>
      </c>
      <c r="FQ37" s="30">
        <f t="shared" si="10"/>
        <v>0</v>
      </c>
      <c r="FR37" s="30">
        <f t="shared" si="10"/>
        <v>0</v>
      </c>
      <c r="FS37" s="30">
        <f t="shared" si="10"/>
        <v>0</v>
      </c>
      <c r="FT37" s="30">
        <f t="shared" si="10"/>
        <v>0</v>
      </c>
      <c r="FU37" s="30">
        <f t="shared" si="10"/>
        <v>0</v>
      </c>
      <c r="FV37" s="30">
        <f t="shared" si="10"/>
        <v>0</v>
      </c>
      <c r="FW37" s="30">
        <f t="shared" si="10"/>
        <v>0</v>
      </c>
      <c r="FX37" s="30">
        <f t="shared" si="10"/>
        <v>0</v>
      </c>
      <c r="FY37" s="18"/>
      <c r="FZ37" s="18"/>
      <c r="GA37" s="18"/>
      <c r="GB37" s="18"/>
      <c r="GC37" s="18"/>
      <c r="GD37" s="18"/>
      <c r="GE37" s="18"/>
      <c r="GF37" s="18"/>
      <c r="GG37" s="7"/>
      <c r="GH37" s="7"/>
      <c r="GI37" s="7"/>
      <c r="GJ37" s="7"/>
      <c r="GK37" s="7"/>
      <c r="GL37" s="7"/>
      <c r="GM37" s="7"/>
    </row>
    <row r="38" spans="1:256" x14ac:dyDescent="0.35">
      <c r="A38" s="43"/>
      <c r="B38" s="44" t="s">
        <v>485</v>
      </c>
      <c r="C38" s="45">
        <f>GA327</f>
        <v>10791.3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18"/>
      <c r="GA38" s="18"/>
      <c r="GB38" s="18"/>
      <c r="GC38" s="18"/>
      <c r="GD38" s="18"/>
      <c r="GE38" s="18"/>
      <c r="GF38" s="18"/>
      <c r="GG38" s="7"/>
      <c r="GH38" s="7"/>
      <c r="GI38" s="7"/>
      <c r="GJ38" s="7"/>
      <c r="GK38" s="7"/>
      <c r="GL38" s="7"/>
      <c r="GM38" s="7"/>
    </row>
    <row r="39" spans="1:256" x14ac:dyDescent="0.35">
      <c r="A39" s="6" t="s">
        <v>483</v>
      </c>
      <c r="B39" s="7" t="s">
        <v>486</v>
      </c>
      <c r="C39" s="7">
        <f>B4</f>
        <v>8496.3799999999992</v>
      </c>
      <c r="D39" s="7">
        <f t="shared" ref="D39:BO39" si="11">$C$39</f>
        <v>8496.3799999999992</v>
      </c>
      <c r="E39" s="7">
        <f t="shared" si="11"/>
        <v>8496.3799999999992</v>
      </c>
      <c r="F39" s="7">
        <f t="shared" si="11"/>
        <v>8496.3799999999992</v>
      </c>
      <c r="G39" s="7">
        <f t="shared" si="11"/>
        <v>8496.3799999999992</v>
      </c>
      <c r="H39" s="7">
        <f t="shared" si="11"/>
        <v>8496.3799999999992</v>
      </c>
      <c r="I39" s="7">
        <f t="shared" si="11"/>
        <v>8496.3799999999992</v>
      </c>
      <c r="J39" s="7">
        <f t="shared" si="11"/>
        <v>8496.3799999999992</v>
      </c>
      <c r="K39" s="7">
        <f t="shared" si="11"/>
        <v>8496.3799999999992</v>
      </c>
      <c r="L39" s="7">
        <f t="shared" si="11"/>
        <v>8496.3799999999992</v>
      </c>
      <c r="M39" s="7">
        <f t="shared" si="11"/>
        <v>8496.3799999999992</v>
      </c>
      <c r="N39" s="7">
        <f t="shared" si="11"/>
        <v>8496.3799999999992</v>
      </c>
      <c r="O39" s="7">
        <f t="shared" si="11"/>
        <v>8496.3799999999992</v>
      </c>
      <c r="P39" s="7">
        <f t="shared" si="11"/>
        <v>8496.3799999999992</v>
      </c>
      <c r="Q39" s="7">
        <f t="shared" si="11"/>
        <v>8496.3799999999992</v>
      </c>
      <c r="R39" s="7">
        <f t="shared" si="11"/>
        <v>8496.3799999999992</v>
      </c>
      <c r="S39" s="7">
        <f t="shared" si="11"/>
        <v>8496.3799999999992</v>
      </c>
      <c r="T39" s="7">
        <f t="shared" si="11"/>
        <v>8496.3799999999992</v>
      </c>
      <c r="U39" s="7">
        <f t="shared" si="11"/>
        <v>8496.3799999999992</v>
      </c>
      <c r="V39" s="7">
        <f t="shared" si="11"/>
        <v>8496.3799999999992</v>
      </c>
      <c r="W39" s="7">
        <f t="shared" si="11"/>
        <v>8496.3799999999992</v>
      </c>
      <c r="X39" s="7">
        <f t="shared" si="11"/>
        <v>8496.3799999999992</v>
      </c>
      <c r="Y39" s="7">
        <f t="shared" si="11"/>
        <v>8496.3799999999992</v>
      </c>
      <c r="Z39" s="7">
        <f t="shared" si="11"/>
        <v>8496.3799999999992</v>
      </c>
      <c r="AA39" s="7">
        <f t="shared" si="11"/>
        <v>8496.3799999999992</v>
      </c>
      <c r="AB39" s="7">
        <f t="shared" si="11"/>
        <v>8496.3799999999992</v>
      </c>
      <c r="AC39" s="7">
        <f t="shared" si="11"/>
        <v>8496.3799999999992</v>
      </c>
      <c r="AD39" s="7">
        <f t="shared" si="11"/>
        <v>8496.3799999999992</v>
      </c>
      <c r="AE39" s="7">
        <f t="shared" si="11"/>
        <v>8496.3799999999992</v>
      </c>
      <c r="AF39" s="7">
        <f t="shared" si="11"/>
        <v>8496.3799999999992</v>
      </c>
      <c r="AG39" s="7">
        <f t="shared" si="11"/>
        <v>8496.3799999999992</v>
      </c>
      <c r="AH39" s="7">
        <f t="shared" si="11"/>
        <v>8496.3799999999992</v>
      </c>
      <c r="AI39" s="7">
        <f t="shared" si="11"/>
        <v>8496.3799999999992</v>
      </c>
      <c r="AJ39" s="7">
        <f t="shared" si="11"/>
        <v>8496.3799999999992</v>
      </c>
      <c r="AK39" s="7">
        <f t="shared" si="11"/>
        <v>8496.3799999999992</v>
      </c>
      <c r="AL39" s="7">
        <f t="shared" si="11"/>
        <v>8496.3799999999992</v>
      </c>
      <c r="AM39" s="7">
        <f t="shared" si="11"/>
        <v>8496.3799999999992</v>
      </c>
      <c r="AN39" s="7">
        <f t="shared" si="11"/>
        <v>8496.3799999999992</v>
      </c>
      <c r="AO39" s="7">
        <f t="shared" si="11"/>
        <v>8496.3799999999992</v>
      </c>
      <c r="AP39" s="7">
        <f t="shared" si="11"/>
        <v>8496.3799999999992</v>
      </c>
      <c r="AQ39" s="7">
        <f t="shared" si="11"/>
        <v>8496.3799999999992</v>
      </c>
      <c r="AR39" s="7">
        <f t="shared" si="11"/>
        <v>8496.3799999999992</v>
      </c>
      <c r="AS39" s="7">
        <f t="shared" si="11"/>
        <v>8496.3799999999992</v>
      </c>
      <c r="AT39" s="7">
        <f t="shared" si="11"/>
        <v>8496.3799999999992</v>
      </c>
      <c r="AU39" s="7">
        <f t="shared" si="11"/>
        <v>8496.3799999999992</v>
      </c>
      <c r="AV39" s="7">
        <f t="shared" si="11"/>
        <v>8496.3799999999992</v>
      </c>
      <c r="AW39" s="7">
        <f t="shared" si="11"/>
        <v>8496.3799999999992</v>
      </c>
      <c r="AX39" s="7">
        <f t="shared" si="11"/>
        <v>8496.3799999999992</v>
      </c>
      <c r="AY39" s="7">
        <f t="shared" si="11"/>
        <v>8496.3799999999992</v>
      </c>
      <c r="AZ39" s="7">
        <f t="shared" si="11"/>
        <v>8496.3799999999992</v>
      </c>
      <c r="BA39" s="7">
        <f t="shared" si="11"/>
        <v>8496.3799999999992</v>
      </c>
      <c r="BB39" s="7">
        <f t="shared" si="11"/>
        <v>8496.3799999999992</v>
      </c>
      <c r="BC39" s="7">
        <f t="shared" si="11"/>
        <v>8496.3799999999992</v>
      </c>
      <c r="BD39" s="7">
        <f t="shared" si="11"/>
        <v>8496.3799999999992</v>
      </c>
      <c r="BE39" s="7">
        <f t="shared" si="11"/>
        <v>8496.3799999999992</v>
      </c>
      <c r="BF39" s="7">
        <f t="shared" si="11"/>
        <v>8496.3799999999992</v>
      </c>
      <c r="BG39" s="7">
        <f t="shared" si="11"/>
        <v>8496.3799999999992</v>
      </c>
      <c r="BH39" s="7">
        <f t="shared" si="11"/>
        <v>8496.3799999999992</v>
      </c>
      <c r="BI39" s="7">
        <f t="shared" si="11"/>
        <v>8496.3799999999992</v>
      </c>
      <c r="BJ39" s="7">
        <f t="shared" si="11"/>
        <v>8496.3799999999992</v>
      </c>
      <c r="BK39" s="7">
        <f t="shared" si="11"/>
        <v>8496.3799999999992</v>
      </c>
      <c r="BL39" s="7">
        <f t="shared" si="11"/>
        <v>8496.3799999999992</v>
      </c>
      <c r="BM39" s="7">
        <f t="shared" si="11"/>
        <v>8496.3799999999992</v>
      </c>
      <c r="BN39" s="7">
        <f t="shared" si="11"/>
        <v>8496.3799999999992</v>
      </c>
      <c r="BO39" s="7">
        <f t="shared" si="11"/>
        <v>8496.3799999999992</v>
      </c>
      <c r="BP39" s="7">
        <f t="shared" ref="BP39:EA39" si="12">$C$39</f>
        <v>8496.3799999999992</v>
      </c>
      <c r="BQ39" s="7">
        <f t="shared" si="12"/>
        <v>8496.3799999999992</v>
      </c>
      <c r="BR39" s="7">
        <f t="shared" si="12"/>
        <v>8496.3799999999992</v>
      </c>
      <c r="BS39" s="7">
        <f t="shared" si="12"/>
        <v>8496.3799999999992</v>
      </c>
      <c r="BT39" s="7">
        <f t="shared" si="12"/>
        <v>8496.3799999999992</v>
      </c>
      <c r="BU39" s="7">
        <f t="shared" si="12"/>
        <v>8496.3799999999992</v>
      </c>
      <c r="BV39" s="7">
        <f t="shared" si="12"/>
        <v>8496.3799999999992</v>
      </c>
      <c r="BW39" s="7">
        <f t="shared" si="12"/>
        <v>8496.3799999999992</v>
      </c>
      <c r="BX39" s="7">
        <f t="shared" si="12"/>
        <v>8496.3799999999992</v>
      </c>
      <c r="BY39" s="7">
        <f t="shared" si="12"/>
        <v>8496.3799999999992</v>
      </c>
      <c r="BZ39" s="7">
        <f t="shared" si="12"/>
        <v>8496.3799999999992</v>
      </c>
      <c r="CA39" s="7">
        <f t="shared" si="12"/>
        <v>8496.3799999999992</v>
      </c>
      <c r="CB39" s="7">
        <f t="shared" si="12"/>
        <v>8496.3799999999992</v>
      </c>
      <c r="CC39" s="7">
        <f t="shared" si="12"/>
        <v>8496.3799999999992</v>
      </c>
      <c r="CD39" s="7">
        <f t="shared" si="12"/>
        <v>8496.3799999999992</v>
      </c>
      <c r="CE39" s="7">
        <f t="shared" si="12"/>
        <v>8496.3799999999992</v>
      </c>
      <c r="CF39" s="7">
        <f t="shared" si="12"/>
        <v>8496.3799999999992</v>
      </c>
      <c r="CG39" s="7">
        <f t="shared" si="12"/>
        <v>8496.3799999999992</v>
      </c>
      <c r="CH39" s="7">
        <f t="shared" si="12"/>
        <v>8496.3799999999992</v>
      </c>
      <c r="CI39" s="7">
        <f t="shared" si="12"/>
        <v>8496.3799999999992</v>
      </c>
      <c r="CJ39" s="7">
        <f t="shared" si="12"/>
        <v>8496.3799999999992</v>
      </c>
      <c r="CK39" s="7">
        <f t="shared" si="12"/>
        <v>8496.3799999999992</v>
      </c>
      <c r="CL39" s="7">
        <f t="shared" si="12"/>
        <v>8496.3799999999992</v>
      </c>
      <c r="CM39" s="7">
        <f t="shared" si="12"/>
        <v>8496.3799999999992</v>
      </c>
      <c r="CN39" s="7">
        <f t="shared" si="12"/>
        <v>8496.3799999999992</v>
      </c>
      <c r="CO39" s="7">
        <f t="shared" si="12"/>
        <v>8496.3799999999992</v>
      </c>
      <c r="CP39" s="7">
        <f t="shared" si="12"/>
        <v>8496.3799999999992</v>
      </c>
      <c r="CQ39" s="7">
        <f t="shared" si="12"/>
        <v>8496.3799999999992</v>
      </c>
      <c r="CR39" s="7">
        <f t="shared" si="12"/>
        <v>8496.3799999999992</v>
      </c>
      <c r="CS39" s="7">
        <f t="shared" si="12"/>
        <v>8496.3799999999992</v>
      </c>
      <c r="CT39" s="7">
        <f t="shared" si="12"/>
        <v>8496.3799999999992</v>
      </c>
      <c r="CU39" s="7">
        <f t="shared" si="12"/>
        <v>8496.3799999999992</v>
      </c>
      <c r="CV39" s="7">
        <f t="shared" si="12"/>
        <v>8496.3799999999992</v>
      </c>
      <c r="CW39" s="7">
        <f t="shared" si="12"/>
        <v>8496.3799999999992</v>
      </c>
      <c r="CX39" s="7">
        <f t="shared" si="12"/>
        <v>8496.3799999999992</v>
      </c>
      <c r="CY39" s="7">
        <f t="shared" si="12"/>
        <v>8496.3799999999992</v>
      </c>
      <c r="CZ39" s="7">
        <f t="shared" si="12"/>
        <v>8496.3799999999992</v>
      </c>
      <c r="DA39" s="7">
        <f t="shared" si="12"/>
        <v>8496.3799999999992</v>
      </c>
      <c r="DB39" s="7">
        <f t="shared" si="12"/>
        <v>8496.3799999999992</v>
      </c>
      <c r="DC39" s="7">
        <f t="shared" si="12"/>
        <v>8496.3799999999992</v>
      </c>
      <c r="DD39" s="7">
        <f t="shared" si="12"/>
        <v>8496.3799999999992</v>
      </c>
      <c r="DE39" s="7">
        <f t="shared" si="12"/>
        <v>8496.3799999999992</v>
      </c>
      <c r="DF39" s="7">
        <f t="shared" si="12"/>
        <v>8496.3799999999992</v>
      </c>
      <c r="DG39" s="7">
        <f t="shared" si="12"/>
        <v>8496.3799999999992</v>
      </c>
      <c r="DH39" s="7">
        <f t="shared" si="12"/>
        <v>8496.3799999999992</v>
      </c>
      <c r="DI39" s="7">
        <f t="shared" si="12"/>
        <v>8496.3799999999992</v>
      </c>
      <c r="DJ39" s="7">
        <f t="shared" si="12"/>
        <v>8496.3799999999992</v>
      </c>
      <c r="DK39" s="7">
        <f t="shared" si="12"/>
        <v>8496.3799999999992</v>
      </c>
      <c r="DL39" s="7">
        <f t="shared" si="12"/>
        <v>8496.3799999999992</v>
      </c>
      <c r="DM39" s="7">
        <f t="shared" si="12"/>
        <v>8496.3799999999992</v>
      </c>
      <c r="DN39" s="7">
        <f t="shared" si="12"/>
        <v>8496.3799999999992</v>
      </c>
      <c r="DO39" s="7">
        <f t="shared" si="12"/>
        <v>8496.3799999999992</v>
      </c>
      <c r="DP39" s="7">
        <f t="shared" si="12"/>
        <v>8496.3799999999992</v>
      </c>
      <c r="DQ39" s="7">
        <f t="shared" si="12"/>
        <v>8496.3799999999992</v>
      </c>
      <c r="DR39" s="7">
        <f t="shared" si="12"/>
        <v>8496.3799999999992</v>
      </c>
      <c r="DS39" s="7">
        <f t="shared" si="12"/>
        <v>8496.3799999999992</v>
      </c>
      <c r="DT39" s="7">
        <f t="shared" si="12"/>
        <v>8496.3799999999992</v>
      </c>
      <c r="DU39" s="7">
        <f t="shared" si="12"/>
        <v>8496.3799999999992</v>
      </c>
      <c r="DV39" s="7">
        <f t="shared" si="12"/>
        <v>8496.3799999999992</v>
      </c>
      <c r="DW39" s="7">
        <f t="shared" si="12"/>
        <v>8496.3799999999992</v>
      </c>
      <c r="DX39" s="7">
        <f t="shared" si="12"/>
        <v>8496.3799999999992</v>
      </c>
      <c r="DY39" s="7">
        <f t="shared" si="12"/>
        <v>8496.3799999999992</v>
      </c>
      <c r="DZ39" s="7">
        <f t="shared" si="12"/>
        <v>8496.3799999999992</v>
      </c>
      <c r="EA39" s="7">
        <f t="shared" si="12"/>
        <v>8496.3799999999992</v>
      </c>
      <c r="EB39" s="7">
        <f t="shared" ref="EB39:FX39" si="13">$C$39</f>
        <v>8496.3799999999992</v>
      </c>
      <c r="EC39" s="7">
        <f t="shared" si="13"/>
        <v>8496.3799999999992</v>
      </c>
      <c r="ED39" s="7">
        <f t="shared" si="13"/>
        <v>8496.3799999999992</v>
      </c>
      <c r="EE39" s="7">
        <f t="shared" si="13"/>
        <v>8496.3799999999992</v>
      </c>
      <c r="EF39" s="7">
        <f t="shared" si="13"/>
        <v>8496.3799999999992</v>
      </c>
      <c r="EG39" s="7">
        <f t="shared" si="13"/>
        <v>8496.3799999999992</v>
      </c>
      <c r="EH39" s="7">
        <f t="shared" si="13"/>
        <v>8496.3799999999992</v>
      </c>
      <c r="EI39" s="7">
        <f t="shared" si="13"/>
        <v>8496.3799999999992</v>
      </c>
      <c r="EJ39" s="7">
        <f t="shared" si="13"/>
        <v>8496.3799999999992</v>
      </c>
      <c r="EK39" s="7">
        <f t="shared" si="13"/>
        <v>8496.3799999999992</v>
      </c>
      <c r="EL39" s="7">
        <f t="shared" si="13"/>
        <v>8496.3799999999992</v>
      </c>
      <c r="EM39" s="7">
        <f t="shared" si="13"/>
        <v>8496.3799999999992</v>
      </c>
      <c r="EN39" s="7">
        <f t="shared" si="13"/>
        <v>8496.3799999999992</v>
      </c>
      <c r="EO39" s="7">
        <f t="shared" si="13"/>
        <v>8496.3799999999992</v>
      </c>
      <c r="EP39" s="7">
        <f t="shared" si="13"/>
        <v>8496.3799999999992</v>
      </c>
      <c r="EQ39" s="7">
        <f t="shared" si="13"/>
        <v>8496.3799999999992</v>
      </c>
      <c r="ER39" s="7">
        <f t="shared" si="13"/>
        <v>8496.3799999999992</v>
      </c>
      <c r="ES39" s="7">
        <f t="shared" si="13"/>
        <v>8496.3799999999992</v>
      </c>
      <c r="ET39" s="7">
        <f t="shared" si="13"/>
        <v>8496.3799999999992</v>
      </c>
      <c r="EU39" s="7">
        <f t="shared" si="13"/>
        <v>8496.3799999999992</v>
      </c>
      <c r="EV39" s="7">
        <f t="shared" si="13"/>
        <v>8496.3799999999992</v>
      </c>
      <c r="EW39" s="7">
        <f t="shared" si="13"/>
        <v>8496.3799999999992</v>
      </c>
      <c r="EX39" s="7">
        <f t="shared" si="13"/>
        <v>8496.3799999999992</v>
      </c>
      <c r="EY39" s="7">
        <f t="shared" si="13"/>
        <v>8496.3799999999992</v>
      </c>
      <c r="EZ39" s="7">
        <f t="shared" si="13"/>
        <v>8496.3799999999992</v>
      </c>
      <c r="FA39" s="7">
        <f t="shared" si="13"/>
        <v>8496.3799999999992</v>
      </c>
      <c r="FB39" s="7">
        <f t="shared" si="13"/>
        <v>8496.3799999999992</v>
      </c>
      <c r="FC39" s="7">
        <f t="shared" si="13"/>
        <v>8496.3799999999992</v>
      </c>
      <c r="FD39" s="7">
        <f t="shared" si="13"/>
        <v>8496.3799999999992</v>
      </c>
      <c r="FE39" s="7">
        <f t="shared" si="13"/>
        <v>8496.3799999999992</v>
      </c>
      <c r="FF39" s="7">
        <f t="shared" si="13"/>
        <v>8496.3799999999992</v>
      </c>
      <c r="FG39" s="7">
        <f t="shared" si="13"/>
        <v>8496.3799999999992</v>
      </c>
      <c r="FH39" s="7">
        <f t="shared" si="13"/>
        <v>8496.3799999999992</v>
      </c>
      <c r="FI39" s="7">
        <f t="shared" si="13"/>
        <v>8496.3799999999992</v>
      </c>
      <c r="FJ39" s="7">
        <f t="shared" si="13"/>
        <v>8496.3799999999992</v>
      </c>
      <c r="FK39" s="7">
        <f t="shared" si="13"/>
        <v>8496.3799999999992</v>
      </c>
      <c r="FL39" s="7">
        <f t="shared" si="13"/>
        <v>8496.3799999999992</v>
      </c>
      <c r="FM39" s="7">
        <f t="shared" si="13"/>
        <v>8496.3799999999992</v>
      </c>
      <c r="FN39" s="7">
        <f t="shared" si="13"/>
        <v>8496.3799999999992</v>
      </c>
      <c r="FO39" s="7">
        <f t="shared" si="13"/>
        <v>8496.3799999999992</v>
      </c>
      <c r="FP39" s="7">
        <f t="shared" si="13"/>
        <v>8496.3799999999992</v>
      </c>
      <c r="FQ39" s="7">
        <f t="shared" si="13"/>
        <v>8496.3799999999992</v>
      </c>
      <c r="FR39" s="7">
        <f t="shared" si="13"/>
        <v>8496.3799999999992</v>
      </c>
      <c r="FS39" s="7">
        <f t="shared" si="13"/>
        <v>8496.3799999999992</v>
      </c>
      <c r="FT39" s="7">
        <f t="shared" si="13"/>
        <v>8496.3799999999992</v>
      </c>
      <c r="FU39" s="7">
        <f t="shared" si="13"/>
        <v>8496.3799999999992</v>
      </c>
      <c r="FV39" s="7">
        <f t="shared" si="13"/>
        <v>8496.3799999999992</v>
      </c>
      <c r="FW39" s="7">
        <f t="shared" si="13"/>
        <v>8496.3799999999992</v>
      </c>
      <c r="FX39" s="7">
        <f t="shared" si="13"/>
        <v>8496.3799999999992</v>
      </c>
      <c r="FY39" s="7"/>
      <c r="FZ39" s="18"/>
      <c r="GA39" s="18"/>
      <c r="GB39" s="18"/>
      <c r="GC39" s="18"/>
      <c r="GD39" s="18"/>
      <c r="GE39" s="18"/>
      <c r="GF39" s="18"/>
      <c r="GG39" s="7"/>
      <c r="GH39" s="7"/>
      <c r="GI39" s="7"/>
      <c r="GJ39" s="7"/>
      <c r="GK39" s="7"/>
      <c r="GL39" s="7"/>
      <c r="GM39" s="7"/>
    </row>
    <row r="40" spans="1:256" x14ac:dyDescent="0.35">
      <c r="A40" s="6" t="s">
        <v>487</v>
      </c>
      <c r="B40" s="7" t="s">
        <v>488</v>
      </c>
      <c r="C40" s="45">
        <v>10791.3</v>
      </c>
      <c r="D40" s="7">
        <f t="shared" ref="D40:BO40" si="14">$C$40</f>
        <v>10791.3</v>
      </c>
      <c r="E40" s="7">
        <f t="shared" si="14"/>
        <v>10791.3</v>
      </c>
      <c r="F40" s="7">
        <f t="shared" si="14"/>
        <v>10791.3</v>
      </c>
      <c r="G40" s="7">
        <f t="shared" si="14"/>
        <v>10791.3</v>
      </c>
      <c r="H40" s="7">
        <f t="shared" si="14"/>
        <v>10791.3</v>
      </c>
      <c r="I40" s="7">
        <f t="shared" si="14"/>
        <v>10791.3</v>
      </c>
      <c r="J40" s="7">
        <f t="shared" si="14"/>
        <v>10791.3</v>
      </c>
      <c r="K40" s="7">
        <f t="shared" si="14"/>
        <v>10791.3</v>
      </c>
      <c r="L40" s="7">
        <f t="shared" si="14"/>
        <v>10791.3</v>
      </c>
      <c r="M40" s="7">
        <f t="shared" si="14"/>
        <v>10791.3</v>
      </c>
      <c r="N40" s="7">
        <f t="shared" si="14"/>
        <v>10791.3</v>
      </c>
      <c r="O40" s="7">
        <f t="shared" si="14"/>
        <v>10791.3</v>
      </c>
      <c r="P40" s="7">
        <f t="shared" si="14"/>
        <v>10791.3</v>
      </c>
      <c r="Q40" s="7">
        <f t="shared" si="14"/>
        <v>10791.3</v>
      </c>
      <c r="R40" s="7">
        <f t="shared" si="14"/>
        <v>10791.3</v>
      </c>
      <c r="S40" s="7">
        <f t="shared" si="14"/>
        <v>10791.3</v>
      </c>
      <c r="T40" s="7">
        <f t="shared" si="14"/>
        <v>10791.3</v>
      </c>
      <c r="U40" s="7">
        <f t="shared" si="14"/>
        <v>10791.3</v>
      </c>
      <c r="V40" s="7">
        <f t="shared" si="14"/>
        <v>10791.3</v>
      </c>
      <c r="W40" s="7">
        <f t="shared" si="14"/>
        <v>10791.3</v>
      </c>
      <c r="X40" s="7">
        <f t="shared" si="14"/>
        <v>10791.3</v>
      </c>
      <c r="Y40" s="7">
        <f t="shared" si="14"/>
        <v>10791.3</v>
      </c>
      <c r="Z40" s="7">
        <f t="shared" si="14"/>
        <v>10791.3</v>
      </c>
      <c r="AA40" s="7">
        <f t="shared" si="14"/>
        <v>10791.3</v>
      </c>
      <c r="AB40" s="7">
        <f t="shared" si="14"/>
        <v>10791.3</v>
      </c>
      <c r="AC40" s="7">
        <f t="shared" si="14"/>
        <v>10791.3</v>
      </c>
      <c r="AD40" s="7">
        <f t="shared" si="14"/>
        <v>10791.3</v>
      </c>
      <c r="AE40" s="7">
        <f t="shared" si="14"/>
        <v>10791.3</v>
      </c>
      <c r="AF40" s="7">
        <f t="shared" si="14"/>
        <v>10791.3</v>
      </c>
      <c r="AG40" s="7">
        <f t="shared" si="14"/>
        <v>10791.3</v>
      </c>
      <c r="AH40" s="7">
        <f t="shared" si="14"/>
        <v>10791.3</v>
      </c>
      <c r="AI40" s="7">
        <f t="shared" si="14"/>
        <v>10791.3</v>
      </c>
      <c r="AJ40" s="7">
        <f t="shared" si="14"/>
        <v>10791.3</v>
      </c>
      <c r="AK40" s="7">
        <f t="shared" si="14"/>
        <v>10791.3</v>
      </c>
      <c r="AL40" s="7">
        <f t="shared" si="14"/>
        <v>10791.3</v>
      </c>
      <c r="AM40" s="7">
        <f t="shared" si="14"/>
        <v>10791.3</v>
      </c>
      <c r="AN40" s="7">
        <f t="shared" si="14"/>
        <v>10791.3</v>
      </c>
      <c r="AO40" s="7">
        <f t="shared" si="14"/>
        <v>10791.3</v>
      </c>
      <c r="AP40" s="7">
        <f t="shared" si="14"/>
        <v>10791.3</v>
      </c>
      <c r="AQ40" s="7">
        <f t="shared" si="14"/>
        <v>10791.3</v>
      </c>
      <c r="AR40" s="7">
        <f t="shared" si="14"/>
        <v>10791.3</v>
      </c>
      <c r="AS40" s="7">
        <f t="shared" si="14"/>
        <v>10791.3</v>
      </c>
      <c r="AT40" s="7">
        <f t="shared" si="14"/>
        <v>10791.3</v>
      </c>
      <c r="AU40" s="7">
        <f t="shared" si="14"/>
        <v>10791.3</v>
      </c>
      <c r="AV40" s="7">
        <f t="shared" si="14"/>
        <v>10791.3</v>
      </c>
      <c r="AW40" s="7">
        <f t="shared" si="14"/>
        <v>10791.3</v>
      </c>
      <c r="AX40" s="7">
        <f t="shared" si="14"/>
        <v>10791.3</v>
      </c>
      <c r="AY40" s="7">
        <f t="shared" si="14"/>
        <v>10791.3</v>
      </c>
      <c r="AZ40" s="7">
        <f t="shared" si="14"/>
        <v>10791.3</v>
      </c>
      <c r="BA40" s="7">
        <f t="shared" si="14"/>
        <v>10791.3</v>
      </c>
      <c r="BB40" s="7">
        <f t="shared" si="14"/>
        <v>10791.3</v>
      </c>
      <c r="BC40" s="7">
        <f t="shared" si="14"/>
        <v>10791.3</v>
      </c>
      <c r="BD40" s="7">
        <f t="shared" si="14"/>
        <v>10791.3</v>
      </c>
      <c r="BE40" s="7">
        <f t="shared" si="14"/>
        <v>10791.3</v>
      </c>
      <c r="BF40" s="7">
        <f t="shared" si="14"/>
        <v>10791.3</v>
      </c>
      <c r="BG40" s="7">
        <f t="shared" si="14"/>
        <v>10791.3</v>
      </c>
      <c r="BH40" s="7">
        <f t="shared" si="14"/>
        <v>10791.3</v>
      </c>
      <c r="BI40" s="7">
        <f t="shared" si="14"/>
        <v>10791.3</v>
      </c>
      <c r="BJ40" s="7">
        <f t="shared" si="14"/>
        <v>10791.3</v>
      </c>
      <c r="BK40" s="7">
        <f t="shared" si="14"/>
        <v>10791.3</v>
      </c>
      <c r="BL40" s="7">
        <f t="shared" si="14"/>
        <v>10791.3</v>
      </c>
      <c r="BM40" s="7">
        <f t="shared" si="14"/>
        <v>10791.3</v>
      </c>
      <c r="BN40" s="7">
        <f t="shared" si="14"/>
        <v>10791.3</v>
      </c>
      <c r="BO40" s="7">
        <f t="shared" si="14"/>
        <v>10791.3</v>
      </c>
      <c r="BP40" s="7">
        <f t="shared" ref="BP40:EA40" si="15">$C$40</f>
        <v>10791.3</v>
      </c>
      <c r="BQ40" s="7">
        <f t="shared" si="15"/>
        <v>10791.3</v>
      </c>
      <c r="BR40" s="7">
        <f t="shared" si="15"/>
        <v>10791.3</v>
      </c>
      <c r="BS40" s="7">
        <f t="shared" si="15"/>
        <v>10791.3</v>
      </c>
      <c r="BT40" s="7">
        <f t="shared" si="15"/>
        <v>10791.3</v>
      </c>
      <c r="BU40" s="7">
        <f t="shared" si="15"/>
        <v>10791.3</v>
      </c>
      <c r="BV40" s="7">
        <f t="shared" si="15"/>
        <v>10791.3</v>
      </c>
      <c r="BW40" s="7">
        <f t="shared" si="15"/>
        <v>10791.3</v>
      </c>
      <c r="BX40" s="7">
        <f t="shared" si="15"/>
        <v>10791.3</v>
      </c>
      <c r="BY40" s="7">
        <f t="shared" si="15"/>
        <v>10791.3</v>
      </c>
      <c r="BZ40" s="7">
        <f t="shared" si="15"/>
        <v>10791.3</v>
      </c>
      <c r="CA40" s="7">
        <f t="shared" si="15"/>
        <v>10791.3</v>
      </c>
      <c r="CB40" s="7">
        <f t="shared" si="15"/>
        <v>10791.3</v>
      </c>
      <c r="CC40" s="7">
        <f t="shared" si="15"/>
        <v>10791.3</v>
      </c>
      <c r="CD40" s="7">
        <f t="shared" si="15"/>
        <v>10791.3</v>
      </c>
      <c r="CE40" s="7">
        <f t="shared" si="15"/>
        <v>10791.3</v>
      </c>
      <c r="CF40" s="7">
        <f t="shared" si="15"/>
        <v>10791.3</v>
      </c>
      <c r="CG40" s="7">
        <f t="shared" si="15"/>
        <v>10791.3</v>
      </c>
      <c r="CH40" s="7">
        <f t="shared" si="15"/>
        <v>10791.3</v>
      </c>
      <c r="CI40" s="7">
        <f t="shared" si="15"/>
        <v>10791.3</v>
      </c>
      <c r="CJ40" s="7">
        <f t="shared" si="15"/>
        <v>10791.3</v>
      </c>
      <c r="CK40" s="7">
        <f t="shared" si="15"/>
        <v>10791.3</v>
      </c>
      <c r="CL40" s="7">
        <f t="shared" si="15"/>
        <v>10791.3</v>
      </c>
      <c r="CM40" s="7">
        <f t="shared" si="15"/>
        <v>10791.3</v>
      </c>
      <c r="CN40" s="7">
        <f t="shared" si="15"/>
        <v>10791.3</v>
      </c>
      <c r="CO40" s="7">
        <f t="shared" si="15"/>
        <v>10791.3</v>
      </c>
      <c r="CP40" s="7">
        <f t="shared" si="15"/>
        <v>10791.3</v>
      </c>
      <c r="CQ40" s="7">
        <f t="shared" si="15"/>
        <v>10791.3</v>
      </c>
      <c r="CR40" s="7">
        <f t="shared" si="15"/>
        <v>10791.3</v>
      </c>
      <c r="CS40" s="7">
        <f t="shared" si="15"/>
        <v>10791.3</v>
      </c>
      <c r="CT40" s="7">
        <f t="shared" si="15"/>
        <v>10791.3</v>
      </c>
      <c r="CU40" s="7">
        <f t="shared" si="15"/>
        <v>10791.3</v>
      </c>
      <c r="CV40" s="7">
        <f t="shared" si="15"/>
        <v>10791.3</v>
      </c>
      <c r="CW40" s="7">
        <f t="shared" si="15"/>
        <v>10791.3</v>
      </c>
      <c r="CX40" s="7">
        <f t="shared" si="15"/>
        <v>10791.3</v>
      </c>
      <c r="CY40" s="7">
        <f t="shared" si="15"/>
        <v>10791.3</v>
      </c>
      <c r="CZ40" s="7">
        <f t="shared" si="15"/>
        <v>10791.3</v>
      </c>
      <c r="DA40" s="7">
        <f t="shared" si="15"/>
        <v>10791.3</v>
      </c>
      <c r="DB40" s="7">
        <f t="shared" si="15"/>
        <v>10791.3</v>
      </c>
      <c r="DC40" s="7">
        <f t="shared" si="15"/>
        <v>10791.3</v>
      </c>
      <c r="DD40" s="7">
        <f t="shared" si="15"/>
        <v>10791.3</v>
      </c>
      <c r="DE40" s="7">
        <f t="shared" si="15"/>
        <v>10791.3</v>
      </c>
      <c r="DF40" s="7">
        <f t="shared" si="15"/>
        <v>10791.3</v>
      </c>
      <c r="DG40" s="7">
        <f t="shared" si="15"/>
        <v>10791.3</v>
      </c>
      <c r="DH40" s="7">
        <f t="shared" si="15"/>
        <v>10791.3</v>
      </c>
      <c r="DI40" s="7">
        <f t="shared" si="15"/>
        <v>10791.3</v>
      </c>
      <c r="DJ40" s="7">
        <f t="shared" si="15"/>
        <v>10791.3</v>
      </c>
      <c r="DK40" s="7">
        <f t="shared" si="15"/>
        <v>10791.3</v>
      </c>
      <c r="DL40" s="7">
        <f t="shared" si="15"/>
        <v>10791.3</v>
      </c>
      <c r="DM40" s="7">
        <f t="shared" si="15"/>
        <v>10791.3</v>
      </c>
      <c r="DN40" s="7">
        <f t="shared" si="15"/>
        <v>10791.3</v>
      </c>
      <c r="DO40" s="7">
        <f t="shared" si="15"/>
        <v>10791.3</v>
      </c>
      <c r="DP40" s="7">
        <f t="shared" si="15"/>
        <v>10791.3</v>
      </c>
      <c r="DQ40" s="7">
        <f t="shared" si="15"/>
        <v>10791.3</v>
      </c>
      <c r="DR40" s="7">
        <f t="shared" si="15"/>
        <v>10791.3</v>
      </c>
      <c r="DS40" s="7">
        <f t="shared" si="15"/>
        <v>10791.3</v>
      </c>
      <c r="DT40" s="7">
        <f t="shared" si="15"/>
        <v>10791.3</v>
      </c>
      <c r="DU40" s="7">
        <f t="shared" si="15"/>
        <v>10791.3</v>
      </c>
      <c r="DV40" s="7">
        <f t="shared" si="15"/>
        <v>10791.3</v>
      </c>
      <c r="DW40" s="7">
        <f t="shared" si="15"/>
        <v>10791.3</v>
      </c>
      <c r="DX40" s="7">
        <f t="shared" si="15"/>
        <v>10791.3</v>
      </c>
      <c r="DY40" s="7">
        <f t="shared" si="15"/>
        <v>10791.3</v>
      </c>
      <c r="DZ40" s="7">
        <f t="shared" si="15"/>
        <v>10791.3</v>
      </c>
      <c r="EA40" s="7">
        <f t="shared" si="15"/>
        <v>10791.3</v>
      </c>
      <c r="EB40" s="7">
        <f t="shared" ref="EB40:FX40" si="16">$C$40</f>
        <v>10791.3</v>
      </c>
      <c r="EC40" s="7">
        <f t="shared" si="16"/>
        <v>10791.3</v>
      </c>
      <c r="ED40" s="7">
        <f t="shared" si="16"/>
        <v>10791.3</v>
      </c>
      <c r="EE40" s="7">
        <f t="shared" si="16"/>
        <v>10791.3</v>
      </c>
      <c r="EF40" s="7">
        <f t="shared" si="16"/>
        <v>10791.3</v>
      </c>
      <c r="EG40" s="7">
        <f t="shared" si="16"/>
        <v>10791.3</v>
      </c>
      <c r="EH40" s="7">
        <f t="shared" si="16"/>
        <v>10791.3</v>
      </c>
      <c r="EI40" s="7">
        <f t="shared" si="16"/>
        <v>10791.3</v>
      </c>
      <c r="EJ40" s="7">
        <f t="shared" si="16"/>
        <v>10791.3</v>
      </c>
      <c r="EK40" s="7">
        <f t="shared" si="16"/>
        <v>10791.3</v>
      </c>
      <c r="EL40" s="7">
        <f t="shared" si="16"/>
        <v>10791.3</v>
      </c>
      <c r="EM40" s="7">
        <f t="shared" si="16"/>
        <v>10791.3</v>
      </c>
      <c r="EN40" s="7">
        <f t="shared" si="16"/>
        <v>10791.3</v>
      </c>
      <c r="EO40" s="7">
        <f t="shared" si="16"/>
        <v>10791.3</v>
      </c>
      <c r="EP40" s="7">
        <f t="shared" si="16"/>
        <v>10791.3</v>
      </c>
      <c r="EQ40" s="7">
        <f t="shared" si="16"/>
        <v>10791.3</v>
      </c>
      <c r="ER40" s="7">
        <f t="shared" si="16"/>
        <v>10791.3</v>
      </c>
      <c r="ES40" s="7">
        <f t="shared" si="16"/>
        <v>10791.3</v>
      </c>
      <c r="ET40" s="7">
        <f t="shared" si="16"/>
        <v>10791.3</v>
      </c>
      <c r="EU40" s="7">
        <f t="shared" si="16"/>
        <v>10791.3</v>
      </c>
      <c r="EV40" s="7">
        <f t="shared" si="16"/>
        <v>10791.3</v>
      </c>
      <c r="EW40" s="7">
        <f t="shared" si="16"/>
        <v>10791.3</v>
      </c>
      <c r="EX40" s="7">
        <f t="shared" si="16"/>
        <v>10791.3</v>
      </c>
      <c r="EY40" s="7">
        <f t="shared" si="16"/>
        <v>10791.3</v>
      </c>
      <c r="EZ40" s="7">
        <f t="shared" si="16"/>
        <v>10791.3</v>
      </c>
      <c r="FA40" s="7">
        <f t="shared" si="16"/>
        <v>10791.3</v>
      </c>
      <c r="FB40" s="7">
        <f t="shared" si="16"/>
        <v>10791.3</v>
      </c>
      <c r="FC40" s="7">
        <f t="shared" si="16"/>
        <v>10791.3</v>
      </c>
      <c r="FD40" s="7">
        <f t="shared" si="16"/>
        <v>10791.3</v>
      </c>
      <c r="FE40" s="7">
        <f t="shared" si="16"/>
        <v>10791.3</v>
      </c>
      <c r="FF40" s="7">
        <f t="shared" si="16"/>
        <v>10791.3</v>
      </c>
      <c r="FG40" s="7">
        <f t="shared" si="16"/>
        <v>10791.3</v>
      </c>
      <c r="FH40" s="7">
        <f t="shared" si="16"/>
        <v>10791.3</v>
      </c>
      <c r="FI40" s="7">
        <f t="shared" si="16"/>
        <v>10791.3</v>
      </c>
      <c r="FJ40" s="7">
        <f t="shared" si="16"/>
        <v>10791.3</v>
      </c>
      <c r="FK40" s="7">
        <f t="shared" si="16"/>
        <v>10791.3</v>
      </c>
      <c r="FL40" s="7">
        <f t="shared" si="16"/>
        <v>10791.3</v>
      </c>
      <c r="FM40" s="7">
        <f t="shared" si="16"/>
        <v>10791.3</v>
      </c>
      <c r="FN40" s="7">
        <f t="shared" si="16"/>
        <v>10791.3</v>
      </c>
      <c r="FO40" s="7">
        <f t="shared" si="16"/>
        <v>10791.3</v>
      </c>
      <c r="FP40" s="7">
        <f t="shared" si="16"/>
        <v>10791.3</v>
      </c>
      <c r="FQ40" s="7">
        <f t="shared" si="16"/>
        <v>10791.3</v>
      </c>
      <c r="FR40" s="7">
        <f t="shared" si="16"/>
        <v>10791.3</v>
      </c>
      <c r="FS40" s="7">
        <f t="shared" si="16"/>
        <v>10791.3</v>
      </c>
      <c r="FT40" s="7">
        <f t="shared" si="16"/>
        <v>10791.3</v>
      </c>
      <c r="FU40" s="7">
        <f t="shared" si="16"/>
        <v>10791.3</v>
      </c>
      <c r="FV40" s="7">
        <f t="shared" si="16"/>
        <v>10791.3</v>
      </c>
      <c r="FW40" s="7">
        <f t="shared" si="16"/>
        <v>10791.3</v>
      </c>
      <c r="FX40" s="7">
        <f t="shared" si="16"/>
        <v>10791.3</v>
      </c>
      <c r="FY40" s="7"/>
      <c r="FZ40" s="46">
        <f>AVERAGE(C40:FX40)</f>
        <v>10791.30000000003</v>
      </c>
      <c r="GA40" s="18"/>
      <c r="GB40" s="18"/>
      <c r="GC40" s="18"/>
      <c r="GD40" s="18"/>
      <c r="GE40" s="18"/>
      <c r="GF40" s="18"/>
      <c r="GG40" s="7"/>
      <c r="GH40" s="7"/>
      <c r="GI40" s="7"/>
      <c r="GJ40" s="7"/>
      <c r="GK40" s="7"/>
      <c r="GL40" s="7"/>
      <c r="GM40" s="7"/>
    </row>
    <row r="41" spans="1:256" x14ac:dyDescent="0.35">
      <c r="A41" s="6" t="s">
        <v>489</v>
      </c>
      <c r="B41" s="7" t="s">
        <v>490</v>
      </c>
      <c r="C41" s="45">
        <v>10244</v>
      </c>
      <c r="D41" s="7">
        <f t="shared" ref="D41:BO41" si="17">$C$41</f>
        <v>10244</v>
      </c>
      <c r="E41" s="7">
        <f t="shared" si="17"/>
        <v>10244</v>
      </c>
      <c r="F41" s="7">
        <f t="shared" si="17"/>
        <v>10244</v>
      </c>
      <c r="G41" s="7">
        <f t="shared" si="17"/>
        <v>10244</v>
      </c>
      <c r="H41" s="7">
        <f t="shared" si="17"/>
        <v>10244</v>
      </c>
      <c r="I41" s="7">
        <f t="shared" si="17"/>
        <v>10244</v>
      </c>
      <c r="J41" s="7">
        <f t="shared" si="17"/>
        <v>10244</v>
      </c>
      <c r="K41" s="7">
        <f t="shared" si="17"/>
        <v>10244</v>
      </c>
      <c r="L41" s="7">
        <f t="shared" si="17"/>
        <v>10244</v>
      </c>
      <c r="M41" s="7">
        <f t="shared" si="17"/>
        <v>10244</v>
      </c>
      <c r="N41" s="7">
        <f t="shared" si="17"/>
        <v>10244</v>
      </c>
      <c r="O41" s="7">
        <f t="shared" si="17"/>
        <v>10244</v>
      </c>
      <c r="P41" s="7">
        <f t="shared" si="17"/>
        <v>10244</v>
      </c>
      <c r="Q41" s="7">
        <f t="shared" si="17"/>
        <v>10244</v>
      </c>
      <c r="R41" s="7">
        <f t="shared" si="17"/>
        <v>10244</v>
      </c>
      <c r="S41" s="7">
        <f t="shared" si="17"/>
        <v>10244</v>
      </c>
      <c r="T41" s="7">
        <f t="shared" si="17"/>
        <v>10244</v>
      </c>
      <c r="U41" s="7">
        <f t="shared" si="17"/>
        <v>10244</v>
      </c>
      <c r="V41" s="7">
        <f t="shared" si="17"/>
        <v>10244</v>
      </c>
      <c r="W41" s="7">
        <f t="shared" si="17"/>
        <v>10244</v>
      </c>
      <c r="X41" s="7">
        <f t="shared" si="17"/>
        <v>10244</v>
      </c>
      <c r="Y41" s="7">
        <f t="shared" si="17"/>
        <v>10244</v>
      </c>
      <c r="Z41" s="7">
        <f t="shared" si="17"/>
        <v>10244</v>
      </c>
      <c r="AA41" s="7">
        <f t="shared" si="17"/>
        <v>10244</v>
      </c>
      <c r="AB41" s="7">
        <f t="shared" si="17"/>
        <v>10244</v>
      </c>
      <c r="AC41" s="7">
        <f t="shared" si="17"/>
        <v>10244</v>
      </c>
      <c r="AD41" s="7">
        <f t="shared" si="17"/>
        <v>10244</v>
      </c>
      <c r="AE41" s="7">
        <f t="shared" si="17"/>
        <v>10244</v>
      </c>
      <c r="AF41" s="7">
        <f t="shared" si="17"/>
        <v>10244</v>
      </c>
      <c r="AG41" s="7">
        <f t="shared" si="17"/>
        <v>10244</v>
      </c>
      <c r="AH41" s="7">
        <f t="shared" si="17"/>
        <v>10244</v>
      </c>
      <c r="AI41" s="7">
        <f t="shared" si="17"/>
        <v>10244</v>
      </c>
      <c r="AJ41" s="7">
        <f t="shared" si="17"/>
        <v>10244</v>
      </c>
      <c r="AK41" s="7">
        <f t="shared" si="17"/>
        <v>10244</v>
      </c>
      <c r="AL41" s="7">
        <f t="shared" si="17"/>
        <v>10244</v>
      </c>
      <c r="AM41" s="7">
        <f t="shared" si="17"/>
        <v>10244</v>
      </c>
      <c r="AN41" s="7">
        <f t="shared" si="17"/>
        <v>10244</v>
      </c>
      <c r="AO41" s="7">
        <f t="shared" si="17"/>
        <v>10244</v>
      </c>
      <c r="AP41" s="7">
        <f t="shared" si="17"/>
        <v>10244</v>
      </c>
      <c r="AQ41" s="7">
        <f t="shared" si="17"/>
        <v>10244</v>
      </c>
      <c r="AR41" s="7">
        <f t="shared" si="17"/>
        <v>10244</v>
      </c>
      <c r="AS41" s="7">
        <f t="shared" si="17"/>
        <v>10244</v>
      </c>
      <c r="AT41" s="7">
        <f t="shared" si="17"/>
        <v>10244</v>
      </c>
      <c r="AU41" s="7">
        <f t="shared" si="17"/>
        <v>10244</v>
      </c>
      <c r="AV41" s="7">
        <f t="shared" si="17"/>
        <v>10244</v>
      </c>
      <c r="AW41" s="7">
        <f t="shared" si="17"/>
        <v>10244</v>
      </c>
      <c r="AX41" s="7">
        <f t="shared" si="17"/>
        <v>10244</v>
      </c>
      <c r="AY41" s="7">
        <f t="shared" si="17"/>
        <v>10244</v>
      </c>
      <c r="AZ41" s="7">
        <f t="shared" si="17"/>
        <v>10244</v>
      </c>
      <c r="BA41" s="7">
        <f t="shared" si="17"/>
        <v>10244</v>
      </c>
      <c r="BB41" s="7">
        <f t="shared" si="17"/>
        <v>10244</v>
      </c>
      <c r="BC41" s="7">
        <f t="shared" si="17"/>
        <v>10244</v>
      </c>
      <c r="BD41" s="7">
        <f t="shared" si="17"/>
        <v>10244</v>
      </c>
      <c r="BE41" s="7">
        <f t="shared" si="17"/>
        <v>10244</v>
      </c>
      <c r="BF41" s="7">
        <f t="shared" si="17"/>
        <v>10244</v>
      </c>
      <c r="BG41" s="7">
        <f t="shared" si="17"/>
        <v>10244</v>
      </c>
      <c r="BH41" s="7">
        <f t="shared" si="17"/>
        <v>10244</v>
      </c>
      <c r="BI41" s="7">
        <f t="shared" si="17"/>
        <v>10244</v>
      </c>
      <c r="BJ41" s="7">
        <f t="shared" si="17"/>
        <v>10244</v>
      </c>
      <c r="BK41" s="7">
        <f t="shared" si="17"/>
        <v>10244</v>
      </c>
      <c r="BL41" s="7">
        <f t="shared" si="17"/>
        <v>10244</v>
      </c>
      <c r="BM41" s="7">
        <f t="shared" si="17"/>
        <v>10244</v>
      </c>
      <c r="BN41" s="7">
        <f t="shared" si="17"/>
        <v>10244</v>
      </c>
      <c r="BO41" s="7">
        <f t="shared" si="17"/>
        <v>10244</v>
      </c>
      <c r="BP41" s="7">
        <f t="shared" ref="BP41:EA41" si="18">$C$41</f>
        <v>10244</v>
      </c>
      <c r="BQ41" s="7">
        <f t="shared" si="18"/>
        <v>10244</v>
      </c>
      <c r="BR41" s="7">
        <f t="shared" si="18"/>
        <v>10244</v>
      </c>
      <c r="BS41" s="7">
        <f t="shared" si="18"/>
        <v>10244</v>
      </c>
      <c r="BT41" s="7">
        <f t="shared" si="18"/>
        <v>10244</v>
      </c>
      <c r="BU41" s="7">
        <f t="shared" si="18"/>
        <v>10244</v>
      </c>
      <c r="BV41" s="7">
        <f t="shared" si="18"/>
        <v>10244</v>
      </c>
      <c r="BW41" s="7">
        <f t="shared" si="18"/>
        <v>10244</v>
      </c>
      <c r="BX41" s="7">
        <f t="shared" si="18"/>
        <v>10244</v>
      </c>
      <c r="BY41" s="7">
        <f t="shared" si="18"/>
        <v>10244</v>
      </c>
      <c r="BZ41" s="7">
        <f t="shared" si="18"/>
        <v>10244</v>
      </c>
      <c r="CA41" s="7">
        <f t="shared" si="18"/>
        <v>10244</v>
      </c>
      <c r="CB41" s="7">
        <f t="shared" si="18"/>
        <v>10244</v>
      </c>
      <c r="CC41" s="7">
        <f t="shared" si="18"/>
        <v>10244</v>
      </c>
      <c r="CD41" s="7">
        <f t="shared" si="18"/>
        <v>10244</v>
      </c>
      <c r="CE41" s="7">
        <f t="shared" si="18"/>
        <v>10244</v>
      </c>
      <c r="CF41" s="7">
        <f t="shared" si="18"/>
        <v>10244</v>
      </c>
      <c r="CG41" s="7">
        <f t="shared" si="18"/>
        <v>10244</v>
      </c>
      <c r="CH41" s="7">
        <f t="shared" si="18"/>
        <v>10244</v>
      </c>
      <c r="CI41" s="7">
        <f t="shared" si="18"/>
        <v>10244</v>
      </c>
      <c r="CJ41" s="7">
        <f t="shared" si="18"/>
        <v>10244</v>
      </c>
      <c r="CK41" s="7">
        <f t="shared" si="18"/>
        <v>10244</v>
      </c>
      <c r="CL41" s="7">
        <f t="shared" si="18"/>
        <v>10244</v>
      </c>
      <c r="CM41" s="7">
        <f t="shared" si="18"/>
        <v>10244</v>
      </c>
      <c r="CN41" s="7">
        <f t="shared" si="18"/>
        <v>10244</v>
      </c>
      <c r="CO41" s="7">
        <f t="shared" si="18"/>
        <v>10244</v>
      </c>
      <c r="CP41" s="7">
        <f t="shared" si="18"/>
        <v>10244</v>
      </c>
      <c r="CQ41" s="7">
        <f t="shared" si="18"/>
        <v>10244</v>
      </c>
      <c r="CR41" s="7">
        <f t="shared" si="18"/>
        <v>10244</v>
      </c>
      <c r="CS41" s="7">
        <f t="shared" si="18"/>
        <v>10244</v>
      </c>
      <c r="CT41" s="7">
        <f t="shared" si="18"/>
        <v>10244</v>
      </c>
      <c r="CU41" s="7">
        <f t="shared" si="18"/>
        <v>10244</v>
      </c>
      <c r="CV41" s="7">
        <f t="shared" si="18"/>
        <v>10244</v>
      </c>
      <c r="CW41" s="7">
        <f t="shared" si="18"/>
        <v>10244</v>
      </c>
      <c r="CX41" s="7">
        <f t="shared" si="18"/>
        <v>10244</v>
      </c>
      <c r="CY41" s="7">
        <f t="shared" si="18"/>
        <v>10244</v>
      </c>
      <c r="CZ41" s="7">
        <f t="shared" si="18"/>
        <v>10244</v>
      </c>
      <c r="DA41" s="7">
        <f t="shared" si="18"/>
        <v>10244</v>
      </c>
      <c r="DB41" s="7">
        <f t="shared" si="18"/>
        <v>10244</v>
      </c>
      <c r="DC41" s="7">
        <f t="shared" si="18"/>
        <v>10244</v>
      </c>
      <c r="DD41" s="7">
        <f t="shared" si="18"/>
        <v>10244</v>
      </c>
      <c r="DE41" s="7">
        <f t="shared" si="18"/>
        <v>10244</v>
      </c>
      <c r="DF41" s="7">
        <f t="shared" si="18"/>
        <v>10244</v>
      </c>
      <c r="DG41" s="7">
        <f t="shared" si="18"/>
        <v>10244</v>
      </c>
      <c r="DH41" s="7">
        <f t="shared" si="18"/>
        <v>10244</v>
      </c>
      <c r="DI41" s="7">
        <f t="shared" si="18"/>
        <v>10244</v>
      </c>
      <c r="DJ41" s="7">
        <f t="shared" si="18"/>
        <v>10244</v>
      </c>
      <c r="DK41" s="7">
        <f t="shared" si="18"/>
        <v>10244</v>
      </c>
      <c r="DL41" s="7">
        <f t="shared" si="18"/>
        <v>10244</v>
      </c>
      <c r="DM41" s="7">
        <f t="shared" si="18"/>
        <v>10244</v>
      </c>
      <c r="DN41" s="7">
        <f t="shared" si="18"/>
        <v>10244</v>
      </c>
      <c r="DO41" s="7">
        <f t="shared" si="18"/>
        <v>10244</v>
      </c>
      <c r="DP41" s="7">
        <f t="shared" si="18"/>
        <v>10244</v>
      </c>
      <c r="DQ41" s="7">
        <f t="shared" si="18"/>
        <v>10244</v>
      </c>
      <c r="DR41" s="7">
        <f t="shared" si="18"/>
        <v>10244</v>
      </c>
      <c r="DS41" s="7">
        <f t="shared" si="18"/>
        <v>10244</v>
      </c>
      <c r="DT41" s="7">
        <f t="shared" si="18"/>
        <v>10244</v>
      </c>
      <c r="DU41" s="7">
        <f t="shared" si="18"/>
        <v>10244</v>
      </c>
      <c r="DV41" s="7">
        <f t="shared" si="18"/>
        <v>10244</v>
      </c>
      <c r="DW41" s="7">
        <f t="shared" si="18"/>
        <v>10244</v>
      </c>
      <c r="DX41" s="7">
        <f t="shared" si="18"/>
        <v>10244</v>
      </c>
      <c r="DY41" s="7">
        <f t="shared" si="18"/>
        <v>10244</v>
      </c>
      <c r="DZ41" s="7">
        <f t="shared" si="18"/>
        <v>10244</v>
      </c>
      <c r="EA41" s="7">
        <f t="shared" si="18"/>
        <v>10244</v>
      </c>
      <c r="EB41" s="7">
        <f t="shared" ref="EB41:FX41" si="19">$C$41</f>
        <v>10244</v>
      </c>
      <c r="EC41" s="7">
        <f t="shared" si="19"/>
        <v>10244</v>
      </c>
      <c r="ED41" s="7">
        <f t="shared" si="19"/>
        <v>10244</v>
      </c>
      <c r="EE41" s="7">
        <f t="shared" si="19"/>
        <v>10244</v>
      </c>
      <c r="EF41" s="7">
        <f t="shared" si="19"/>
        <v>10244</v>
      </c>
      <c r="EG41" s="7">
        <f t="shared" si="19"/>
        <v>10244</v>
      </c>
      <c r="EH41" s="7">
        <f t="shared" si="19"/>
        <v>10244</v>
      </c>
      <c r="EI41" s="7">
        <f t="shared" si="19"/>
        <v>10244</v>
      </c>
      <c r="EJ41" s="7">
        <f t="shared" si="19"/>
        <v>10244</v>
      </c>
      <c r="EK41" s="7">
        <f t="shared" si="19"/>
        <v>10244</v>
      </c>
      <c r="EL41" s="7">
        <f t="shared" si="19"/>
        <v>10244</v>
      </c>
      <c r="EM41" s="7">
        <f t="shared" si="19"/>
        <v>10244</v>
      </c>
      <c r="EN41" s="7">
        <f t="shared" si="19"/>
        <v>10244</v>
      </c>
      <c r="EO41" s="7">
        <f t="shared" si="19"/>
        <v>10244</v>
      </c>
      <c r="EP41" s="7">
        <f t="shared" si="19"/>
        <v>10244</v>
      </c>
      <c r="EQ41" s="7">
        <f t="shared" si="19"/>
        <v>10244</v>
      </c>
      <c r="ER41" s="7">
        <f t="shared" si="19"/>
        <v>10244</v>
      </c>
      <c r="ES41" s="7">
        <f t="shared" si="19"/>
        <v>10244</v>
      </c>
      <c r="ET41" s="7">
        <f t="shared" si="19"/>
        <v>10244</v>
      </c>
      <c r="EU41" s="7">
        <f t="shared" si="19"/>
        <v>10244</v>
      </c>
      <c r="EV41" s="7">
        <f t="shared" si="19"/>
        <v>10244</v>
      </c>
      <c r="EW41" s="7">
        <f t="shared" si="19"/>
        <v>10244</v>
      </c>
      <c r="EX41" s="7">
        <f t="shared" si="19"/>
        <v>10244</v>
      </c>
      <c r="EY41" s="7">
        <f t="shared" si="19"/>
        <v>10244</v>
      </c>
      <c r="EZ41" s="7">
        <f t="shared" si="19"/>
        <v>10244</v>
      </c>
      <c r="FA41" s="7">
        <f t="shared" si="19"/>
        <v>10244</v>
      </c>
      <c r="FB41" s="7">
        <f t="shared" si="19"/>
        <v>10244</v>
      </c>
      <c r="FC41" s="7">
        <f t="shared" si="19"/>
        <v>10244</v>
      </c>
      <c r="FD41" s="7">
        <f t="shared" si="19"/>
        <v>10244</v>
      </c>
      <c r="FE41" s="7">
        <f t="shared" si="19"/>
        <v>10244</v>
      </c>
      <c r="FF41" s="7">
        <f t="shared" si="19"/>
        <v>10244</v>
      </c>
      <c r="FG41" s="7">
        <f t="shared" si="19"/>
        <v>10244</v>
      </c>
      <c r="FH41" s="7">
        <f t="shared" si="19"/>
        <v>10244</v>
      </c>
      <c r="FI41" s="7">
        <f t="shared" si="19"/>
        <v>10244</v>
      </c>
      <c r="FJ41" s="7">
        <f t="shared" si="19"/>
        <v>10244</v>
      </c>
      <c r="FK41" s="7">
        <f t="shared" si="19"/>
        <v>10244</v>
      </c>
      <c r="FL41" s="7">
        <f t="shared" si="19"/>
        <v>10244</v>
      </c>
      <c r="FM41" s="7">
        <f t="shared" si="19"/>
        <v>10244</v>
      </c>
      <c r="FN41" s="7">
        <f t="shared" si="19"/>
        <v>10244</v>
      </c>
      <c r="FO41" s="7">
        <f t="shared" si="19"/>
        <v>10244</v>
      </c>
      <c r="FP41" s="7">
        <f t="shared" si="19"/>
        <v>10244</v>
      </c>
      <c r="FQ41" s="7">
        <f t="shared" si="19"/>
        <v>10244</v>
      </c>
      <c r="FR41" s="7">
        <f t="shared" si="19"/>
        <v>10244</v>
      </c>
      <c r="FS41" s="7">
        <f t="shared" si="19"/>
        <v>10244</v>
      </c>
      <c r="FT41" s="7">
        <f t="shared" si="19"/>
        <v>10244</v>
      </c>
      <c r="FU41" s="7">
        <f t="shared" si="19"/>
        <v>10244</v>
      </c>
      <c r="FV41" s="7">
        <f t="shared" si="19"/>
        <v>10244</v>
      </c>
      <c r="FW41" s="7">
        <f t="shared" si="19"/>
        <v>10244</v>
      </c>
      <c r="FX41" s="7">
        <f t="shared" si="19"/>
        <v>10244</v>
      </c>
      <c r="FY41" s="7"/>
      <c r="FZ41" s="46">
        <f>AVERAGE(C41:FX41)</f>
        <v>10244</v>
      </c>
      <c r="GA41" s="18"/>
      <c r="GB41" s="18"/>
      <c r="GC41" s="18"/>
      <c r="GD41" s="18"/>
      <c r="GE41" s="18"/>
      <c r="GF41" s="18"/>
      <c r="GG41" s="7"/>
      <c r="GH41" s="7"/>
      <c r="GI41" s="7"/>
      <c r="GJ41" s="7"/>
      <c r="GK41" s="7"/>
      <c r="GL41" s="7"/>
      <c r="GM41" s="7"/>
    </row>
    <row r="42" spans="1:256" x14ac:dyDescent="0.35">
      <c r="A42" s="6" t="s">
        <v>491</v>
      </c>
      <c r="B42" s="7" t="s">
        <v>492</v>
      </c>
      <c r="C42" s="47">
        <v>1.226</v>
      </c>
      <c r="D42" s="47">
        <v>1.226</v>
      </c>
      <c r="E42" s="47">
        <v>1.2150000000000001</v>
      </c>
      <c r="F42" s="47">
        <v>1.216</v>
      </c>
      <c r="G42" s="47">
        <v>1.2170000000000001</v>
      </c>
      <c r="H42" s="47">
        <v>1.208</v>
      </c>
      <c r="I42" s="47">
        <v>1.216</v>
      </c>
      <c r="J42" s="47">
        <v>1.1319999999999999</v>
      </c>
      <c r="K42" s="47">
        <v>1.111</v>
      </c>
      <c r="L42" s="47">
        <v>1.244</v>
      </c>
      <c r="M42" s="47">
        <v>1.244</v>
      </c>
      <c r="N42" s="47">
        <v>1.266</v>
      </c>
      <c r="O42" s="47">
        <v>1.236</v>
      </c>
      <c r="P42" s="47">
        <v>1.216</v>
      </c>
      <c r="Q42" s="47">
        <v>1.2450000000000001</v>
      </c>
      <c r="R42" s="47">
        <v>1.216</v>
      </c>
      <c r="S42" s="47">
        <v>1.1839999999999999</v>
      </c>
      <c r="T42" s="47">
        <v>1.0840000000000001</v>
      </c>
      <c r="U42" s="47">
        <v>1.075</v>
      </c>
      <c r="V42" s="47">
        <v>1.083</v>
      </c>
      <c r="W42" s="47">
        <v>1.075</v>
      </c>
      <c r="X42" s="47">
        <v>1.0740000000000001</v>
      </c>
      <c r="Y42" s="47">
        <v>1.073</v>
      </c>
      <c r="Z42" s="47">
        <v>1.054</v>
      </c>
      <c r="AA42" s="47">
        <v>1.2350000000000001</v>
      </c>
      <c r="AB42" s="47">
        <v>1.2649999999999999</v>
      </c>
      <c r="AC42" s="47">
        <v>1.177</v>
      </c>
      <c r="AD42" s="47">
        <v>1.157</v>
      </c>
      <c r="AE42" s="47">
        <v>1.0669999999999999</v>
      </c>
      <c r="AF42" s="47">
        <v>1.121</v>
      </c>
      <c r="AG42" s="47">
        <v>1.216</v>
      </c>
      <c r="AH42" s="47">
        <v>1.111</v>
      </c>
      <c r="AI42" s="47">
        <v>1.1020000000000001</v>
      </c>
      <c r="AJ42" s="47">
        <v>1.115</v>
      </c>
      <c r="AK42" s="47">
        <v>1.091</v>
      </c>
      <c r="AL42" s="47">
        <v>1.103</v>
      </c>
      <c r="AM42" s="47">
        <v>1.113</v>
      </c>
      <c r="AN42" s="47">
        <v>1.1459999999999999</v>
      </c>
      <c r="AO42" s="47">
        <v>1.194</v>
      </c>
      <c r="AP42" s="47">
        <v>1.246</v>
      </c>
      <c r="AQ42" s="47">
        <v>1.17</v>
      </c>
      <c r="AR42" s="47">
        <v>1.246</v>
      </c>
      <c r="AS42" s="47">
        <v>1.32</v>
      </c>
      <c r="AT42" s="47">
        <v>1.248</v>
      </c>
      <c r="AU42" s="47">
        <v>1.216</v>
      </c>
      <c r="AV42" s="47">
        <v>1.2030000000000001</v>
      </c>
      <c r="AW42" s="47">
        <v>1.2050000000000001</v>
      </c>
      <c r="AX42" s="47">
        <v>1.1739999999999999</v>
      </c>
      <c r="AY42" s="47">
        <v>1.2050000000000001</v>
      </c>
      <c r="AZ42" s="47">
        <v>1.2090000000000001</v>
      </c>
      <c r="BA42" s="47">
        <v>1.18</v>
      </c>
      <c r="BB42" s="47">
        <v>1.19</v>
      </c>
      <c r="BC42" s="47">
        <v>1.208</v>
      </c>
      <c r="BD42" s="47">
        <v>1.2110000000000001</v>
      </c>
      <c r="BE42" s="47">
        <v>1.2090000000000001</v>
      </c>
      <c r="BF42" s="47">
        <v>1.218</v>
      </c>
      <c r="BG42" s="47">
        <v>1.196</v>
      </c>
      <c r="BH42" s="47">
        <v>1.2070000000000001</v>
      </c>
      <c r="BI42" s="47">
        <v>1.18</v>
      </c>
      <c r="BJ42" s="47">
        <v>1.23</v>
      </c>
      <c r="BK42" s="47">
        <v>1.21</v>
      </c>
      <c r="BL42" s="47">
        <v>1.165</v>
      </c>
      <c r="BM42" s="47">
        <v>1.1679999999999999</v>
      </c>
      <c r="BN42" s="47">
        <v>1.155</v>
      </c>
      <c r="BO42" s="47">
        <v>1.139</v>
      </c>
      <c r="BP42" s="47">
        <v>1.1259999999999999</v>
      </c>
      <c r="BQ42" s="47">
        <v>1.3089999999999999</v>
      </c>
      <c r="BR42" s="47">
        <v>1.206</v>
      </c>
      <c r="BS42" s="47">
        <v>1.2150000000000001</v>
      </c>
      <c r="BT42" s="47">
        <v>1.236</v>
      </c>
      <c r="BU42" s="47">
        <v>1.238</v>
      </c>
      <c r="BV42" s="47">
        <v>1.19</v>
      </c>
      <c r="BW42" s="47">
        <v>1.2190000000000001</v>
      </c>
      <c r="BX42" s="47">
        <v>1.2170000000000001</v>
      </c>
      <c r="BY42" s="47">
        <v>1.085</v>
      </c>
      <c r="BZ42" s="47">
        <v>1.0669999999999999</v>
      </c>
      <c r="CA42" s="47">
        <v>1.165</v>
      </c>
      <c r="CB42" s="47">
        <v>1.234</v>
      </c>
      <c r="CC42" s="47">
        <v>1.0649999999999999</v>
      </c>
      <c r="CD42" s="47">
        <v>1.0449999999999999</v>
      </c>
      <c r="CE42" s="47">
        <v>1.0760000000000001</v>
      </c>
      <c r="CF42" s="47">
        <v>1.0369999999999999</v>
      </c>
      <c r="CG42" s="47">
        <v>1.077</v>
      </c>
      <c r="CH42" s="47">
        <v>1.077</v>
      </c>
      <c r="CI42" s="47">
        <v>1.0780000000000001</v>
      </c>
      <c r="CJ42" s="47">
        <v>1.1890000000000001</v>
      </c>
      <c r="CK42" s="47">
        <v>1.256</v>
      </c>
      <c r="CL42" s="47">
        <v>1.236</v>
      </c>
      <c r="CM42" s="47">
        <v>1.2250000000000001</v>
      </c>
      <c r="CN42" s="47">
        <v>1.1859999999999999</v>
      </c>
      <c r="CO42" s="47">
        <v>1.1870000000000001</v>
      </c>
      <c r="CP42" s="47">
        <v>1.224</v>
      </c>
      <c r="CQ42" s="47">
        <v>1.1619999999999999</v>
      </c>
      <c r="CR42" s="47">
        <v>1.113</v>
      </c>
      <c r="CS42" s="47">
        <v>1.1220000000000001</v>
      </c>
      <c r="CT42" s="47">
        <v>1.073</v>
      </c>
      <c r="CU42" s="47">
        <v>1.016</v>
      </c>
      <c r="CV42" s="47">
        <v>1.0149999999999999</v>
      </c>
      <c r="CW42" s="47">
        <v>1.1160000000000001</v>
      </c>
      <c r="CX42" s="47">
        <v>1.1459999999999999</v>
      </c>
      <c r="CY42" s="47">
        <v>1.0860000000000001</v>
      </c>
      <c r="CZ42" s="47">
        <v>1.161</v>
      </c>
      <c r="DA42" s="47">
        <v>1.1220000000000001</v>
      </c>
      <c r="DB42" s="47">
        <v>1.1519999999999999</v>
      </c>
      <c r="DC42" s="47">
        <v>1.133</v>
      </c>
      <c r="DD42" s="47">
        <v>1.1279999999999999</v>
      </c>
      <c r="DE42" s="47">
        <v>1.1459999999999999</v>
      </c>
      <c r="DF42" s="47">
        <v>1.1459999999999999</v>
      </c>
      <c r="DG42" s="47">
        <v>1.153</v>
      </c>
      <c r="DH42" s="47">
        <v>1.1359999999999999</v>
      </c>
      <c r="DI42" s="47">
        <v>1.1499999999999999</v>
      </c>
      <c r="DJ42" s="47">
        <v>1.1599999999999999</v>
      </c>
      <c r="DK42" s="47">
        <v>1.1479999999999999</v>
      </c>
      <c r="DL42" s="47">
        <v>1.2270000000000001</v>
      </c>
      <c r="DM42" s="47">
        <v>1.2030000000000001</v>
      </c>
      <c r="DN42" s="47">
        <v>1.1890000000000001</v>
      </c>
      <c r="DO42" s="47">
        <v>1.196</v>
      </c>
      <c r="DP42" s="47">
        <v>1.1759999999999999</v>
      </c>
      <c r="DQ42" s="47">
        <v>1.1719999999999999</v>
      </c>
      <c r="DR42" s="47">
        <v>1.145</v>
      </c>
      <c r="DS42" s="47">
        <v>1.1339999999999999</v>
      </c>
      <c r="DT42" s="47">
        <v>1.133</v>
      </c>
      <c r="DU42" s="47">
        <v>1.125</v>
      </c>
      <c r="DV42" s="47">
        <v>1.1220000000000001</v>
      </c>
      <c r="DW42" s="47">
        <v>1.133</v>
      </c>
      <c r="DX42" s="47">
        <v>1.3109999999999999</v>
      </c>
      <c r="DY42" s="47">
        <v>1.2869999999999999</v>
      </c>
      <c r="DZ42" s="47">
        <v>1.2390000000000001</v>
      </c>
      <c r="EA42" s="47">
        <v>1.2150000000000001</v>
      </c>
      <c r="EB42" s="47">
        <v>1.1180000000000001</v>
      </c>
      <c r="EC42" s="47">
        <v>1.075</v>
      </c>
      <c r="ED42" s="47">
        <v>1.6519999999999999</v>
      </c>
      <c r="EE42" s="47">
        <v>1.0740000000000001</v>
      </c>
      <c r="EF42" s="47">
        <v>1.133</v>
      </c>
      <c r="EG42" s="47">
        <v>1.0429999999999999</v>
      </c>
      <c r="EH42" s="47">
        <v>1.073</v>
      </c>
      <c r="EI42" s="47">
        <v>1.1779999999999999</v>
      </c>
      <c r="EJ42" s="47">
        <v>1.1659999999999999</v>
      </c>
      <c r="EK42" s="47">
        <v>1.1279999999999999</v>
      </c>
      <c r="EL42" s="47">
        <v>1.105</v>
      </c>
      <c r="EM42" s="47">
        <v>1.1220000000000001</v>
      </c>
      <c r="EN42" s="47">
        <v>1.123</v>
      </c>
      <c r="EO42" s="47">
        <v>1.113</v>
      </c>
      <c r="EP42" s="47">
        <v>1.2490000000000001</v>
      </c>
      <c r="EQ42" s="47">
        <v>1.272</v>
      </c>
      <c r="ER42" s="47">
        <v>1.248</v>
      </c>
      <c r="ES42" s="47">
        <v>1.0820000000000001</v>
      </c>
      <c r="ET42" s="47">
        <v>1.1060000000000001</v>
      </c>
      <c r="EU42" s="47">
        <v>1.0920000000000001</v>
      </c>
      <c r="EV42" s="47">
        <v>1.18</v>
      </c>
      <c r="EW42" s="47">
        <v>1.5960000000000001</v>
      </c>
      <c r="EX42" s="47">
        <v>1.232</v>
      </c>
      <c r="EY42" s="47">
        <v>1.117</v>
      </c>
      <c r="EZ42" s="47">
        <v>1.1040000000000001</v>
      </c>
      <c r="FA42" s="47">
        <v>1.321</v>
      </c>
      <c r="FB42" s="47">
        <v>1.1459999999999999</v>
      </c>
      <c r="FC42" s="47">
        <v>1.1950000000000001</v>
      </c>
      <c r="FD42" s="47">
        <v>1.145</v>
      </c>
      <c r="FE42" s="47">
        <v>1.1160000000000001</v>
      </c>
      <c r="FF42" s="47">
        <v>1.1339999999999999</v>
      </c>
      <c r="FG42" s="47">
        <v>1.1439999999999999</v>
      </c>
      <c r="FH42" s="47">
        <v>1.1080000000000001</v>
      </c>
      <c r="FI42" s="47">
        <v>1.1759999999999999</v>
      </c>
      <c r="FJ42" s="47">
        <v>1.167</v>
      </c>
      <c r="FK42" s="47">
        <v>1.1870000000000001</v>
      </c>
      <c r="FL42" s="47">
        <v>1.175</v>
      </c>
      <c r="FM42" s="47">
        <v>1.177</v>
      </c>
      <c r="FN42" s="47">
        <v>1.1850000000000001</v>
      </c>
      <c r="FO42" s="47">
        <v>1.177</v>
      </c>
      <c r="FP42" s="47">
        <v>1.206</v>
      </c>
      <c r="FQ42" s="47">
        <v>1.167</v>
      </c>
      <c r="FR42" s="47">
        <v>1.149</v>
      </c>
      <c r="FS42" s="47">
        <v>1.145</v>
      </c>
      <c r="FT42" s="47">
        <v>1.1459999999999999</v>
      </c>
      <c r="FU42" s="47">
        <v>1.1950000000000001</v>
      </c>
      <c r="FV42" s="47">
        <v>1.147</v>
      </c>
      <c r="FW42" s="47">
        <v>1.147</v>
      </c>
      <c r="FX42" s="47">
        <v>1.196</v>
      </c>
      <c r="FY42" s="48"/>
      <c r="FZ42" s="18"/>
      <c r="GA42" s="18"/>
      <c r="GB42" s="18"/>
      <c r="GC42" s="18"/>
      <c r="GD42" s="18"/>
      <c r="GE42" s="18"/>
      <c r="GF42" s="18"/>
      <c r="GG42" s="7"/>
      <c r="GH42" s="7"/>
      <c r="GI42" s="7"/>
      <c r="GJ42" s="7"/>
      <c r="GK42" s="7"/>
      <c r="GL42" s="7"/>
      <c r="GM42" s="7"/>
    </row>
    <row r="43" spans="1:256" x14ac:dyDescent="0.35">
      <c r="A43" s="6" t="s">
        <v>493</v>
      </c>
      <c r="B43" s="7" t="s">
        <v>494</v>
      </c>
      <c r="C43" s="49">
        <v>0.12</v>
      </c>
      <c r="D43" s="49">
        <v>0.12</v>
      </c>
      <c r="E43" s="49">
        <v>0.12</v>
      </c>
      <c r="F43" s="49">
        <v>0.12</v>
      </c>
      <c r="G43" s="49">
        <v>0.12</v>
      </c>
      <c r="H43" s="49">
        <v>0.12</v>
      </c>
      <c r="I43" s="49">
        <v>0.12</v>
      </c>
      <c r="J43" s="49">
        <v>0.12</v>
      </c>
      <c r="K43" s="49">
        <v>0.12</v>
      </c>
      <c r="L43" s="49">
        <v>0.12</v>
      </c>
      <c r="M43" s="49">
        <v>0.12</v>
      </c>
      <c r="N43" s="49">
        <v>0.12</v>
      </c>
      <c r="O43" s="49">
        <v>0.12</v>
      </c>
      <c r="P43" s="49">
        <v>0.12</v>
      </c>
      <c r="Q43" s="49">
        <v>0.12</v>
      </c>
      <c r="R43" s="49">
        <v>0.12</v>
      </c>
      <c r="S43" s="49">
        <v>0.12</v>
      </c>
      <c r="T43" s="49">
        <v>0.12</v>
      </c>
      <c r="U43" s="49">
        <v>0.12</v>
      </c>
      <c r="V43" s="49">
        <v>0.12</v>
      </c>
      <c r="W43" s="49">
        <v>0.12</v>
      </c>
      <c r="X43" s="49">
        <v>0.12</v>
      </c>
      <c r="Y43" s="49">
        <v>0.12</v>
      </c>
      <c r="Z43" s="49">
        <v>0.12</v>
      </c>
      <c r="AA43" s="49">
        <v>0.12</v>
      </c>
      <c r="AB43" s="49">
        <v>0.12</v>
      </c>
      <c r="AC43" s="49">
        <v>0.12</v>
      </c>
      <c r="AD43" s="49">
        <v>0.12</v>
      </c>
      <c r="AE43" s="49">
        <v>0.12</v>
      </c>
      <c r="AF43" s="49">
        <v>0.12</v>
      </c>
      <c r="AG43" s="49">
        <v>0.12</v>
      </c>
      <c r="AH43" s="49">
        <v>0.12</v>
      </c>
      <c r="AI43" s="49">
        <v>0.12</v>
      </c>
      <c r="AJ43" s="49">
        <v>0.12</v>
      </c>
      <c r="AK43" s="49">
        <v>0.12</v>
      </c>
      <c r="AL43" s="49">
        <v>0.12</v>
      </c>
      <c r="AM43" s="49">
        <v>0.12</v>
      </c>
      <c r="AN43" s="49">
        <v>0.12</v>
      </c>
      <c r="AO43" s="49">
        <v>0.12</v>
      </c>
      <c r="AP43" s="49">
        <v>0.12</v>
      </c>
      <c r="AQ43" s="49">
        <v>0.12</v>
      </c>
      <c r="AR43" s="49">
        <v>0.12</v>
      </c>
      <c r="AS43" s="49">
        <v>0.12</v>
      </c>
      <c r="AT43" s="49">
        <v>0.12</v>
      </c>
      <c r="AU43" s="49">
        <v>0.12</v>
      </c>
      <c r="AV43" s="49">
        <v>0.12</v>
      </c>
      <c r="AW43" s="49">
        <v>0.12</v>
      </c>
      <c r="AX43" s="49">
        <v>0.12</v>
      </c>
      <c r="AY43" s="49">
        <v>0.12</v>
      </c>
      <c r="AZ43" s="49">
        <v>0.12</v>
      </c>
      <c r="BA43" s="49">
        <v>0.12</v>
      </c>
      <c r="BB43" s="49">
        <v>0.12</v>
      </c>
      <c r="BC43" s="49">
        <v>0.12</v>
      </c>
      <c r="BD43" s="49">
        <v>0.12</v>
      </c>
      <c r="BE43" s="49">
        <v>0.12</v>
      </c>
      <c r="BF43" s="49">
        <v>0.12</v>
      </c>
      <c r="BG43" s="49">
        <v>0.12</v>
      </c>
      <c r="BH43" s="49">
        <v>0.12</v>
      </c>
      <c r="BI43" s="49">
        <v>0.12</v>
      </c>
      <c r="BJ43" s="49">
        <v>0.12</v>
      </c>
      <c r="BK43" s="49">
        <v>0.12</v>
      </c>
      <c r="BL43" s="49">
        <v>0.12</v>
      </c>
      <c r="BM43" s="49">
        <v>0.12</v>
      </c>
      <c r="BN43" s="49">
        <v>0.12</v>
      </c>
      <c r="BO43" s="49">
        <v>0.12</v>
      </c>
      <c r="BP43" s="49">
        <v>0.12</v>
      </c>
      <c r="BQ43" s="49">
        <v>0.12</v>
      </c>
      <c r="BR43" s="49">
        <v>0.12</v>
      </c>
      <c r="BS43" s="49">
        <v>0.12</v>
      </c>
      <c r="BT43" s="49">
        <v>0.12</v>
      </c>
      <c r="BU43" s="49">
        <v>0.12</v>
      </c>
      <c r="BV43" s="49">
        <v>0.12</v>
      </c>
      <c r="BW43" s="49">
        <v>0.12</v>
      </c>
      <c r="BX43" s="49">
        <v>0.12</v>
      </c>
      <c r="BY43" s="49">
        <v>0.12</v>
      </c>
      <c r="BZ43" s="49">
        <v>0.12</v>
      </c>
      <c r="CA43" s="49">
        <v>0.12</v>
      </c>
      <c r="CB43" s="49">
        <v>0.12</v>
      </c>
      <c r="CC43" s="49">
        <v>0.12</v>
      </c>
      <c r="CD43" s="49">
        <v>0.12</v>
      </c>
      <c r="CE43" s="49">
        <v>0.12</v>
      </c>
      <c r="CF43" s="49">
        <v>0.12</v>
      </c>
      <c r="CG43" s="49">
        <v>0.12</v>
      </c>
      <c r="CH43" s="49">
        <v>0.12</v>
      </c>
      <c r="CI43" s="49">
        <v>0.12</v>
      </c>
      <c r="CJ43" s="49">
        <v>0.12</v>
      </c>
      <c r="CK43" s="49">
        <v>0.12</v>
      </c>
      <c r="CL43" s="49">
        <v>0.12</v>
      </c>
      <c r="CM43" s="49">
        <v>0.12</v>
      </c>
      <c r="CN43" s="49">
        <v>0.12</v>
      </c>
      <c r="CO43" s="49">
        <v>0.12</v>
      </c>
      <c r="CP43" s="49">
        <v>0.12</v>
      </c>
      <c r="CQ43" s="49">
        <v>0.12</v>
      </c>
      <c r="CR43" s="49">
        <v>0.12</v>
      </c>
      <c r="CS43" s="49">
        <v>0.12</v>
      </c>
      <c r="CT43" s="49">
        <v>0.12</v>
      </c>
      <c r="CU43" s="49">
        <v>0.12</v>
      </c>
      <c r="CV43" s="49">
        <v>0.12</v>
      </c>
      <c r="CW43" s="49">
        <v>0.12</v>
      </c>
      <c r="CX43" s="49">
        <v>0.12</v>
      </c>
      <c r="CY43" s="49">
        <v>0.12</v>
      </c>
      <c r="CZ43" s="49">
        <v>0.12</v>
      </c>
      <c r="DA43" s="49">
        <v>0.12</v>
      </c>
      <c r="DB43" s="49">
        <v>0.12</v>
      </c>
      <c r="DC43" s="49">
        <v>0.12</v>
      </c>
      <c r="DD43" s="49">
        <v>0.12</v>
      </c>
      <c r="DE43" s="49">
        <v>0.12</v>
      </c>
      <c r="DF43" s="49">
        <v>0.12</v>
      </c>
      <c r="DG43" s="49">
        <v>0.12</v>
      </c>
      <c r="DH43" s="49">
        <v>0.12</v>
      </c>
      <c r="DI43" s="49">
        <v>0.12</v>
      </c>
      <c r="DJ43" s="49">
        <v>0.12</v>
      </c>
      <c r="DK43" s="49">
        <v>0.12</v>
      </c>
      <c r="DL43" s="49">
        <v>0.12</v>
      </c>
      <c r="DM43" s="49">
        <v>0.12</v>
      </c>
      <c r="DN43" s="49">
        <v>0.12</v>
      </c>
      <c r="DO43" s="49">
        <v>0.12</v>
      </c>
      <c r="DP43" s="49">
        <v>0.12</v>
      </c>
      <c r="DQ43" s="49">
        <v>0.12</v>
      </c>
      <c r="DR43" s="49">
        <v>0.12</v>
      </c>
      <c r="DS43" s="49">
        <v>0.12</v>
      </c>
      <c r="DT43" s="49">
        <v>0.12</v>
      </c>
      <c r="DU43" s="49">
        <v>0.12</v>
      </c>
      <c r="DV43" s="49">
        <v>0.12</v>
      </c>
      <c r="DW43" s="49">
        <v>0.12</v>
      </c>
      <c r="DX43" s="49">
        <v>0.12</v>
      </c>
      <c r="DY43" s="49">
        <v>0.12</v>
      </c>
      <c r="DZ43" s="49">
        <v>0.12</v>
      </c>
      <c r="EA43" s="49">
        <v>0.12</v>
      </c>
      <c r="EB43" s="49">
        <v>0.12</v>
      </c>
      <c r="EC43" s="49">
        <v>0.12</v>
      </c>
      <c r="ED43" s="49">
        <v>0.12</v>
      </c>
      <c r="EE43" s="49">
        <v>0.12</v>
      </c>
      <c r="EF43" s="49">
        <v>0.12</v>
      </c>
      <c r="EG43" s="49">
        <v>0.12</v>
      </c>
      <c r="EH43" s="49">
        <v>0.12</v>
      </c>
      <c r="EI43" s="49">
        <v>0.12</v>
      </c>
      <c r="EJ43" s="49">
        <v>0.12</v>
      </c>
      <c r="EK43" s="49">
        <v>0.12</v>
      </c>
      <c r="EL43" s="49">
        <v>0.12</v>
      </c>
      <c r="EM43" s="49">
        <v>0.12</v>
      </c>
      <c r="EN43" s="49">
        <v>0.12</v>
      </c>
      <c r="EO43" s="49">
        <v>0.12</v>
      </c>
      <c r="EP43" s="49">
        <v>0.12</v>
      </c>
      <c r="EQ43" s="49">
        <v>0.12</v>
      </c>
      <c r="ER43" s="49">
        <v>0.12</v>
      </c>
      <c r="ES43" s="49">
        <v>0.12</v>
      </c>
      <c r="ET43" s="49">
        <v>0.12</v>
      </c>
      <c r="EU43" s="49">
        <v>0.12</v>
      </c>
      <c r="EV43" s="49">
        <v>0.12</v>
      </c>
      <c r="EW43" s="49">
        <v>0.12</v>
      </c>
      <c r="EX43" s="49">
        <v>0.12</v>
      </c>
      <c r="EY43" s="49">
        <v>0.12</v>
      </c>
      <c r="EZ43" s="49">
        <v>0.12</v>
      </c>
      <c r="FA43" s="49">
        <v>0.12</v>
      </c>
      <c r="FB43" s="49">
        <v>0.12</v>
      </c>
      <c r="FC43" s="49">
        <v>0.12</v>
      </c>
      <c r="FD43" s="49">
        <v>0.12</v>
      </c>
      <c r="FE43" s="49">
        <v>0.12</v>
      </c>
      <c r="FF43" s="49">
        <v>0.12</v>
      </c>
      <c r="FG43" s="49">
        <v>0.12</v>
      </c>
      <c r="FH43" s="49">
        <v>0.12</v>
      </c>
      <c r="FI43" s="49">
        <v>0.12</v>
      </c>
      <c r="FJ43" s="49">
        <v>0.12</v>
      </c>
      <c r="FK43" s="49">
        <v>0.12</v>
      </c>
      <c r="FL43" s="49">
        <v>0.12</v>
      </c>
      <c r="FM43" s="49">
        <v>0.12</v>
      </c>
      <c r="FN43" s="49">
        <v>0.12</v>
      </c>
      <c r="FO43" s="49">
        <v>0.12</v>
      </c>
      <c r="FP43" s="49">
        <v>0.12</v>
      </c>
      <c r="FQ43" s="49">
        <v>0.12</v>
      </c>
      <c r="FR43" s="49">
        <v>0.12</v>
      </c>
      <c r="FS43" s="49">
        <v>0.12</v>
      </c>
      <c r="FT43" s="49">
        <v>0.12</v>
      </c>
      <c r="FU43" s="49">
        <v>0.12</v>
      </c>
      <c r="FV43" s="49">
        <v>0.12</v>
      </c>
      <c r="FW43" s="49">
        <v>0.12</v>
      </c>
      <c r="FX43" s="49">
        <v>0.12</v>
      </c>
      <c r="FY43" s="49"/>
      <c r="FZ43" s="18"/>
      <c r="GA43" s="18"/>
      <c r="GB43" s="18"/>
      <c r="GC43" s="18"/>
      <c r="GD43" s="18"/>
      <c r="GE43" s="18"/>
      <c r="GF43" s="18"/>
      <c r="GG43" s="7"/>
      <c r="GH43" s="7"/>
      <c r="GI43" s="7"/>
      <c r="GJ43" s="7"/>
      <c r="GK43" s="7"/>
      <c r="GL43" s="7"/>
      <c r="GM43" s="7"/>
    </row>
    <row r="44" spans="1:256" x14ac:dyDescent="0.35">
      <c r="A44" s="6" t="s">
        <v>495</v>
      </c>
      <c r="B44" s="7" t="s">
        <v>496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>
        <v>0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>
        <v>0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  <c r="EM44" s="7">
        <v>0</v>
      </c>
      <c r="EN44" s="7">
        <v>0</v>
      </c>
      <c r="EO44" s="7">
        <v>0</v>
      </c>
      <c r="EP44" s="7">
        <v>0</v>
      </c>
      <c r="EQ44" s="7">
        <v>0</v>
      </c>
      <c r="ER44" s="7">
        <v>0</v>
      </c>
      <c r="ES44" s="7">
        <v>0</v>
      </c>
      <c r="ET44" s="7">
        <v>0</v>
      </c>
      <c r="EU44" s="7">
        <v>0</v>
      </c>
      <c r="EV44" s="7">
        <v>0</v>
      </c>
      <c r="EW44" s="7">
        <v>0</v>
      </c>
      <c r="EX44" s="7">
        <v>0</v>
      </c>
      <c r="EY44" s="7">
        <v>0</v>
      </c>
      <c r="EZ44" s="7">
        <v>0</v>
      </c>
      <c r="FA44" s="7">
        <v>0</v>
      </c>
      <c r="FB44" s="7">
        <v>0</v>
      </c>
      <c r="FC44" s="7">
        <v>0</v>
      </c>
      <c r="FD44" s="7">
        <v>0</v>
      </c>
      <c r="FE44" s="7">
        <v>0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0</v>
      </c>
      <c r="FN44" s="7">
        <v>0</v>
      </c>
      <c r="FO44" s="7">
        <v>0</v>
      </c>
      <c r="FP44" s="7">
        <v>0</v>
      </c>
      <c r="FQ44" s="7">
        <v>0</v>
      </c>
      <c r="FR44" s="7">
        <v>0</v>
      </c>
      <c r="FS44" s="7">
        <v>0</v>
      </c>
      <c r="FT44" s="7">
        <v>0</v>
      </c>
      <c r="FU44" s="7">
        <v>0</v>
      </c>
      <c r="FV44" s="7">
        <v>0</v>
      </c>
      <c r="FW44" s="7">
        <v>0</v>
      </c>
      <c r="FX44" s="7">
        <v>0</v>
      </c>
      <c r="FY44" s="7"/>
      <c r="FZ44" s="18"/>
      <c r="GA44" s="18"/>
      <c r="GB44" s="18"/>
      <c r="GC44" s="18"/>
      <c r="GD44" s="18"/>
      <c r="GE44" s="18"/>
      <c r="GF44" s="18"/>
      <c r="GG44" s="7"/>
      <c r="GH44" s="7"/>
      <c r="GI44" s="7"/>
      <c r="GJ44" s="7"/>
      <c r="GK44" s="7"/>
      <c r="GL44" s="7"/>
      <c r="GM44" s="7"/>
      <c r="GN44" s="50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0"/>
      <c r="HC44" s="50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50"/>
      <c r="HP44" s="50"/>
      <c r="HQ44" s="50"/>
      <c r="HR44" s="50"/>
      <c r="HS44" s="50"/>
      <c r="HT44" s="50"/>
      <c r="HU44" s="50"/>
      <c r="HV44" s="50"/>
      <c r="HW44" s="50"/>
      <c r="HX44" s="50"/>
      <c r="HY44" s="50"/>
      <c r="HZ44" s="50"/>
      <c r="IA44" s="50"/>
      <c r="IB44" s="50"/>
      <c r="IC44" s="50"/>
      <c r="ID44" s="50"/>
      <c r="IE44" s="50"/>
      <c r="IF44" s="50"/>
      <c r="IG44" s="50"/>
      <c r="IH44" s="50"/>
      <c r="II44" s="50"/>
      <c r="IJ44" s="50"/>
      <c r="IK44" s="50"/>
      <c r="IL44" s="50"/>
      <c r="IM44" s="50"/>
      <c r="IN44" s="50"/>
      <c r="IO44" s="50"/>
      <c r="IP44" s="50"/>
      <c r="IQ44" s="50"/>
      <c r="IR44" s="50"/>
      <c r="IS44" s="50"/>
      <c r="IT44" s="50"/>
      <c r="IU44" s="50"/>
      <c r="IV44" s="50"/>
    </row>
    <row r="45" spans="1:256" x14ac:dyDescent="0.35">
      <c r="A45" s="7"/>
      <c r="B45" s="7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  <c r="EW45" s="49"/>
      <c r="EX45" s="49"/>
      <c r="EY45" s="49"/>
      <c r="EZ45" s="49"/>
      <c r="FA45" s="49"/>
      <c r="FB45" s="49"/>
      <c r="FC45" s="49"/>
      <c r="FD45" s="49"/>
      <c r="FE45" s="49"/>
      <c r="FF45" s="49"/>
      <c r="FG45" s="49"/>
      <c r="FH45" s="49"/>
      <c r="FI45" s="49"/>
      <c r="FJ45" s="49"/>
      <c r="FK45" s="49"/>
      <c r="FL45" s="49"/>
      <c r="FM45" s="49"/>
      <c r="FN45" s="49"/>
      <c r="FO45" s="49"/>
      <c r="FP45" s="49"/>
      <c r="FQ45" s="49"/>
      <c r="FR45" s="49"/>
      <c r="FS45" s="49"/>
      <c r="FT45" s="49"/>
      <c r="FU45" s="49"/>
      <c r="FV45" s="49"/>
      <c r="FW45" s="49"/>
      <c r="FX45" s="49"/>
      <c r="FY45" s="49"/>
      <c r="FZ45" s="51"/>
      <c r="GA45" s="51"/>
      <c r="GB45" s="18"/>
      <c r="GC45" s="18"/>
      <c r="GD45" s="18"/>
      <c r="GE45" s="18"/>
      <c r="GF45" s="18"/>
      <c r="GG45" s="7"/>
      <c r="GH45" s="7"/>
      <c r="GI45" s="7"/>
      <c r="GJ45" s="7"/>
      <c r="GK45" s="7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</row>
    <row r="46" spans="1:256" s="54" customFormat="1" x14ac:dyDescent="0.35">
      <c r="A46" s="7"/>
      <c r="B46" s="44" t="s">
        <v>497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51"/>
      <c r="GA46" s="52"/>
      <c r="GB46" s="18"/>
      <c r="GC46" s="18"/>
      <c r="GD46" s="18"/>
      <c r="GE46" s="18"/>
      <c r="GF46" s="18"/>
      <c r="GG46" s="7"/>
      <c r="GH46" s="7"/>
      <c r="GI46" s="7"/>
      <c r="GJ46" s="7"/>
      <c r="GK46" s="7"/>
      <c r="GL46" s="7"/>
      <c r="GM46" s="7"/>
      <c r="GN46" s="53"/>
      <c r="GO46" s="53"/>
      <c r="GP46" s="53"/>
      <c r="GQ46" s="53"/>
      <c r="GR46" s="53"/>
      <c r="GS46" s="53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3"/>
      <c r="HF46" s="53"/>
      <c r="HG46" s="53"/>
      <c r="HH46" s="53"/>
      <c r="HI46" s="53"/>
      <c r="HJ46" s="53"/>
      <c r="HK46" s="53"/>
      <c r="HL46" s="53"/>
      <c r="HM46" s="53"/>
      <c r="HN46" s="53"/>
      <c r="HO46" s="53"/>
      <c r="HP46" s="53"/>
      <c r="HQ46" s="53"/>
      <c r="HR46" s="53"/>
      <c r="HS46" s="53"/>
      <c r="HT46" s="53"/>
      <c r="HU46" s="53"/>
      <c r="HV46" s="53"/>
      <c r="HW46" s="53"/>
      <c r="HX46" s="53"/>
      <c r="HY46" s="53"/>
      <c r="HZ46" s="53"/>
      <c r="IA46" s="53"/>
      <c r="IB46" s="53"/>
      <c r="IC46" s="53"/>
      <c r="ID46" s="53"/>
      <c r="IE46" s="53"/>
      <c r="IF46" s="53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x14ac:dyDescent="0.35">
      <c r="A47" s="55" t="s">
        <v>498</v>
      </c>
      <c r="B47" s="52" t="s">
        <v>499</v>
      </c>
      <c r="C47" s="56">
        <v>2486103.7400000002</v>
      </c>
      <c r="D47" s="57">
        <v>5722195.21</v>
      </c>
      <c r="E47" s="57">
        <v>1488921.66</v>
      </c>
      <c r="F47" s="57">
        <v>8370814.6399999997</v>
      </c>
      <c r="G47" s="57">
        <v>589322.68999999994</v>
      </c>
      <c r="H47" s="57">
        <v>53874.12</v>
      </c>
      <c r="I47" s="57">
        <v>1602194.08</v>
      </c>
      <c r="J47" s="57">
        <v>531892.17000000004</v>
      </c>
      <c r="K47" s="57">
        <v>144747.29</v>
      </c>
      <c r="L47" s="57">
        <v>1464762.74</v>
      </c>
      <c r="M47" s="57">
        <v>482581.66</v>
      </c>
      <c r="N47" s="57">
        <v>12636998.84</v>
      </c>
      <c r="O47" s="57">
        <v>5371193.4500000002</v>
      </c>
      <c r="P47" s="57">
        <v>85687.11</v>
      </c>
      <c r="Q47" s="57">
        <v>9409437.8599999994</v>
      </c>
      <c r="R47" s="57">
        <v>104826.22</v>
      </c>
      <c r="S47" s="57">
        <v>1058699.57</v>
      </c>
      <c r="T47" s="57">
        <v>7796.8</v>
      </c>
      <c r="U47" s="57">
        <v>70030.66</v>
      </c>
      <c r="V47" s="57">
        <v>86202.79</v>
      </c>
      <c r="W47" s="57">
        <v>18403.849999999999</v>
      </c>
      <c r="X47" s="57">
        <v>25569.200000000001</v>
      </c>
      <c r="Y47" s="57">
        <v>137008.97</v>
      </c>
      <c r="Z47" s="57">
        <v>62529.99</v>
      </c>
      <c r="AA47" s="57">
        <v>6826844.5599999996</v>
      </c>
      <c r="AB47" s="57">
        <v>12703217.529999999</v>
      </c>
      <c r="AC47" s="57">
        <v>733088.39</v>
      </c>
      <c r="AD47" s="57">
        <v>765338.98</v>
      </c>
      <c r="AE47" s="57">
        <v>60785.05</v>
      </c>
      <c r="AF47" s="57">
        <v>96620.85</v>
      </c>
      <c r="AG47" s="58">
        <v>332294.17</v>
      </c>
      <c r="AH47" s="57">
        <v>162874.26</v>
      </c>
      <c r="AI47" s="57">
        <v>56051.74</v>
      </c>
      <c r="AJ47" s="57">
        <v>139696.16</v>
      </c>
      <c r="AK47" s="57">
        <v>50153.09</v>
      </c>
      <c r="AL47" s="57">
        <v>136478.41</v>
      </c>
      <c r="AM47" s="57">
        <v>108754.41</v>
      </c>
      <c r="AN47" s="57">
        <v>518653.93</v>
      </c>
      <c r="AO47" s="57">
        <v>1736922.12</v>
      </c>
      <c r="AP47" s="57">
        <v>36419101.409999996</v>
      </c>
      <c r="AQ47" s="57">
        <v>114154.15</v>
      </c>
      <c r="AR47" s="57">
        <v>20329146.010000002</v>
      </c>
      <c r="AS47" s="57">
        <v>3012130.71</v>
      </c>
      <c r="AT47" s="57">
        <v>1131092.32</v>
      </c>
      <c r="AU47" s="57">
        <v>193574.48</v>
      </c>
      <c r="AV47" s="57">
        <v>165380.70000000001</v>
      </c>
      <c r="AW47" s="57">
        <v>112909.41</v>
      </c>
      <c r="AX47" s="57">
        <v>81831.03</v>
      </c>
      <c r="AY47" s="57">
        <v>133275.51</v>
      </c>
      <c r="AZ47" s="57">
        <v>1536087.09</v>
      </c>
      <c r="BA47" s="57">
        <v>2320786.4700000002</v>
      </c>
      <c r="BB47" s="57">
        <v>492666.09</v>
      </c>
      <c r="BC47" s="57">
        <v>8357424.1100000003</v>
      </c>
      <c r="BD47" s="57">
        <v>1340447.97</v>
      </c>
      <c r="BE47" s="57">
        <v>451730.17</v>
      </c>
      <c r="BF47" s="57">
        <v>7293314.9400000004</v>
      </c>
      <c r="BG47" s="57">
        <v>124916.55</v>
      </c>
      <c r="BH47" s="57">
        <v>184334.54</v>
      </c>
      <c r="BI47" s="57">
        <v>70285.149999999994</v>
      </c>
      <c r="BJ47" s="57">
        <v>1941438.87</v>
      </c>
      <c r="BK47" s="57">
        <v>3573443.67</v>
      </c>
      <c r="BL47" s="57">
        <v>17265.79</v>
      </c>
      <c r="BM47" s="57">
        <v>95252.46</v>
      </c>
      <c r="BN47" s="57">
        <v>1135081.67</v>
      </c>
      <c r="BO47" s="57">
        <v>373634.27</v>
      </c>
      <c r="BP47" s="57">
        <v>231957.22</v>
      </c>
      <c r="BQ47" s="57">
        <v>2156348.7599999998</v>
      </c>
      <c r="BR47" s="57">
        <v>582213.41</v>
      </c>
      <c r="BS47" s="57">
        <v>309913.81</v>
      </c>
      <c r="BT47" s="57">
        <v>161091.41</v>
      </c>
      <c r="BU47" s="57">
        <v>93411.67</v>
      </c>
      <c r="BV47" s="57">
        <v>752815.7</v>
      </c>
      <c r="BW47" s="57">
        <v>856290.13</v>
      </c>
      <c r="BX47" s="57">
        <v>91405.49</v>
      </c>
      <c r="BY47" s="57">
        <v>318902.01</v>
      </c>
      <c r="BZ47" s="57">
        <v>91684.87</v>
      </c>
      <c r="CA47" s="57">
        <v>358753.67</v>
      </c>
      <c r="CB47" s="57">
        <v>24362000.199999999</v>
      </c>
      <c r="CC47" s="57">
        <v>6523.44</v>
      </c>
      <c r="CD47" s="57">
        <v>89625.5</v>
      </c>
      <c r="CE47" s="57">
        <v>118160.05</v>
      </c>
      <c r="CF47" s="57">
        <v>83737</v>
      </c>
      <c r="CG47" s="57">
        <v>60761.01</v>
      </c>
      <c r="CH47" s="57">
        <v>30109.95</v>
      </c>
      <c r="CI47" s="57">
        <v>251140.34</v>
      </c>
      <c r="CJ47" s="57">
        <v>413656.77</v>
      </c>
      <c r="CK47" s="57">
        <v>1699098.36</v>
      </c>
      <c r="CL47" s="57">
        <v>238217.67</v>
      </c>
      <c r="CM47" s="57">
        <v>186303</v>
      </c>
      <c r="CN47" s="57">
        <v>8558859.9399999995</v>
      </c>
      <c r="CO47" s="57">
        <v>5388104.3200000003</v>
      </c>
      <c r="CP47" s="57">
        <v>748537.61</v>
      </c>
      <c r="CQ47" s="57">
        <v>404598.69</v>
      </c>
      <c r="CR47" s="57">
        <v>75865.52</v>
      </c>
      <c r="CS47" s="57">
        <v>233975.56</v>
      </c>
      <c r="CT47" s="57">
        <v>88616.37</v>
      </c>
      <c r="CU47" s="57">
        <v>52286.5</v>
      </c>
      <c r="CV47" s="57">
        <v>40493.43</v>
      </c>
      <c r="CW47" s="7">
        <v>171301.41</v>
      </c>
      <c r="CX47" s="57">
        <v>229723.19</v>
      </c>
      <c r="CY47" s="57">
        <v>20357.29</v>
      </c>
      <c r="CZ47" s="57">
        <v>736830.09</v>
      </c>
      <c r="DA47" s="57">
        <v>156502.28</v>
      </c>
      <c r="DB47" s="57">
        <v>120477.05</v>
      </c>
      <c r="DC47" s="57">
        <v>152541.37</v>
      </c>
      <c r="DD47" s="57">
        <v>84776.14</v>
      </c>
      <c r="DE47" s="57">
        <v>223666.64</v>
      </c>
      <c r="DF47" s="57">
        <v>7700362.0300000003</v>
      </c>
      <c r="DG47" s="57">
        <v>138143.76</v>
      </c>
      <c r="DH47" s="57">
        <v>944994.79</v>
      </c>
      <c r="DI47" s="57">
        <v>1275976.19</v>
      </c>
      <c r="DJ47" s="57">
        <v>158596.21</v>
      </c>
      <c r="DK47" s="57">
        <v>87605.49</v>
      </c>
      <c r="DL47" s="57">
        <v>2625339.33</v>
      </c>
      <c r="DM47" s="57">
        <v>78402.84</v>
      </c>
      <c r="DN47" s="57">
        <v>599029.62</v>
      </c>
      <c r="DO47" s="57">
        <v>765444.43</v>
      </c>
      <c r="DP47" s="57">
        <v>60640.1</v>
      </c>
      <c r="DQ47" s="57">
        <v>483159.99</v>
      </c>
      <c r="DR47" s="57">
        <v>361120.57</v>
      </c>
      <c r="DS47" s="57">
        <v>214726.39999999999</v>
      </c>
      <c r="DT47" s="57">
        <v>55058.11</v>
      </c>
      <c r="DU47" s="57">
        <v>124347.19</v>
      </c>
      <c r="DV47" s="57">
        <v>49615.06</v>
      </c>
      <c r="DW47" s="57">
        <v>111040.06</v>
      </c>
      <c r="DX47" s="57">
        <v>143950.67000000001</v>
      </c>
      <c r="DY47" s="57">
        <v>239560.98</v>
      </c>
      <c r="DZ47" s="57">
        <v>412967.03</v>
      </c>
      <c r="EA47" s="57">
        <v>679726.33</v>
      </c>
      <c r="EB47" s="57">
        <v>248733.05</v>
      </c>
      <c r="EC47" s="57">
        <v>110128.77</v>
      </c>
      <c r="ED47" s="57">
        <v>691194.7</v>
      </c>
      <c r="EE47" s="57">
        <v>65386.43</v>
      </c>
      <c r="EF47" s="57">
        <v>326679.2</v>
      </c>
      <c r="EG47" s="57">
        <v>113173.66</v>
      </c>
      <c r="EH47" s="57">
        <v>51089.69</v>
      </c>
      <c r="EI47" s="57">
        <v>3110099.38</v>
      </c>
      <c r="EJ47" s="57">
        <v>2226590.86</v>
      </c>
      <c r="EK47" s="57">
        <v>129585.27</v>
      </c>
      <c r="EL47" s="57">
        <v>85115.18</v>
      </c>
      <c r="EM47" s="57">
        <v>279061.11</v>
      </c>
      <c r="EN47" s="57">
        <v>268552.46000000002</v>
      </c>
      <c r="EO47" s="57">
        <v>112545.45</v>
      </c>
      <c r="EP47" s="57">
        <v>205284.14</v>
      </c>
      <c r="EQ47" s="57">
        <v>916333.94</v>
      </c>
      <c r="ER47" s="57">
        <v>204633.9</v>
      </c>
      <c r="ES47" s="57">
        <v>227450.93</v>
      </c>
      <c r="ET47" s="57">
        <v>126251.14</v>
      </c>
      <c r="EU47" s="57">
        <v>171621.17</v>
      </c>
      <c r="EV47" s="57">
        <v>73633.789999999994</v>
      </c>
      <c r="EW47" s="57">
        <v>310410.44</v>
      </c>
      <c r="EX47" s="57">
        <v>20466.98</v>
      </c>
      <c r="EY47" s="57">
        <v>106067.07</v>
      </c>
      <c r="EZ47" s="57">
        <v>93571.05</v>
      </c>
      <c r="FA47" s="57">
        <v>1701019.37</v>
      </c>
      <c r="FB47" s="58">
        <v>327879.89</v>
      </c>
      <c r="FC47" s="57">
        <v>873424.45</v>
      </c>
      <c r="FD47" s="57">
        <v>157050.48000000001</v>
      </c>
      <c r="FE47" s="57">
        <v>67031.44</v>
      </c>
      <c r="FF47" s="57">
        <v>71709.539999999994</v>
      </c>
      <c r="FG47" s="57">
        <v>84557.4</v>
      </c>
      <c r="FH47" s="57">
        <v>110593.39</v>
      </c>
      <c r="FI47" s="57">
        <v>692424.05</v>
      </c>
      <c r="FJ47" s="57">
        <v>944064.34</v>
      </c>
      <c r="FK47" s="57">
        <v>912429.09</v>
      </c>
      <c r="FL47" s="57">
        <v>2192499.67</v>
      </c>
      <c r="FM47" s="57">
        <v>901144.54</v>
      </c>
      <c r="FN47" s="57">
        <v>3229587.13</v>
      </c>
      <c r="FO47" s="58">
        <v>804160.28</v>
      </c>
      <c r="FP47" s="57">
        <v>700658.33</v>
      </c>
      <c r="FQ47" s="57">
        <v>404419.34</v>
      </c>
      <c r="FR47" s="57">
        <v>271258.68</v>
      </c>
      <c r="FS47" s="57">
        <v>94816.960000000006</v>
      </c>
      <c r="FT47" s="58">
        <v>93903.08</v>
      </c>
      <c r="FU47" s="57">
        <v>329989.55</v>
      </c>
      <c r="FV47" s="57">
        <v>205512.47</v>
      </c>
      <c r="FW47" s="57">
        <v>48224.19</v>
      </c>
      <c r="FX47" s="57">
        <v>37973.199999999997</v>
      </c>
      <c r="FY47" s="52"/>
      <c r="FZ47" s="51">
        <f>SUM(C47:FX47)</f>
        <v>261311707.13999993</v>
      </c>
      <c r="GA47" s="7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</row>
    <row r="48" spans="1:256" x14ac:dyDescent="0.35">
      <c r="A48" s="6" t="s">
        <v>500</v>
      </c>
      <c r="B48" s="7" t="s">
        <v>947</v>
      </c>
      <c r="C48" s="59">
        <v>1216407661</v>
      </c>
      <c r="D48" s="59">
        <v>4118259391</v>
      </c>
      <c r="E48" s="59">
        <v>1246613138</v>
      </c>
      <c r="F48" s="59">
        <v>3211098388</v>
      </c>
      <c r="G48" s="59">
        <v>457393352</v>
      </c>
      <c r="H48" s="59">
        <v>130921375</v>
      </c>
      <c r="I48" s="59">
        <v>1114677701</v>
      </c>
      <c r="J48" s="59">
        <v>165593285</v>
      </c>
      <c r="K48" s="59">
        <v>48539258</v>
      </c>
      <c r="L48" s="59">
        <v>839613342</v>
      </c>
      <c r="M48" s="59">
        <v>332511122</v>
      </c>
      <c r="N48" s="59">
        <v>8925308725</v>
      </c>
      <c r="O48" s="59">
        <v>2488254932</v>
      </c>
      <c r="P48" s="59">
        <v>53122774</v>
      </c>
      <c r="Q48" s="59">
        <v>5571676611</v>
      </c>
      <c r="R48" s="59">
        <v>69685447</v>
      </c>
      <c r="S48" s="59">
        <v>568803620</v>
      </c>
      <c r="T48" s="59">
        <v>26392787</v>
      </c>
      <c r="U48" s="59">
        <v>31799533</v>
      </c>
      <c r="V48" s="59">
        <v>33293699</v>
      </c>
      <c r="W48" s="59">
        <v>6723056</v>
      </c>
      <c r="X48" s="59">
        <v>18666814</v>
      </c>
      <c r="Y48" s="59">
        <v>71753360</v>
      </c>
      <c r="Z48" s="59">
        <v>26542970</v>
      </c>
      <c r="AA48" s="59">
        <v>5345916608</v>
      </c>
      <c r="AB48" s="59">
        <v>9594871164</v>
      </c>
      <c r="AC48" s="59">
        <v>414850080</v>
      </c>
      <c r="AD48" s="59">
        <v>464476928</v>
      </c>
      <c r="AE48" s="59">
        <v>49316953</v>
      </c>
      <c r="AF48" s="59">
        <v>91483897</v>
      </c>
      <c r="AG48" s="137">
        <v>338887490</v>
      </c>
      <c r="AH48" s="59">
        <v>38645460</v>
      </c>
      <c r="AI48" s="59">
        <v>10053790</v>
      </c>
      <c r="AJ48" s="137">
        <v>34109874</v>
      </c>
      <c r="AK48" s="59">
        <v>66955798</v>
      </c>
      <c r="AL48" s="59">
        <v>90829478</v>
      </c>
      <c r="AM48" s="59">
        <v>59608092</v>
      </c>
      <c r="AN48" s="59">
        <v>154762230</v>
      </c>
      <c r="AO48" s="59">
        <v>498715890</v>
      </c>
      <c r="AP48" s="59">
        <v>25308865707</v>
      </c>
      <c r="AQ48" s="59">
        <v>95020039</v>
      </c>
      <c r="AR48" s="59">
        <v>10572639984</v>
      </c>
      <c r="AS48" s="59">
        <v>4600283030</v>
      </c>
      <c r="AT48" s="59">
        <v>394622810</v>
      </c>
      <c r="AU48" s="59">
        <v>71518009</v>
      </c>
      <c r="AV48" s="59">
        <v>44382363</v>
      </c>
      <c r="AW48" s="59">
        <v>38529160</v>
      </c>
      <c r="AX48" s="59">
        <v>30684030</v>
      </c>
      <c r="AY48" s="59">
        <v>58711670</v>
      </c>
      <c r="AZ48" s="59">
        <v>1008020670</v>
      </c>
      <c r="BA48" s="137">
        <v>846039950</v>
      </c>
      <c r="BB48" s="59">
        <v>242750840</v>
      </c>
      <c r="BC48" s="59">
        <v>4121161380</v>
      </c>
      <c r="BD48" s="59">
        <v>534978980</v>
      </c>
      <c r="BE48" s="59">
        <v>184371010</v>
      </c>
      <c r="BF48" s="59">
        <v>2780027310</v>
      </c>
      <c r="BG48" s="59">
        <v>62180640</v>
      </c>
      <c r="BH48" s="59">
        <v>75383100</v>
      </c>
      <c r="BI48" s="59">
        <v>52726470</v>
      </c>
      <c r="BJ48" s="59">
        <v>931531930</v>
      </c>
      <c r="BK48" s="59">
        <v>1711789520</v>
      </c>
      <c r="BL48" s="59">
        <v>8246364</v>
      </c>
      <c r="BM48" s="59">
        <v>42580989</v>
      </c>
      <c r="BN48" s="59">
        <v>337310001</v>
      </c>
      <c r="BO48" s="59">
        <v>191692319</v>
      </c>
      <c r="BP48" s="59">
        <v>92267563</v>
      </c>
      <c r="BQ48" s="59">
        <v>1840456020</v>
      </c>
      <c r="BR48" s="59">
        <v>957165450</v>
      </c>
      <c r="BS48" s="59">
        <v>739511780</v>
      </c>
      <c r="BT48" s="59">
        <v>464335470</v>
      </c>
      <c r="BU48" s="59">
        <v>164720949</v>
      </c>
      <c r="BV48" s="59">
        <v>1302987390</v>
      </c>
      <c r="BW48" s="59">
        <v>1070048495</v>
      </c>
      <c r="BX48" s="59">
        <v>55481130</v>
      </c>
      <c r="BY48" s="59">
        <v>120189483</v>
      </c>
      <c r="BZ48" s="59">
        <v>35568617</v>
      </c>
      <c r="CA48" s="59">
        <v>99974962</v>
      </c>
      <c r="CB48" s="59">
        <v>13598825546</v>
      </c>
      <c r="CC48" s="137">
        <v>19532416</v>
      </c>
      <c r="CD48" s="137">
        <v>19887758</v>
      </c>
      <c r="CE48" s="59">
        <v>43037008</v>
      </c>
      <c r="CF48" s="59">
        <v>31536555</v>
      </c>
      <c r="CG48" s="138">
        <v>24793113</v>
      </c>
      <c r="CH48" s="59">
        <v>17430135</v>
      </c>
      <c r="CI48" s="59">
        <v>114209661</v>
      </c>
      <c r="CJ48" s="59">
        <v>368817901</v>
      </c>
      <c r="CK48" s="59">
        <v>1594134140</v>
      </c>
      <c r="CL48" s="59">
        <v>231153500</v>
      </c>
      <c r="CM48" s="59">
        <v>264797640</v>
      </c>
      <c r="CN48" s="59">
        <v>4918170632</v>
      </c>
      <c r="CO48" s="59">
        <v>3154908551</v>
      </c>
      <c r="CP48" s="59">
        <v>624409907</v>
      </c>
      <c r="CQ48" s="137">
        <v>149445786</v>
      </c>
      <c r="CR48" s="137">
        <v>92797840</v>
      </c>
      <c r="CS48" s="137">
        <v>54872436</v>
      </c>
      <c r="CT48" s="137">
        <v>48349550</v>
      </c>
      <c r="CU48" s="137">
        <v>19163350</v>
      </c>
      <c r="CV48" s="137">
        <v>27526900</v>
      </c>
      <c r="CW48" s="59">
        <v>68373837</v>
      </c>
      <c r="CX48" s="59">
        <v>82443696</v>
      </c>
      <c r="CY48" s="59">
        <v>6308435</v>
      </c>
      <c r="CZ48" s="137">
        <v>231584988</v>
      </c>
      <c r="DA48" s="137">
        <v>47855465</v>
      </c>
      <c r="DB48" s="59">
        <v>45104482</v>
      </c>
      <c r="DC48" s="137">
        <v>55617069</v>
      </c>
      <c r="DD48" s="59">
        <v>281338760</v>
      </c>
      <c r="DE48" s="59">
        <v>172286690</v>
      </c>
      <c r="DF48" s="59">
        <v>2518036350</v>
      </c>
      <c r="DG48" s="59">
        <v>55752049</v>
      </c>
      <c r="DH48" s="137">
        <v>398574097</v>
      </c>
      <c r="DI48" s="59">
        <v>527599700</v>
      </c>
      <c r="DJ48" s="59">
        <v>63614070</v>
      </c>
      <c r="DK48" s="59">
        <v>56105060</v>
      </c>
      <c r="DL48" s="59">
        <v>838664650</v>
      </c>
      <c r="DM48" s="59">
        <v>24977299</v>
      </c>
      <c r="DN48" s="59">
        <v>261227581</v>
      </c>
      <c r="DO48" s="59">
        <v>357370050</v>
      </c>
      <c r="DP48" s="59">
        <v>33484870</v>
      </c>
      <c r="DQ48" s="59">
        <v>409082480</v>
      </c>
      <c r="DR48" s="137">
        <v>85335672</v>
      </c>
      <c r="DS48" s="137">
        <v>37617360</v>
      </c>
      <c r="DT48" s="59">
        <v>11486494</v>
      </c>
      <c r="DU48" s="59">
        <v>27562190</v>
      </c>
      <c r="DV48" s="137">
        <v>9069824</v>
      </c>
      <c r="DW48" s="137">
        <v>19727475</v>
      </c>
      <c r="DX48" s="137">
        <v>101753600</v>
      </c>
      <c r="DY48" s="137">
        <v>197327820</v>
      </c>
      <c r="DZ48" s="59">
        <v>231902970</v>
      </c>
      <c r="EA48" s="59">
        <v>619028945</v>
      </c>
      <c r="EB48" s="59">
        <v>79060270</v>
      </c>
      <c r="EC48" s="59">
        <v>34193948</v>
      </c>
      <c r="ED48" s="59">
        <v>5342831920</v>
      </c>
      <c r="EE48" s="59">
        <v>17490760</v>
      </c>
      <c r="EF48" s="59">
        <v>90368425</v>
      </c>
      <c r="EG48" s="59">
        <v>28783123</v>
      </c>
      <c r="EH48" s="59">
        <v>13370150</v>
      </c>
      <c r="EI48" s="137">
        <v>1250614749</v>
      </c>
      <c r="EJ48" s="137">
        <v>1030438627</v>
      </c>
      <c r="EK48" s="137">
        <v>503171210</v>
      </c>
      <c r="EL48" s="137">
        <v>282111270</v>
      </c>
      <c r="EM48" s="59">
        <v>116215085</v>
      </c>
      <c r="EN48" s="59">
        <v>74217070</v>
      </c>
      <c r="EO48" s="59">
        <v>43673025</v>
      </c>
      <c r="EP48" s="137">
        <v>149868340</v>
      </c>
      <c r="EQ48" s="137">
        <v>1728505790</v>
      </c>
      <c r="ER48" s="59">
        <v>136158550</v>
      </c>
      <c r="ES48" s="137">
        <v>32410472</v>
      </c>
      <c r="ET48" s="137">
        <v>43794331</v>
      </c>
      <c r="EU48" s="59">
        <v>41561228</v>
      </c>
      <c r="EV48" s="59">
        <v>73362974</v>
      </c>
      <c r="EW48" s="59">
        <v>1233504786</v>
      </c>
      <c r="EX48" s="59">
        <v>52792979</v>
      </c>
      <c r="EY48" s="59">
        <v>34467440</v>
      </c>
      <c r="EZ48" s="59">
        <v>29919210</v>
      </c>
      <c r="FA48" s="59">
        <v>3392935973</v>
      </c>
      <c r="FB48" s="59">
        <v>413811820</v>
      </c>
      <c r="FC48" s="59">
        <v>416460713</v>
      </c>
      <c r="FD48" s="59">
        <v>49086452</v>
      </c>
      <c r="FE48" s="59">
        <v>29787304</v>
      </c>
      <c r="FF48" s="59">
        <v>21507441</v>
      </c>
      <c r="FG48" s="59">
        <v>33049681</v>
      </c>
      <c r="FH48" s="59">
        <v>35612732</v>
      </c>
      <c r="FI48" s="137">
        <v>1403698678</v>
      </c>
      <c r="FJ48" s="137">
        <v>832928770</v>
      </c>
      <c r="FK48" s="59">
        <v>2159653710</v>
      </c>
      <c r="FL48" s="137">
        <v>1919208624</v>
      </c>
      <c r="FM48" s="59">
        <v>1203687970</v>
      </c>
      <c r="FN48" s="137">
        <v>2389457390</v>
      </c>
      <c r="FO48" s="59">
        <v>3132126660</v>
      </c>
      <c r="FP48" s="59">
        <v>1154163015</v>
      </c>
      <c r="FQ48" s="137">
        <v>671251470</v>
      </c>
      <c r="FR48" s="59">
        <v>481139170</v>
      </c>
      <c r="FS48" s="59">
        <v>536117010</v>
      </c>
      <c r="FT48" s="59">
        <v>557676850</v>
      </c>
      <c r="FU48" s="137">
        <v>155374900</v>
      </c>
      <c r="FV48" s="137">
        <v>128960910</v>
      </c>
      <c r="FW48" s="59">
        <v>17680301</v>
      </c>
      <c r="FX48" s="59">
        <v>15084490</v>
      </c>
      <c r="FY48" s="52"/>
      <c r="FZ48" s="52">
        <f>SUM(C48:FX48)</f>
        <v>176223253776</v>
      </c>
      <c r="GA48" s="52"/>
      <c r="GB48" s="52"/>
      <c r="GC48" s="52"/>
      <c r="GD48" s="52"/>
      <c r="GE48" s="52"/>
      <c r="GF48" s="52"/>
      <c r="GG48" s="7"/>
      <c r="GH48" s="7"/>
      <c r="GI48" s="7"/>
      <c r="GJ48" s="7"/>
      <c r="GK48" s="7"/>
      <c r="GL48" s="7"/>
      <c r="GM48" s="7"/>
    </row>
    <row r="49" spans="1:256" x14ac:dyDescent="0.35">
      <c r="A49" s="6" t="s">
        <v>501</v>
      </c>
      <c r="B49" s="28" t="s">
        <v>502</v>
      </c>
      <c r="C49" s="60">
        <v>2.7E-2</v>
      </c>
      <c r="D49" s="43">
        <v>2.7E-2</v>
      </c>
      <c r="E49" s="43">
        <v>2.7E-2</v>
      </c>
      <c r="F49" s="43">
        <v>2.7E-2</v>
      </c>
      <c r="G49" s="43">
        <v>2.5264999999999999E-2</v>
      </c>
      <c r="H49" s="43">
        <v>2.7E-2</v>
      </c>
      <c r="I49" s="43">
        <v>2.7E-2</v>
      </c>
      <c r="J49" s="43">
        <v>2.7E-2</v>
      </c>
      <c r="K49" s="43">
        <v>2.7E-2</v>
      </c>
      <c r="L49" s="43">
        <v>2.5895000000000001E-2</v>
      </c>
      <c r="M49" s="43">
        <v>2.4947E-2</v>
      </c>
      <c r="N49" s="43">
        <v>1.8755999999999998E-2</v>
      </c>
      <c r="O49" s="43">
        <v>2.7E-2</v>
      </c>
      <c r="P49" s="43">
        <v>2.7E-2</v>
      </c>
      <c r="Q49" s="43">
        <v>2.7E-2</v>
      </c>
      <c r="R49" s="43">
        <v>2.7E-2</v>
      </c>
      <c r="S49" s="43">
        <v>2.5014000000000002E-2</v>
      </c>
      <c r="T49" s="43">
        <v>2.3301000000000002E-2</v>
      </c>
      <c r="U49" s="43">
        <v>2.2801000000000002E-2</v>
      </c>
      <c r="V49" s="43">
        <v>2.7E-2</v>
      </c>
      <c r="W49" s="43">
        <v>2.7E-2</v>
      </c>
      <c r="X49" s="43">
        <v>1.4756000000000002E-2</v>
      </c>
      <c r="Y49" s="43">
        <v>2.3498000000000002E-2</v>
      </c>
      <c r="Z49" s="43">
        <v>2.2915000000000001E-2</v>
      </c>
      <c r="AA49" s="43">
        <v>2.7E-2</v>
      </c>
      <c r="AB49" s="43">
        <v>2.7E-2</v>
      </c>
      <c r="AC49" s="43">
        <v>1.9982E-2</v>
      </c>
      <c r="AD49" s="43">
        <v>1.8693000000000001E-2</v>
      </c>
      <c r="AE49" s="43">
        <v>1.1814000000000002E-2</v>
      </c>
      <c r="AF49" s="43">
        <v>1.0673999999999999E-2</v>
      </c>
      <c r="AG49" s="43">
        <v>1.2485E-2</v>
      </c>
      <c r="AH49" s="43">
        <v>2.1122999999999999E-2</v>
      </c>
      <c r="AI49" s="43">
        <v>2.7E-2</v>
      </c>
      <c r="AJ49" s="43">
        <v>2.2787999999999999E-2</v>
      </c>
      <c r="AK49" s="43">
        <v>2.0279999999999999E-2</v>
      </c>
      <c r="AL49" s="43">
        <v>2.7E-2</v>
      </c>
      <c r="AM49" s="43">
        <v>2.0449000000000002E-2</v>
      </c>
      <c r="AN49" s="43">
        <v>2.6903E-2</v>
      </c>
      <c r="AO49" s="43">
        <v>2.6656000000000003E-2</v>
      </c>
      <c r="AP49" s="43">
        <v>2.7E-2</v>
      </c>
      <c r="AQ49" s="43">
        <v>1.8685E-2</v>
      </c>
      <c r="AR49" s="43">
        <v>2.7E-2</v>
      </c>
      <c r="AS49" s="43">
        <v>1.2137999999999999E-2</v>
      </c>
      <c r="AT49" s="43">
        <v>2.7E-2</v>
      </c>
      <c r="AU49" s="43">
        <v>2.3188E-2</v>
      </c>
      <c r="AV49" s="43">
        <v>2.7E-2</v>
      </c>
      <c r="AW49" s="43">
        <v>2.4430999999999998E-2</v>
      </c>
      <c r="AX49" s="43">
        <v>2.0798000000000001E-2</v>
      </c>
      <c r="AY49" s="43">
        <v>2.7E-2</v>
      </c>
      <c r="AZ49" s="43">
        <v>1.5720000000000001E-2</v>
      </c>
      <c r="BA49" s="43">
        <v>2.5894E-2</v>
      </c>
      <c r="BB49" s="43">
        <v>2.3684E-2</v>
      </c>
      <c r="BC49" s="43">
        <v>2.0715000000000001E-2</v>
      </c>
      <c r="BD49" s="43">
        <v>2.7E-2</v>
      </c>
      <c r="BE49" s="43">
        <v>2.6816E-2</v>
      </c>
      <c r="BF49" s="43">
        <v>2.7E-2</v>
      </c>
      <c r="BG49" s="43">
        <v>2.7E-2</v>
      </c>
      <c r="BH49" s="43">
        <v>2.5419000000000001E-2</v>
      </c>
      <c r="BI49" s="43">
        <v>1.2433E-2</v>
      </c>
      <c r="BJ49" s="43">
        <v>2.7E-2</v>
      </c>
      <c r="BK49" s="43">
        <v>2.7E-2</v>
      </c>
      <c r="BL49" s="43">
        <v>2.7E-2</v>
      </c>
      <c r="BM49" s="43">
        <v>2.4834000000000002E-2</v>
      </c>
      <c r="BN49" s="43">
        <v>2.7E-2</v>
      </c>
      <c r="BO49" s="43">
        <v>1.9203000000000001E-2</v>
      </c>
      <c r="BP49" s="43">
        <v>2.5702000000000003E-2</v>
      </c>
      <c r="BQ49" s="43">
        <v>2.5759000000000001E-2</v>
      </c>
      <c r="BR49" s="43">
        <v>8.6999999999999994E-3</v>
      </c>
      <c r="BS49" s="43">
        <v>4.3949999999999996E-3</v>
      </c>
      <c r="BT49" s="43">
        <v>6.6509999999999998E-3</v>
      </c>
      <c r="BU49" s="43">
        <v>1.3811E-2</v>
      </c>
      <c r="BV49" s="43">
        <v>1.2777E-2</v>
      </c>
      <c r="BW49" s="43">
        <v>1.5736E-2</v>
      </c>
      <c r="BX49" s="43">
        <v>1.9067000000000001E-2</v>
      </c>
      <c r="BY49" s="43">
        <v>2.7E-2</v>
      </c>
      <c r="BZ49" s="43">
        <v>2.7E-2</v>
      </c>
      <c r="CA49" s="43">
        <v>2.3040999999999999E-2</v>
      </c>
      <c r="CB49" s="43">
        <v>2.7E-2</v>
      </c>
      <c r="CC49" s="43">
        <v>2.6199E-2</v>
      </c>
      <c r="CD49" s="43">
        <v>2.3519999999999999E-2</v>
      </c>
      <c r="CE49" s="43">
        <v>2.7E-2</v>
      </c>
      <c r="CF49" s="43">
        <v>2.4334000000000001E-2</v>
      </c>
      <c r="CG49" s="43">
        <v>2.7E-2</v>
      </c>
      <c r="CH49" s="43">
        <v>2.6187999999999999E-2</v>
      </c>
      <c r="CI49" s="43">
        <v>2.7E-2</v>
      </c>
      <c r="CJ49" s="43">
        <v>2.6513999999999999E-2</v>
      </c>
      <c r="CK49" s="43">
        <v>1.0600999999999999E-2</v>
      </c>
      <c r="CL49" s="43">
        <v>1.2229E-2</v>
      </c>
      <c r="CM49" s="43">
        <v>6.2740000000000001E-3</v>
      </c>
      <c r="CN49" s="43">
        <v>2.7E-2</v>
      </c>
      <c r="CO49" s="43">
        <v>2.6360000000000001E-2</v>
      </c>
      <c r="CP49" s="43">
        <v>2.0548999999999998E-2</v>
      </c>
      <c r="CQ49" s="43">
        <v>1.6427000000000001E-2</v>
      </c>
      <c r="CR49" s="43">
        <v>4.169E-3</v>
      </c>
      <c r="CS49" s="43">
        <v>2.6658000000000001E-2</v>
      </c>
      <c r="CT49" s="43">
        <v>1.252E-2</v>
      </c>
      <c r="CU49" s="43">
        <v>2.3616000000000002E-2</v>
      </c>
      <c r="CV49" s="43">
        <v>1.4978999999999999E-2</v>
      </c>
      <c r="CW49" s="43">
        <v>1.7378999999999999E-2</v>
      </c>
      <c r="CX49" s="43">
        <v>2.5824E-2</v>
      </c>
      <c r="CY49" s="43">
        <v>2.7E-2</v>
      </c>
      <c r="CZ49" s="43">
        <v>2.7E-2</v>
      </c>
      <c r="DA49" s="43">
        <v>2.7E-2</v>
      </c>
      <c r="DB49" s="43">
        <v>2.7E-2</v>
      </c>
      <c r="DC49" s="43">
        <v>2.1418E-2</v>
      </c>
      <c r="DD49" s="43">
        <v>3.4299999999999999E-3</v>
      </c>
      <c r="DE49" s="43">
        <v>1.1894999999999999E-2</v>
      </c>
      <c r="DF49" s="43">
        <v>2.7E-2</v>
      </c>
      <c r="DG49" s="43">
        <v>2.4453000000000003E-2</v>
      </c>
      <c r="DH49" s="43">
        <v>2.4516E-2</v>
      </c>
      <c r="DI49" s="43">
        <v>2.2845000000000001E-2</v>
      </c>
      <c r="DJ49" s="43">
        <v>2.4883000000000002E-2</v>
      </c>
      <c r="DK49" s="43">
        <v>1.9658000000000002E-2</v>
      </c>
      <c r="DL49" s="43">
        <v>2.5967E-2</v>
      </c>
      <c r="DM49" s="43">
        <v>2.3899E-2</v>
      </c>
      <c r="DN49" s="43">
        <v>2.7E-2</v>
      </c>
      <c r="DO49" s="43">
        <v>2.7E-2</v>
      </c>
      <c r="DP49" s="43">
        <v>2.7E-2</v>
      </c>
      <c r="DQ49" s="43">
        <v>2.2880000000000001E-2</v>
      </c>
      <c r="DR49" s="43">
        <v>2.7E-2</v>
      </c>
      <c r="DS49" s="43">
        <v>2.7E-2</v>
      </c>
      <c r="DT49" s="43">
        <v>2.5729000000000002E-2</v>
      </c>
      <c r="DU49" s="43">
        <v>2.7E-2</v>
      </c>
      <c r="DV49" s="43">
        <v>2.7E-2</v>
      </c>
      <c r="DW49" s="43">
        <v>2.5996999999999999E-2</v>
      </c>
      <c r="DX49" s="43">
        <v>2.2931E-2</v>
      </c>
      <c r="DY49" s="43">
        <v>1.6928000000000002E-2</v>
      </c>
      <c r="DZ49" s="43">
        <v>2.1662000000000001E-2</v>
      </c>
      <c r="EA49" s="43">
        <v>1.2173E-2</v>
      </c>
      <c r="EB49" s="43">
        <v>2.7E-2</v>
      </c>
      <c r="EC49" s="43">
        <v>2.7E-2</v>
      </c>
      <c r="ED49" s="43">
        <v>4.4120000000000001E-3</v>
      </c>
      <c r="EE49" s="43">
        <v>2.7E-2</v>
      </c>
      <c r="EF49" s="43">
        <v>2.3595000000000001E-2</v>
      </c>
      <c r="EG49" s="43">
        <v>2.7E-2</v>
      </c>
      <c r="EH49" s="43">
        <v>2.7E-2</v>
      </c>
      <c r="EI49" s="43">
        <v>2.7E-2</v>
      </c>
      <c r="EJ49" s="43">
        <v>2.7E-2</v>
      </c>
      <c r="EK49" s="43">
        <v>5.7670000000000004E-3</v>
      </c>
      <c r="EL49" s="43">
        <v>6.1159999999999999E-3</v>
      </c>
      <c r="EM49" s="43">
        <v>2.0308E-2</v>
      </c>
      <c r="EN49" s="43">
        <v>2.7E-2</v>
      </c>
      <c r="EO49" s="43">
        <v>2.7E-2</v>
      </c>
      <c r="EP49" s="43">
        <v>2.4586E-2</v>
      </c>
      <c r="EQ49" s="43">
        <v>6.2630000000000003E-3</v>
      </c>
      <c r="ER49" s="43">
        <v>2.1283E-2</v>
      </c>
      <c r="ES49" s="43">
        <v>2.7E-2</v>
      </c>
      <c r="ET49" s="43">
        <v>2.7E-2</v>
      </c>
      <c r="EU49" s="43">
        <v>2.7E-2</v>
      </c>
      <c r="EV49" s="43">
        <v>1.4964999999999999E-2</v>
      </c>
      <c r="EW49" s="43">
        <v>7.2810000000000001E-3</v>
      </c>
      <c r="EX49" s="43">
        <v>7.9100000000000004E-3</v>
      </c>
      <c r="EY49" s="43">
        <v>2.7E-2</v>
      </c>
      <c r="EZ49" s="43">
        <v>2.6942000000000001E-2</v>
      </c>
      <c r="FA49" s="43">
        <v>1.0666E-2</v>
      </c>
      <c r="FB49" s="43">
        <v>9.6240000000000006E-3</v>
      </c>
      <c r="FC49" s="43">
        <v>2.6550000000000001E-2</v>
      </c>
      <c r="FD49" s="43">
        <v>2.7E-2</v>
      </c>
      <c r="FE49" s="43">
        <v>1.8180999999999999E-2</v>
      </c>
      <c r="FF49" s="43">
        <v>2.7E-2</v>
      </c>
      <c r="FG49" s="43">
        <v>2.7E-2</v>
      </c>
      <c r="FH49" s="43">
        <v>2.3772000000000001E-2</v>
      </c>
      <c r="FI49" s="43">
        <v>9.0800000000000013E-3</v>
      </c>
      <c r="FJ49" s="43">
        <v>1.5012999999999999E-2</v>
      </c>
      <c r="FK49" s="43">
        <v>1.0845E-2</v>
      </c>
      <c r="FL49" s="43">
        <v>2.7E-2</v>
      </c>
      <c r="FM49" s="43">
        <v>2.2414E-2</v>
      </c>
      <c r="FN49" s="43">
        <v>2.7E-2</v>
      </c>
      <c r="FO49" s="43">
        <v>5.6239999999999997E-3</v>
      </c>
      <c r="FP49" s="43">
        <v>1.2142999999999999E-2</v>
      </c>
      <c r="FQ49" s="43">
        <v>2.0879999999999999E-2</v>
      </c>
      <c r="FR49" s="43">
        <v>1.2376E-2</v>
      </c>
      <c r="FS49" s="43">
        <v>5.0679999999999996E-3</v>
      </c>
      <c r="FT49" s="43">
        <v>4.2929999999999999E-3</v>
      </c>
      <c r="FU49" s="43">
        <v>2.2345E-2</v>
      </c>
      <c r="FV49" s="43">
        <v>1.9032E-2</v>
      </c>
      <c r="FW49" s="43">
        <v>2.5498E-2</v>
      </c>
      <c r="FX49" s="43">
        <v>2.3675000000000002E-2</v>
      </c>
      <c r="FY49" s="43"/>
      <c r="FZ49" s="61">
        <f>SUM(C49:FX49)*1000</f>
        <v>3859.7030000000036</v>
      </c>
      <c r="GA49" s="7"/>
      <c r="GB49" s="7"/>
      <c r="GC49" s="7"/>
      <c r="GD49" s="7"/>
      <c r="GE49" s="7"/>
      <c r="GF49" s="7"/>
      <c r="GG49" s="11"/>
      <c r="GH49" s="28"/>
      <c r="GI49" s="28"/>
      <c r="GJ49" s="28"/>
      <c r="GK49" s="28"/>
      <c r="GL49" s="28"/>
      <c r="GM49" s="28"/>
    </row>
    <row r="50" spans="1:256" x14ac:dyDescent="0.35">
      <c r="A50" s="62" t="s">
        <v>503</v>
      </c>
      <c r="B50" s="7" t="s">
        <v>504</v>
      </c>
      <c r="C50" s="9">
        <v>999999999</v>
      </c>
      <c r="D50" s="7">
        <v>999999999</v>
      </c>
      <c r="E50" s="7">
        <v>999999999</v>
      </c>
      <c r="F50" s="7">
        <v>999999999</v>
      </c>
      <c r="G50" s="7">
        <v>999999999</v>
      </c>
      <c r="H50" s="7">
        <v>999999999</v>
      </c>
      <c r="I50" s="7">
        <v>999999999</v>
      </c>
      <c r="J50" s="7">
        <v>999999999</v>
      </c>
      <c r="K50" s="7">
        <v>999999999</v>
      </c>
      <c r="L50" s="7">
        <v>999999999</v>
      </c>
      <c r="M50" s="7">
        <v>999999999</v>
      </c>
      <c r="N50" s="7">
        <v>999999999</v>
      </c>
      <c r="O50" s="7">
        <v>999999999</v>
      </c>
      <c r="P50" s="7">
        <v>999999999</v>
      </c>
      <c r="Q50" s="7">
        <v>999999999</v>
      </c>
      <c r="R50" s="7">
        <v>999999999</v>
      </c>
      <c r="S50" s="7">
        <v>999999999</v>
      </c>
      <c r="T50" s="7">
        <v>999999999</v>
      </c>
      <c r="U50" s="7">
        <v>999999999</v>
      </c>
      <c r="V50" s="7">
        <v>999999999</v>
      </c>
      <c r="W50" s="7">
        <v>999999999</v>
      </c>
      <c r="X50" s="7">
        <v>999999999</v>
      </c>
      <c r="Y50" s="7">
        <v>999999999</v>
      </c>
      <c r="Z50" s="7">
        <v>999999999</v>
      </c>
      <c r="AA50" s="7">
        <v>999999999</v>
      </c>
      <c r="AB50" s="7">
        <v>999999999</v>
      </c>
      <c r="AC50" s="7">
        <v>999999999</v>
      </c>
      <c r="AD50" s="7">
        <v>999999999</v>
      </c>
      <c r="AE50" s="7">
        <v>999999999</v>
      </c>
      <c r="AF50" s="7">
        <v>999999999</v>
      </c>
      <c r="AG50" s="7">
        <v>999999999</v>
      </c>
      <c r="AH50" s="7">
        <v>999999999</v>
      </c>
      <c r="AI50" s="7">
        <v>999999999</v>
      </c>
      <c r="AJ50" s="7">
        <v>999999999</v>
      </c>
      <c r="AK50" s="7">
        <v>999999999</v>
      </c>
      <c r="AL50" s="7">
        <v>999999999</v>
      </c>
      <c r="AM50" s="7">
        <v>999999999</v>
      </c>
      <c r="AN50" s="7">
        <v>999999999</v>
      </c>
      <c r="AO50" s="7">
        <v>999999999</v>
      </c>
      <c r="AP50" s="7">
        <v>999999999</v>
      </c>
      <c r="AQ50" s="7">
        <v>999999999</v>
      </c>
      <c r="AR50" s="7">
        <v>999999999</v>
      </c>
      <c r="AS50" s="7">
        <v>999999999</v>
      </c>
      <c r="AT50" s="7">
        <v>999999999</v>
      </c>
      <c r="AU50" s="7">
        <v>999999999</v>
      </c>
      <c r="AV50" s="7">
        <v>999999999</v>
      </c>
      <c r="AW50" s="7">
        <v>999999999</v>
      </c>
      <c r="AX50" s="7">
        <v>999999999</v>
      </c>
      <c r="AY50" s="7">
        <v>999999999</v>
      </c>
      <c r="AZ50" s="7">
        <v>10783078.660301581</v>
      </c>
      <c r="BA50" s="7">
        <v>999999999</v>
      </c>
      <c r="BB50" s="7">
        <v>999999999</v>
      </c>
      <c r="BC50" s="7">
        <v>999999999</v>
      </c>
      <c r="BD50" s="7">
        <v>999999999</v>
      </c>
      <c r="BE50" s="7">
        <v>999999999</v>
      </c>
      <c r="BF50" s="7">
        <v>999999999</v>
      </c>
      <c r="BG50" s="7">
        <v>999999999</v>
      </c>
      <c r="BH50" s="7">
        <v>999999999</v>
      </c>
      <c r="BI50" s="7">
        <v>999999999</v>
      </c>
      <c r="BJ50" s="7">
        <v>999999999</v>
      </c>
      <c r="BK50" s="7">
        <v>999999999</v>
      </c>
      <c r="BL50" s="7">
        <v>999999999</v>
      </c>
      <c r="BM50" s="7">
        <v>999999999</v>
      </c>
      <c r="BN50" s="7">
        <v>999999999</v>
      </c>
      <c r="BO50" s="7">
        <v>999999999</v>
      </c>
      <c r="BP50" s="7">
        <v>999999999</v>
      </c>
      <c r="BQ50" s="7">
        <v>999999999</v>
      </c>
      <c r="BR50" s="7">
        <v>999999999</v>
      </c>
      <c r="BS50" s="7">
        <v>999999999</v>
      </c>
      <c r="BT50" s="7">
        <v>999999999</v>
      </c>
      <c r="BU50" s="7">
        <v>999999999</v>
      </c>
      <c r="BV50" s="7">
        <v>999999999</v>
      </c>
      <c r="BW50" s="7">
        <v>999999999</v>
      </c>
      <c r="BX50" s="7">
        <v>999999999</v>
      </c>
      <c r="BY50" s="7">
        <v>999999999</v>
      </c>
      <c r="BZ50" s="7">
        <v>999999999</v>
      </c>
      <c r="CA50" s="7">
        <v>999999999</v>
      </c>
      <c r="CB50" s="7">
        <v>999999999</v>
      </c>
      <c r="CC50" s="7">
        <v>999999999</v>
      </c>
      <c r="CD50" s="7">
        <v>999999999</v>
      </c>
      <c r="CE50" s="7">
        <v>999999999</v>
      </c>
      <c r="CF50" s="7">
        <v>999999999</v>
      </c>
      <c r="CG50" s="7">
        <v>999999999</v>
      </c>
      <c r="CH50" s="7">
        <v>999999999</v>
      </c>
      <c r="CI50" s="7">
        <v>999999999</v>
      </c>
      <c r="CJ50" s="7">
        <v>999999999</v>
      </c>
      <c r="CK50" s="7">
        <v>999999999</v>
      </c>
      <c r="CL50" s="7">
        <v>999999999</v>
      </c>
      <c r="CM50" s="7">
        <v>999999999</v>
      </c>
      <c r="CN50" s="7">
        <v>999999999</v>
      </c>
      <c r="CO50" s="7">
        <v>999999999</v>
      </c>
      <c r="CP50" s="7">
        <v>999999999</v>
      </c>
      <c r="CQ50" s="7">
        <v>999999999</v>
      </c>
      <c r="CR50" s="7">
        <v>999999999</v>
      </c>
      <c r="CS50" s="7">
        <v>999999999</v>
      </c>
      <c r="CT50" s="7">
        <v>999999999</v>
      </c>
      <c r="CU50" s="7">
        <v>999999999</v>
      </c>
      <c r="CV50" s="7">
        <v>999999999</v>
      </c>
      <c r="CW50" s="7">
        <v>999999999</v>
      </c>
      <c r="CX50" s="7">
        <v>999999999</v>
      </c>
      <c r="CY50" s="7">
        <v>999999999</v>
      </c>
      <c r="CZ50" s="7">
        <v>999999999</v>
      </c>
      <c r="DA50" s="7">
        <v>999999999</v>
      </c>
      <c r="DB50" s="7">
        <v>999999999</v>
      </c>
      <c r="DC50" s="7">
        <v>999999999</v>
      </c>
      <c r="DD50" s="7">
        <v>999999999</v>
      </c>
      <c r="DE50" s="7">
        <v>999999999</v>
      </c>
      <c r="DF50" s="7">
        <v>999999999</v>
      </c>
      <c r="DG50" s="7">
        <v>999999999</v>
      </c>
      <c r="DH50" s="7">
        <v>999999999</v>
      </c>
      <c r="DI50" s="7">
        <v>999999999</v>
      </c>
      <c r="DJ50" s="7">
        <v>999999999</v>
      </c>
      <c r="DK50" s="7">
        <v>999999999</v>
      </c>
      <c r="DL50" s="7">
        <v>999999999</v>
      </c>
      <c r="DM50" s="7">
        <v>999999999</v>
      </c>
      <c r="DN50" s="7">
        <v>999999999</v>
      </c>
      <c r="DO50" s="7">
        <v>999999999</v>
      </c>
      <c r="DP50" s="7">
        <v>999999999</v>
      </c>
      <c r="DQ50" s="7">
        <v>999999999</v>
      </c>
      <c r="DR50" s="7">
        <v>999999999</v>
      </c>
      <c r="DS50" s="7">
        <v>999999999</v>
      </c>
      <c r="DT50" s="7">
        <v>999999999</v>
      </c>
      <c r="DU50" s="7">
        <v>999999999</v>
      </c>
      <c r="DV50" s="7">
        <v>999999999</v>
      </c>
      <c r="DW50" s="7">
        <v>999999999</v>
      </c>
      <c r="DX50" s="7">
        <v>999999999</v>
      </c>
      <c r="DY50" s="7">
        <v>999999999</v>
      </c>
      <c r="DZ50" s="7">
        <v>999999999</v>
      </c>
      <c r="EA50" s="7">
        <v>999999999</v>
      </c>
      <c r="EB50" s="7">
        <v>999999999</v>
      </c>
      <c r="EC50" s="7">
        <v>999999999</v>
      </c>
      <c r="ED50" s="7">
        <v>999999999</v>
      </c>
      <c r="EE50" s="7">
        <v>999999999</v>
      </c>
      <c r="EF50" s="7">
        <v>999999999</v>
      </c>
      <c r="EG50" s="7">
        <v>999999999</v>
      </c>
      <c r="EH50" s="7">
        <v>999999999</v>
      </c>
      <c r="EI50" s="7">
        <v>999999999</v>
      </c>
      <c r="EJ50" s="7">
        <v>999999999</v>
      </c>
      <c r="EK50" s="7">
        <v>999999999</v>
      </c>
      <c r="EL50" s="7">
        <v>999999999</v>
      </c>
      <c r="EM50" s="7">
        <v>999999999</v>
      </c>
      <c r="EN50" s="7">
        <v>999999999</v>
      </c>
      <c r="EO50" s="7">
        <v>999999999</v>
      </c>
      <c r="EP50" s="7">
        <v>999999999</v>
      </c>
      <c r="EQ50" s="7">
        <v>10752568.143388001</v>
      </c>
      <c r="ER50" s="7">
        <v>999999999</v>
      </c>
      <c r="ES50" s="7">
        <v>999999999</v>
      </c>
      <c r="ET50" s="7">
        <v>999999999</v>
      </c>
      <c r="EU50" s="7">
        <v>999999999</v>
      </c>
      <c r="EV50" s="7">
        <v>999999999</v>
      </c>
      <c r="EW50" s="7">
        <v>999999999</v>
      </c>
      <c r="EX50" s="7">
        <v>999999999</v>
      </c>
      <c r="EY50" s="7">
        <v>999999999</v>
      </c>
      <c r="EZ50" s="7">
        <v>999999999</v>
      </c>
      <c r="FA50" s="7">
        <v>999999999</v>
      </c>
      <c r="FB50" s="7">
        <v>999999999</v>
      </c>
      <c r="FC50" s="7">
        <v>999999999</v>
      </c>
      <c r="FD50" s="7">
        <v>999999999</v>
      </c>
      <c r="FE50" s="7">
        <v>999999999</v>
      </c>
      <c r="FF50" s="7">
        <v>999999999</v>
      </c>
      <c r="FG50" s="7">
        <v>999999999</v>
      </c>
      <c r="FH50" s="7">
        <v>999999999</v>
      </c>
      <c r="FI50" s="7">
        <v>999999999</v>
      </c>
      <c r="FJ50" s="7">
        <v>999999999</v>
      </c>
      <c r="FK50" s="7">
        <v>999999999</v>
      </c>
      <c r="FL50" s="7">
        <v>999999999</v>
      </c>
      <c r="FM50" s="7">
        <v>999999999</v>
      </c>
      <c r="FN50" s="7">
        <v>999999999</v>
      </c>
      <c r="FO50" s="7">
        <v>999999999</v>
      </c>
      <c r="FP50" s="7">
        <v>999999999</v>
      </c>
      <c r="FQ50" s="7">
        <v>999999999</v>
      </c>
      <c r="FR50" s="7">
        <v>999999999</v>
      </c>
      <c r="FS50" s="7">
        <v>999999999</v>
      </c>
      <c r="FT50" s="7">
        <v>999999999</v>
      </c>
      <c r="FU50" s="7">
        <v>999999999</v>
      </c>
      <c r="FV50" s="7">
        <v>999999999</v>
      </c>
      <c r="FW50" s="7">
        <v>999999999</v>
      </c>
      <c r="FX50" s="7">
        <v>999999999</v>
      </c>
      <c r="FY50" s="7"/>
      <c r="FZ50" s="52">
        <f>SUM(C50:FX50)</f>
        <v>176021535470.80371</v>
      </c>
      <c r="GA50" s="7"/>
      <c r="GB50" s="52"/>
      <c r="GC50" s="52"/>
      <c r="GD50" s="52"/>
      <c r="GE50" s="52"/>
      <c r="GF50" s="52"/>
      <c r="GG50" s="7"/>
      <c r="GH50" s="7"/>
      <c r="GI50" s="7"/>
      <c r="GJ50" s="7"/>
      <c r="GK50" s="7"/>
      <c r="GL50" s="7"/>
      <c r="GM50" s="7"/>
    </row>
    <row r="51" spans="1:256" x14ac:dyDescent="0.3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 t="s">
        <v>2</v>
      </c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63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 t="s">
        <v>2</v>
      </c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</row>
    <row r="52" spans="1:256" x14ac:dyDescent="0.35">
      <c r="A52" s="7"/>
      <c r="B52" s="44" t="s">
        <v>505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</row>
    <row r="53" spans="1:256" x14ac:dyDescent="0.35">
      <c r="A53" s="6" t="s">
        <v>506</v>
      </c>
      <c r="B53" s="7" t="s">
        <v>949</v>
      </c>
      <c r="C53" s="9">
        <v>72225443.189999998</v>
      </c>
      <c r="D53" s="7">
        <v>430377415.88</v>
      </c>
      <c r="E53" s="7">
        <v>70558702.670000002</v>
      </c>
      <c r="F53" s="7">
        <v>244845510.41999999</v>
      </c>
      <c r="G53" s="7">
        <v>17348871.469999999</v>
      </c>
      <c r="H53" s="7">
        <v>12444842.1</v>
      </c>
      <c r="I53" s="7">
        <v>98542346.109999999</v>
      </c>
      <c r="J53" s="7">
        <v>23005070.420000002</v>
      </c>
      <c r="K53" s="7">
        <v>3999988.45</v>
      </c>
      <c r="L53" s="7">
        <v>25394533.5</v>
      </c>
      <c r="M53" s="7">
        <v>13468737.029999999</v>
      </c>
      <c r="N53" s="7">
        <v>562335337.53999996</v>
      </c>
      <c r="O53" s="7">
        <v>139764829.44999999</v>
      </c>
      <c r="P53" s="7">
        <v>4946935.5</v>
      </c>
      <c r="Q53" s="7">
        <v>443274217.29000002</v>
      </c>
      <c r="R53" s="7">
        <v>63508387.649999999</v>
      </c>
      <c r="S53" s="7">
        <v>17992781.960000001</v>
      </c>
      <c r="T53" s="7">
        <v>3025903.33</v>
      </c>
      <c r="U53" s="7">
        <v>1161742.24</v>
      </c>
      <c r="V53" s="7">
        <v>3931927.29</v>
      </c>
      <c r="W53" s="7">
        <v>3433578.72</v>
      </c>
      <c r="X53" s="7">
        <v>1059857.6599999999</v>
      </c>
      <c r="Y53" s="7">
        <v>10558833.970000001</v>
      </c>
      <c r="Z53" s="7">
        <v>3530879.47</v>
      </c>
      <c r="AA53" s="7">
        <v>327337458.30000001</v>
      </c>
      <c r="AB53" s="7">
        <v>298593371.56</v>
      </c>
      <c r="AC53" s="7">
        <v>10369637.310000001</v>
      </c>
      <c r="AD53" s="7">
        <v>14859962.42</v>
      </c>
      <c r="AE53" s="7">
        <v>1913049.93</v>
      </c>
      <c r="AF53" s="7">
        <v>3131922.74</v>
      </c>
      <c r="AG53" s="7">
        <v>7430644.4400000004</v>
      </c>
      <c r="AH53" s="7">
        <v>10894529.74</v>
      </c>
      <c r="AI53" s="7">
        <v>4958540.28</v>
      </c>
      <c r="AJ53" s="7">
        <v>3130997.82</v>
      </c>
      <c r="AK53" s="7">
        <v>3251395.59</v>
      </c>
      <c r="AL53" s="7">
        <v>4119445.99</v>
      </c>
      <c r="AM53" s="7">
        <v>4995277.1500000004</v>
      </c>
      <c r="AN53" s="7">
        <v>4595356.92</v>
      </c>
      <c r="AO53" s="7">
        <v>47005121.740000002</v>
      </c>
      <c r="AP53" s="7">
        <v>946359094.11000001</v>
      </c>
      <c r="AQ53" s="7">
        <v>3954193.91</v>
      </c>
      <c r="AR53" s="7">
        <v>664896516.5</v>
      </c>
      <c r="AS53" s="7">
        <v>75843323.340000004</v>
      </c>
      <c r="AT53" s="7">
        <v>24877667.48</v>
      </c>
      <c r="AU53" s="7">
        <v>4413146.24</v>
      </c>
      <c r="AV53" s="7">
        <v>4667979.7699999996</v>
      </c>
      <c r="AW53" s="7">
        <v>4091537.9</v>
      </c>
      <c r="AX53" s="7">
        <v>1553475.09</v>
      </c>
      <c r="AY53" s="7">
        <v>5581936.5199999996</v>
      </c>
      <c r="AZ53" s="7">
        <v>137242438.63999999</v>
      </c>
      <c r="BA53" s="7">
        <v>95077896.5</v>
      </c>
      <c r="BB53" s="7">
        <v>80574775.75</v>
      </c>
      <c r="BC53" s="7">
        <v>282971290.93000001</v>
      </c>
      <c r="BD53" s="7">
        <v>37098370.640000001</v>
      </c>
      <c r="BE53" s="7">
        <v>14329457.960000001</v>
      </c>
      <c r="BF53" s="7">
        <v>261766920.91999999</v>
      </c>
      <c r="BG53" s="7">
        <v>10866858.25</v>
      </c>
      <c r="BH53" s="7">
        <v>7062954.5800000001</v>
      </c>
      <c r="BI53" s="7">
        <v>4227395.8</v>
      </c>
      <c r="BJ53" s="7">
        <v>64719696.420000002</v>
      </c>
      <c r="BK53" s="7">
        <v>314600707.14999998</v>
      </c>
      <c r="BL53" s="7">
        <v>2450693.84</v>
      </c>
      <c r="BM53" s="7">
        <v>5066707.46</v>
      </c>
      <c r="BN53" s="7">
        <v>33933308.479999997</v>
      </c>
      <c r="BO53" s="7">
        <v>13905792.810000001</v>
      </c>
      <c r="BP53" s="7">
        <v>3294924.2</v>
      </c>
      <c r="BQ53" s="7">
        <v>67702048.359999999</v>
      </c>
      <c r="BR53" s="7">
        <v>46722410.539999999</v>
      </c>
      <c r="BS53" s="7">
        <v>13452288.17</v>
      </c>
      <c r="BT53" s="7">
        <v>5423377.0899999999</v>
      </c>
      <c r="BU53" s="7">
        <v>5522574.6100000003</v>
      </c>
      <c r="BV53" s="7">
        <v>13576300.4</v>
      </c>
      <c r="BW53" s="7">
        <v>21478613.25</v>
      </c>
      <c r="BX53" s="7">
        <v>1620405.31</v>
      </c>
      <c r="BY53" s="7">
        <v>5529200.6100000003</v>
      </c>
      <c r="BZ53" s="7">
        <v>3408168.08</v>
      </c>
      <c r="CA53" s="7">
        <v>2936115.31</v>
      </c>
      <c r="CB53" s="7">
        <v>805022082.52999997</v>
      </c>
      <c r="CC53" s="7">
        <v>3282593.38</v>
      </c>
      <c r="CD53" s="7">
        <v>3241087.15</v>
      </c>
      <c r="CE53" s="7">
        <v>2814070.95</v>
      </c>
      <c r="CF53" s="7">
        <v>2337021.67</v>
      </c>
      <c r="CG53" s="7">
        <v>3417682.2</v>
      </c>
      <c r="CH53" s="7">
        <v>2150336.34</v>
      </c>
      <c r="CI53" s="7">
        <v>7916031.3399999999</v>
      </c>
      <c r="CJ53" s="7">
        <v>10679861.119999999</v>
      </c>
      <c r="CK53" s="7">
        <v>60797600.640000001</v>
      </c>
      <c r="CL53" s="7">
        <v>14765318.27</v>
      </c>
      <c r="CM53" s="7">
        <v>9023749.3200000003</v>
      </c>
      <c r="CN53" s="7">
        <v>335002462.63999999</v>
      </c>
      <c r="CO53" s="7">
        <v>151393185.50999999</v>
      </c>
      <c r="CP53" s="7">
        <v>11620330.720000001</v>
      </c>
      <c r="CQ53" s="7">
        <v>9747395.7699999996</v>
      </c>
      <c r="CR53" s="7">
        <v>3758831.73</v>
      </c>
      <c r="CS53" s="7">
        <v>4390796.87</v>
      </c>
      <c r="CT53" s="7">
        <v>2135019.34</v>
      </c>
      <c r="CU53" s="7">
        <v>4272068.5599999996</v>
      </c>
      <c r="CV53" s="7">
        <v>995989.57</v>
      </c>
      <c r="CW53" s="7">
        <v>3492858.88</v>
      </c>
      <c r="CX53" s="7">
        <v>5627096.8700000001</v>
      </c>
      <c r="CY53" s="7">
        <v>1078636.19</v>
      </c>
      <c r="CZ53" s="7">
        <v>20302331.23</v>
      </c>
      <c r="DA53" s="7">
        <v>3375932.94</v>
      </c>
      <c r="DB53" s="7">
        <v>4475640.01</v>
      </c>
      <c r="DC53" s="7">
        <v>3185469.79</v>
      </c>
      <c r="DD53" s="7">
        <v>3031083.9</v>
      </c>
      <c r="DE53" s="7">
        <v>4420160.03</v>
      </c>
      <c r="DF53" s="7">
        <v>220024386.97999999</v>
      </c>
      <c r="DG53" s="7">
        <v>2048529.01</v>
      </c>
      <c r="DH53" s="7">
        <v>19948796.43</v>
      </c>
      <c r="DI53" s="7">
        <v>26410194.329999998</v>
      </c>
      <c r="DJ53" s="7">
        <v>7451121.25</v>
      </c>
      <c r="DK53" s="7">
        <v>5822729.2699999996</v>
      </c>
      <c r="DL53" s="7">
        <v>61877408.799999997</v>
      </c>
      <c r="DM53" s="7">
        <v>4025197.77</v>
      </c>
      <c r="DN53" s="7">
        <v>14812623.84</v>
      </c>
      <c r="DO53" s="7">
        <v>35185875.240000002</v>
      </c>
      <c r="DP53" s="7">
        <v>3563941.39</v>
      </c>
      <c r="DQ53" s="7">
        <v>9249359.6099999994</v>
      </c>
      <c r="DR53" s="7">
        <v>15476582.01</v>
      </c>
      <c r="DS53" s="7">
        <v>8103293.5300000003</v>
      </c>
      <c r="DT53" s="7">
        <v>3410038.08</v>
      </c>
      <c r="DU53" s="7">
        <v>4815715.75</v>
      </c>
      <c r="DV53" s="7">
        <v>3582082.77</v>
      </c>
      <c r="DW53" s="7">
        <v>4411751.32</v>
      </c>
      <c r="DX53" s="7">
        <v>3429291.84</v>
      </c>
      <c r="DY53" s="7">
        <v>4766315.9400000004</v>
      </c>
      <c r="DZ53" s="7">
        <v>8782452.1799999997</v>
      </c>
      <c r="EA53" s="7">
        <v>6721729.6699999999</v>
      </c>
      <c r="EB53" s="7">
        <v>6747983.3200000003</v>
      </c>
      <c r="EC53" s="7">
        <v>4042403.85</v>
      </c>
      <c r="ED53" s="7">
        <v>22024031.41</v>
      </c>
      <c r="EE53" s="7">
        <v>3354536.51</v>
      </c>
      <c r="EF53" s="7">
        <v>15879734.029999999</v>
      </c>
      <c r="EG53" s="7">
        <v>3779193.05</v>
      </c>
      <c r="EH53" s="7">
        <v>3768897.74</v>
      </c>
      <c r="EI53" s="7">
        <v>159791904.53</v>
      </c>
      <c r="EJ53" s="7">
        <v>105701643.53</v>
      </c>
      <c r="EK53" s="7">
        <v>7666837.54</v>
      </c>
      <c r="EL53" s="7">
        <v>5391848.4299999997</v>
      </c>
      <c r="EM53" s="7">
        <v>5061055.28</v>
      </c>
      <c r="EN53" s="7">
        <v>11114620.039999999</v>
      </c>
      <c r="EO53" s="7">
        <v>4455954.99</v>
      </c>
      <c r="EP53" s="7">
        <v>5521676.2800000003</v>
      </c>
      <c r="EQ53" s="7">
        <v>28955555.170000002</v>
      </c>
      <c r="ER53" s="7">
        <v>4663394.6900000004</v>
      </c>
      <c r="ES53" s="7">
        <v>3170530.44</v>
      </c>
      <c r="ET53" s="7">
        <v>3844495.52</v>
      </c>
      <c r="EU53" s="7">
        <v>7165352.3200000003</v>
      </c>
      <c r="EV53" s="7">
        <v>1738611.73</v>
      </c>
      <c r="EW53" s="7">
        <v>12484856.939999999</v>
      </c>
      <c r="EX53" s="7">
        <v>3360757.33</v>
      </c>
      <c r="EY53" s="7">
        <v>8332261.3600000003</v>
      </c>
      <c r="EZ53" s="7">
        <v>2561323</v>
      </c>
      <c r="FA53" s="7">
        <v>39559467.450000003</v>
      </c>
      <c r="FB53" s="7">
        <v>4469002.29</v>
      </c>
      <c r="FC53" s="7">
        <v>21987105.210000001</v>
      </c>
      <c r="FD53" s="7">
        <v>5221553.29</v>
      </c>
      <c r="FE53" s="7">
        <v>1859462.77</v>
      </c>
      <c r="FF53" s="7">
        <v>3461080.95</v>
      </c>
      <c r="FG53" s="7">
        <v>2578197.79</v>
      </c>
      <c r="FH53" s="7">
        <v>1531203.36</v>
      </c>
      <c r="FI53" s="7">
        <v>19112473.530000001</v>
      </c>
      <c r="FJ53" s="7">
        <v>20853140.969999999</v>
      </c>
      <c r="FK53" s="7">
        <v>27306135.34</v>
      </c>
      <c r="FL53" s="7">
        <v>83834123.879999995</v>
      </c>
      <c r="FM53" s="7">
        <v>39185979.979999997</v>
      </c>
      <c r="FN53" s="7">
        <v>239728245.94999999</v>
      </c>
      <c r="FO53" s="7">
        <v>12134518.720000001</v>
      </c>
      <c r="FP53" s="7">
        <v>24838213.27</v>
      </c>
      <c r="FQ53" s="7">
        <v>10905792.33</v>
      </c>
      <c r="FR53" s="7">
        <v>3137048.98</v>
      </c>
      <c r="FS53" s="7">
        <v>3295490.11</v>
      </c>
      <c r="FT53" s="7">
        <v>1387050.77</v>
      </c>
      <c r="FU53" s="7">
        <v>10024315.800000001</v>
      </c>
      <c r="FV53" s="7">
        <v>8198785.04</v>
      </c>
      <c r="FW53" s="7">
        <v>3155076.85</v>
      </c>
      <c r="FX53" s="7">
        <v>1344738.69</v>
      </c>
      <c r="FY53" s="7"/>
      <c r="FZ53" s="7">
        <f>SUM(C53:FX53)</f>
        <v>9311483752.9800091</v>
      </c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</row>
    <row r="54" spans="1:256" x14ac:dyDescent="0.35">
      <c r="A54" s="6" t="s">
        <v>507</v>
      </c>
      <c r="B54" s="7" t="s">
        <v>951</v>
      </c>
      <c r="C54" s="7">
        <v>11072.94</v>
      </c>
      <c r="D54" s="7">
        <v>10695.02</v>
      </c>
      <c r="E54" s="7">
        <v>11484.91</v>
      </c>
      <c r="F54" s="7">
        <v>10587.78</v>
      </c>
      <c r="G54" s="7">
        <v>11029.16</v>
      </c>
      <c r="H54" s="7">
        <v>11176.33</v>
      </c>
      <c r="I54" s="7">
        <v>11326.97</v>
      </c>
      <c r="J54" s="7">
        <v>10653.45</v>
      </c>
      <c r="K54" s="7">
        <v>15209.08</v>
      </c>
      <c r="L54" s="7">
        <v>11307.06</v>
      </c>
      <c r="M54" s="7">
        <v>12600.56</v>
      </c>
      <c r="N54" s="7">
        <v>10844.8</v>
      </c>
      <c r="O54" s="7">
        <v>10335.879999999999</v>
      </c>
      <c r="P54" s="7">
        <v>14990.71</v>
      </c>
      <c r="Q54" s="7">
        <v>11737.14</v>
      </c>
      <c r="R54" s="7">
        <v>10468.700000000001</v>
      </c>
      <c r="S54" s="7">
        <v>11028.37</v>
      </c>
      <c r="T54" s="7">
        <v>18529.72</v>
      </c>
      <c r="U54" s="7">
        <v>22213.040000000001</v>
      </c>
      <c r="V54" s="7">
        <v>14893.66</v>
      </c>
      <c r="W54" s="7">
        <v>16319.29</v>
      </c>
      <c r="X54" s="7">
        <v>21197.15</v>
      </c>
      <c r="Y54" s="7">
        <v>11067.96</v>
      </c>
      <c r="Z54" s="7">
        <v>15265.37</v>
      </c>
      <c r="AA54" s="7">
        <v>10522.88</v>
      </c>
      <c r="AB54" s="7">
        <v>10646.29</v>
      </c>
      <c r="AC54" s="7">
        <v>11031.53</v>
      </c>
      <c r="AD54" s="7">
        <v>10535.99</v>
      </c>
      <c r="AE54" s="7">
        <v>20222.52</v>
      </c>
      <c r="AF54" s="7">
        <v>18315.34</v>
      </c>
      <c r="AG54" s="7">
        <v>11892.84</v>
      </c>
      <c r="AH54" s="7">
        <v>10847.88</v>
      </c>
      <c r="AI54" s="7">
        <v>12862.62</v>
      </c>
      <c r="AJ54" s="7">
        <v>19091.45</v>
      </c>
      <c r="AK54" s="7">
        <v>18328.05</v>
      </c>
      <c r="AL54" s="7">
        <v>14925.53</v>
      </c>
      <c r="AM54" s="7">
        <v>12871.11</v>
      </c>
      <c r="AN54" s="7">
        <v>13997.43</v>
      </c>
      <c r="AO54" s="7">
        <v>10498.78</v>
      </c>
      <c r="AP54" s="7">
        <v>11153.65</v>
      </c>
      <c r="AQ54" s="7">
        <v>16462.09</v>
      </c>
      <c r="AR54" s="7">
        <v>10378.93</v>
      </c>
      <c r="AS54" s="7">
        <v>11308.93</v>
      </c>
      <c r="AT54" s="7">
        <v>10650.14</v>
      </c>
      <c r="AU54" s="7">
        <v>15165.45</v>
      </c>
      <c r="AV54" s="7">
        <v>14899.39</v>
      </c>
      <c r="AW54" s="7">
        <v>15982.57</v>
      </c>
      <c r="AX54" s="7">
        <v>22845.22</v>
      </c>
      <c r="AY54" s="7">
        <v>13115.45</v>
      </c>
      <c r="AZ54" s="7">
        <v>10914.87</v>
      </c>
      <c r="BA54" s="7">
        <v>10271.700000000001</v>
      </c>
      <c r="BB54" s="7">
        <v>10363.049999999999</v>
      </c>
      <c r="BC54" s="7">
        <v>10658.57</v>
      </c>
      <c r="BD54" s="7">
        <v>10245.34</v>
      </c>
      <c r="BE54" s="7">
        <v>11032.84</v>
      </c>
      <c r="BF54" s="7">
        <v>10223.07</v>
      </c>
      <c r="BG54" s="7">
        <v>11684.79</v>
      </c>
      <c r="BH54" s="7">
        <v>11904.52</v>
      </c>
      <c r="BI54" s="7">
        <v>16147.42</v>
      </c>
      <c r="BJ54" s="7">
        <v>10244.67</v>
      </c>
      <c r="BK54" s="7">
        <v>10352.66</v>
      </c>
      <c r="BL54" s="7">
        <v>20439.48</v>
      </c>
      <c r="BM54" s="7">
        <v>13900.43</v>
      </c>
      <c r="BN54" s="7">
        <v>10304.370000000001</v>
      </c>
      <c r="BO54" s="7">
        <v>10704.17</v>
      </c>
      <c r="BP54" s="7">
        <v>18123.900000000001</v>
      </c>
      <c r="BQ54" s="7">
        <v>11404.76</v>
      </c>
      <c r="BR54" s="7">
        <v>10370.77</v>
      </c>
      <c r="BS54" s="7">
        <v>11836.59</v>
      </c>
      <c r="BT54" s="7">
        <v>13420.88</v>
      </c>
      <c r="BU54" s="7">
        <v>13469.69</v>
      </c>
      <c r="BV54" s="7">
        <v>10876.7</v>
      </c>
      <c r="BW54" s="7">
        <v>10725.9</v>
      </c>
      <c r="BX54" s="7">
        <v>23214.98</v>
      </c>
      <c r="BY54" s="7">
        <v>11756.75</v>
      </c>
      <c r="BZ54" s="7">
        <v>16544.509999999998</v>
      </c>
      <c r="CA54" s="7">
        <v>19152.740000000002</v>
      </c>
      <c r="CB54" s="7">
        <v>10478.959999999999</v>
      </c>
      <c r="CC54" s="7">
        <v>17096.84</v>
      </c>
      <c r="CD54" s="7">
        <v>15053.82</v>
      </c>
      <c r="CE54" s="7">
        <v>18296.95</v>
      </c>
      <c r="CF54" s="7">
        <v>18416.25</v>
      </c>
      <c r="CG54" s="7">
        <v>16728.740000000002</v>
      </c>
      <c r="CH54" s="7">
        <v>20836.59</v>
      </c>
      <c r="CI54" s="7">
        <v>11255.55</v>
      </c>
      <c r="CJ54" s="7">
        <v>11515.92</v>
      </c>
      <c r="CK54" s="7">
        <v>10627.84</v>
      </c>
      <c r="CL54" s="7">
        <v>11270.37</v>
      </c>
      <c r="CM54" s="7">
        <v>12120.55</v>
      </c>
      <c r="CN54" s="7">
        <v>10233.959999999999</v>
      </c>
      <c r="CO54" s="7">
        <v>10244.290000000001</v>
      </c>
      <c r="CP54" s="7">
        <v>11560.22</v>
      </c>
      <c r="CQ54" s="7">
        <v>12152.34</v>
      </c>
      <c r="CR54" s="7">
        <v>16042.82</v>
      </c>
      <c r="CS54" s="7">
        <v>13747.02</v>
      </c>
      <c r="CT54" s="7">
        <v>20469.98</v>
      </c>
      <c r="CU54" s="7">
        <v>10522.34</v>
      </c>
      <c r="CV54" s="7">
        <v>19919.79</v>
      </c>
      <c r="CW54" s="7">
        <v>17038.34</v>
      </c>
      <c r="CX54" s="7">
        <v>11959.82</v>
      </c>
      <c r="CY54" s="7">
        <v>21572.720000000001</v>
      </c>
      <c r="CZ54" s="7">
        <v>10634.5</v>
      </c>
      <c r="DA54" s="7">
        <v>16687.759999999998</v>
      </c>
      <c r="DB54" s="7">
        <v>13877.95</v>
      </c>
      <c r="DC54" s="7">
        <v>17502.580000000002</v>
      </c>
      <c r="DD54" s="7">
        <v>19306.27</v>
      </c>
      <c r="DE54" s="7">
        <v>13952.53</v>
      </c>
      <c r="DF54" s="7">
        <v>10245.18</v>
      </c>
      <c r="DG54" s="7">
        <v>21563.46</v>
      </c>
      <c r="DH54" s="7">
        <v>10463.02</v>
      </c>
      <c r="DI54" s="7">
        <v>10401.4</v>
      </c>
      <c r="DJ54" s="7">
        <v>11642.38</v>
      </c>
      <c r="DK54" s="7">
        <v>11993.26</v>
      </c>
      <c r="DL54" s="7">
        <v>10801.3</v>
      </c>
      <c r="DM54" s="7">
        <v>17143.09</v>
      </c>
      <c r="DN54" s="7">
        <v>11367.22</v>
      </c>
      <c r="DO54" s="7">
        <v>10890.09</v>
      </c>
      <c r="DP54" s="7">
        <v>17731.05</v>
      </c>
      <c r="DQ54" s="7">
        <v>11321.13</v>
      </c>
      <c r="DR54" s="7">
        <v>11314.95</v>
      </c>
      <c r="DS54" s="7">
        <v>12072.84</v>
      </c>
      <c r="DT54" s="7">
        <v>18892.18</v>
      </c>
      <c r="DU54" s="7">
        <v>13388.14</v>
      </c>
      <c r="DV54" s="7">
        <v>16754.36</v>
      </c>
      <c r="DW54" s="7">
        <v>14144.76</v>
      </c>
      <c r="DX54" s="7">
        <v>20559.3</v>
      </c>
      <c r="DY54" s="7">
        <v>15242.46</v>
      </c>
      <c r="DZ54" s="7">
        <v>11884.24</v>
      </c>
      <c r="EA54" s="7">
        <v>12181.46</v>
      </c>
      <c r="EB54" s="7">
        <v>11819.9</v>
      </c>
      <c r="EC54" s="7">
        <v>13376.58</v>
      </c>
      <c r="ED54" s="7">
        <v>13881.28</v>
      </c>
      <c r="EE54" s="7">
        <v>17336.11</v>
      </c>
      <c r="EF54" s="7">
        <v>11069.1</v>
      </c>
      <c r="EG54" s="7">
        <v>14727.95</v>
      </c>
      <c r="EH54" s="7">
        <v>15015.53</v>
      </c>
      <c r="EI54" s="7">
        <v>11025.53</v>
      </c>
      <c r="EJ54" s="7">
        <v>10235.27</v>
      </c>
      <c r="EK54" s="7">
        <v>11176.15</v>
      </c>
      <c r="EL54" s="7">
        <v>11533.37</v>
      </c>
      <c r="EM54" s="7">
        <v>12783.67</v>
      </c>
      <c r="EN54" s="7">
        <v>11096.87</v>
      </c>
      <c r="EO54" s="7">
        <v>13605.97</v>
      </c>
      <c r="EP54" s="7">
        <v>13115.62</v>
      </c>
      <c r="EQ54" s="7">
        <v>10742.18</v>
      </c>
      <c r="ER54" s="7">
        <v>14875.26</v>
      </c>
      <c r="ES54" s="7">
        <v>18076</v>
      </c>
      <c r="ET54" s="7">
        <v>19574.82</v>
      </c>
      <c r="EU54" s="7">
        <v>12407.54</v>
      </c>
      <c r="EV54" s="7">
        <v>22726.95</v>
      </c>
      <c r="EW54" s="7">
        <v>14456.76</v>
      </c>
      <c r="EX54" s="7">
        <v>19769.16</v>
      </c>
      <c r="EY54" s="7">
        <v>10560.53</v>
      </c>
      <c r="EZ54" s="7">
        <v>19552.080000000002</v>
      </c>
      <c r="FA54" s="7">
        <v>11399.44</v>
      </c>
      <c r="FB54" s="7">
        <v>14481.54</v>
      </c>
      <c r="FC54" s="7">
        <v>10438.73</v>
      </c>
      <c r="FD54" s="7">
        <v>12829.37</v>
      </c>
      <c r="FE54" s="7">
        <v>21571.49</v>
      </c>
      <c r="FF54" s="7">
        <v>17568.939999999999</v>
      </c>
      <c r="FG54" s="7">
        <v>20142.169999999998</v>
      </c>
      <c r="FH54" s="7">
        <v>21566.240000000002</v>
      </c>
      <c r="FI54" s="7">
        <v>10780.34</v>
      </c>
      <c r="FJ54" s="7">
        <v>10338.69</v>
      </c>
      <c r="FK54" s="7">
        <v>10607.21</v>
      </c>
      <c r="FL54" s="7">
        <v>10246.040000000001</v>
      </c>
      <c r="FM54" s="7">
        <v>10246.040000000001</v>
      </c>
      <c r="FN54" s="7">
        <v>10888.87</v>
      </c>
      <c r="FO54" s="7">
        <v>11102.03</v>
      </c>
      <c r="FP54" s="7">
        <v>10832.19</v>
      </c>
      <c r="FQ54" s="7">
        <v>11024.86</v>
      </c>
      <c r="FR54" s="7">
        <v>18366.8</v>
      </c>
      <c r="FS54" s="7">
        <v>17399.63</v>
      </c>
      <c r="FT54" s="7">
        <v>22926.46</v>
      </c>
      <c r="FU54" s="7">
        <v>12124.23</v>
      </c>
      <c r="FV54" s="7">
        <v>11736.02</v>
      </c>
      <c r="FW54" s="7">
        <v>18825.04</v>
      </c>
      <c r="FX54" s="7">
        <v>23386.76</v>
      </c>
      <c r="FY54" s="7"/>
      <c r="FZ54" s="7">
        <f>FZ53/FZ23</f>
        <v>10830.257304961115</v>
      </c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</row>
    <row r="55" spans="1:256" x14ac:dyDescent="0.35">
      <c r="A55" s="7"/>
      <c r="B55" s="7"/>
      <c r="C55" s="7" t="s">
        <v>2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</row>
    <row r="56" spans="1:256" x14ac:dyDescent="0.35">
      <c r="A56" s="7"/>
      <c r="B56" s="44" t="s">
        <v>508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</row>
    <row r="57" spans="1:256" x14ac:dyDescent="0.35">
      <c r="A57" s="6" t="s">
        <v>509</v>
      </c>
      <c r="B57" s="65" t="s">
        <v>510</v>
      </c>
      <c r="C57" s="7">
        <v>701621.52</v>
      </c>
      <c r="D57" s="7">
        <v>2156961.41</v>
      </c>
      <c r="E57" s="7">
        <v>532239.5</v>
      </c>
      <c r="F57" s="7">
        <v>2030913.56</v>
      </c>
      <c r="G57" s="7">
        <v>134920.07</v>
      </c>
      <c r="H57" s="7">
        <v>95335.18</v>
      </c>
      <c r="I57" s="7">
        <v>651185.36</v>
      </c>
      <c r="J57" s="7">
        <v>120759.9</v>
      </c>
      <c r="K57" s="7">
        <v>37821.9</v>
      </c>
      <c r="L57" s="7">
        <v>151110.44</v>
      </c>
      <c r="M57" s="7">
        <v>150846.25</v>
      </c>
      <c r="N57" s="7">
        <v>6094691.3600000003</v>
      </c>
      <c r="O57" s="7">
        <v>1527460.18</v>
      </c>
      <c r="P57" s="7">
        <v>36091.64</v>
      </c>
      <c r="Q57" s="7">
        <v>4017559.83</v>
      </c>
      <c r="R57" s="7">
        <v>88884.73</v>
      </c>
      <c r="S57" s="7">
        <v>190765.89</v>
      </c>
      <c r="T57" s="7">
        <v>20757.04</v>
      </c>
      <c r="U57" s="7">
        <v>14925.51</v>
      </c>
      <c r="V57" s="7">
        <v>26208.28</v>
      </c>
      <c r="W57" s="7">
        <v>21207.66</v>
      </c>
      <c r="X57" s="7">
        <v>13099.11</v>
      </c>
      <c r="Y57" s="7">
        <v>39726.67</v>
      </c>
      <c r="Z57" s="7">
        <v>24638.73</v>
      </c>
      <c r="AA57" s="7">
        <v>2795182.66</v>
      </c>
      <c r="AB57" s="7">
        <v>3505779.52</v>
      </c>
      <c r="AC57" s="7">
        <v>67256.66</v>
      </c>
      <c r="AD57" s="7">
        <v>65746</v>
      </c>
      <c r="AE57" s="7">
        <v>34181.85</v>
      </c>
      <c r="AF57" s="7">
        <v>23524.98</v>
      </c>
      <c r="AG57" s="7">
        <v>165675.71</v>
      </c>
      <c r="AH57" s="7">
        <v>63893.09</v>
      </c>
      <c r="AI57" s="7">
        <v>22503.62</v>
      </c>
      <c r="AJ57" s="7">
        <v>24805.13</v>
      </c>
      <c r="AK57" s="7">
        <v>41185.230000000003</v>
      </c>
      <c r="AL57" s="7">
        <v>46195.55</v>
      </c>
      <c r="AM57" s="7">
        <v>40145.22</v>
      </c>
      <c r="AN57" s="7">
        <v>36006.050000000003</v>
      </c>
      <c r="AO57" s="7">
        <v>340384.13</v>
      </c>
      <c r="AP57" s="7">
        <v>6373574.1100000003</v>
      </c>
      <c r="AQ57" s="7">
        <v>62888.93</v>
      </c>
      <c r="AR57" s="7">
        <v>5521778.5700000003</v>
      </c>
      <c r="AS57" s="7">
        <v>499178.56</v>
      </c>
      <c r="AT57" s="7">
        <v>324467.76</v>
      </c>
      <c r="AU57" s="7">
        <v>64365.42</v>
      </c>
      <c r="AV57" s="7">
        <v>78312.94</v>
      </c>
      <c r="AW57" s="7">
        <v>20398.990000000002</v>
      </c>
      <c r="AX57" s="7">
        <v>27839.07</v>
      </c>
      <c r="AY57" s="7">
        <v>98696.13</v>
      </c>
      <c r="AZ57" s="7">
        <v>902868.01</v>
      </c>
      <c r="BA57" s="7">
        <v>943981.45</v>
      </c>
      <c r="BB57" s="7">
        <v>949195.64</v>
      </c>
      <c r="BC57" s="7">
        <v>1345516.86</v>
      </c>
      <c r="BD57" s="7">
        <v>67810.080000000002</v>
      </c>
      <c r="BE57" s="7">
        <v>137459.26999999999</v>
      </c>
      <c r="BF57" s="7">
        <v>1860802.99</v>
      </c>
      <c r="BG57" s="7">
        <v>184410.5</v>
      </c>
      <c r="BH57" s="7">
        <v>112822.37</v>
      </c>
      <c r="BI57" s="7">
        <v>97465.47</v>
      </c>
      <c r="BJ57" s="7">
        <v>533197.65</v>
      </c>
      <c r="BK57" s="7">
        <v>1063100.92</v>
      </c>
      <c r="BL57" s="7">
        <v>38711.730000000003</v>
      </c>
      <c r="BM57" s="7">
        <v>89696.2</v>
      </c>
      <c r="BN57" s="7">
        <v>151359.35</v>
      </c>
      <c r="BO57" s="7">
        <v>149064.18</v>
      </c>
      <c r="BP57" s="7">
        <v>37225.74</v>
      </c>
      <c r="BQ57" s="7">
        <v>389991.45</v>
      </c>
      <c r="BR57" s="7">
        <v>322761.28999999998</v>
      </c>
      <c r="BS57" s="7">
        <v>85685.87</v>
      </c>
      <c r="BT57" s="7">
        <v>65038.57</v>
      </c>
      <c r="BU57" s="7">
        <v>33658</v>
      </c>
      <c r="BV57" s="7">
        <v>162804.53</v>
      </c>
      <c r="BW57" s="7">
        <v>125879.26</v>
      </c>
      <c r="BX57" s="7">
        <v>0</v>
      </c>
      <c r="BY57" s="7">
        <v>62736.639999999999</v>
      </c>
      <c r="BZ57" s="7">
        <v>0</v>
      </c>
      <c r="CA57" s="7">
        <v>8522.44</v>
      </c>
      <c r="CB57" s="7">
        <v>5778583.6500000004</v>
      </c>
      <c r="CC57" s="7">
        <v>37347.82</v>
      </c>
      <c r="CD57" s="7">
        <v>10935.62</v>
      </c>
      <c r="CE57" s="7">
        <v>36314.339999999997</v>
      </c>
      <c r="CF57" s="7">
        <v>31478.69</v>
      </c>
      <c r="CG57" s="7">
        <v>19287.89</v>
      </c>
      <c r="CH57" s="7">
        <v>12304.78</v>
      </c>
      <c r="CI57" s="7">
        <v>44239.44</v>
      </c>
      <c r="CJ57" s="7">
        <v>66285.11</v>
      </c>
      <c r="CK57" s="7">
        <v>400987.34</v>
      </c>
      <c r="CL57" s="7">
        <v>88258.72</v>
      </c>
      <c r="CM57" s="7">
        <v>109733.71</v>
      </c>
      <c r="CN57" s="7">
        <v>2369707.4300000002</v>
      </c>
      <c r="CO57" s="7">
        <v>1291014.0900000001</v>
      </c>
      <c r="CP57" s="7">
        <v>107477.34</v>
      </c>
      <c r="CQ57" s="7">
        <v>61546.81</v>
      </c>
      <c r="CR57" s="7">
        <v>40283.03</v>
      </c>
      <c r="CS57" s="7">
        <v>41991.82</v>
      </c>
      <c r="CT57" s="7">
        <v>18936.03</v>
      </c>
      <c r="CU57" s="7">
        <v>14223.09</v>
      </c>
      <c r="CV57" s="7">
        <v>21895.42</v>
      </c>
      <c r="CW57" s="7">
        <v>39162.43</v>
      </c>
      <c r="CX57" s="7">
        <v>45903.19</v>
      </c>
      <c r="CY57" s="7">
        <v>15539.43</v>
      </c>
      <c r="CZ57" s="7">
        <v>89733.13</v>
      </c>
      <c r="DA57" s="7">
        <v>31044.81</v>
      </c>
      <c r="DB57" s="7">
        <v>37238.339999999997</v>
      </c>
      <c r="DC57" s="7">
        <v>44335.3</v>
      </c>
      <c r="DD57" s="7">
        <v>7915.31</v>
      </c>
      <c r="DE57" s="7">
        <v>26024.33</v>
      </c>
      <c r="DF57" s="7">
        <v>1600082.58</v>
      </c>
      <c r="DG57" s="7">
        <v>14388.44</v>
      </c>
      <c r="DH57" s="7">
        <v>83523.88</v>
      </c>
      <c r="DI57" s="7">
        <v>246118.53</v>
      </c>
      <c r="DJ57" s="7">
        <v>61843.38</v>
      </c>
      <c r="DK57" s="7">
        <v>25658.71</v>
      </c>
      <c r="DL57" s="7">
        <v>331029.75</v>
      </c>
      <c r="DM57" s="7">
        <v>42350.33</v>
      </c>
      <c r="DN57" s="7">
        <v>111077.28</v>
      </c>
      <c r="DO57" s="7">
        <v>202445.53</v>
      </c>
      <c r="DP57" s="7">
        <v>40330.129999999997</v>
      </c>
      <c r="DQ57" s="7">
        <v>0</v>
      </c>
      <c r="DR57" s="7">
        <v>35071.01</v>
      </c>
      <c r="DS57" s="7">
        <v>33129.4</v>
      </c>
      <c r="DT57" s="7">
        <v>8912.94</v>
      </c>
      <c r="DU57" s="7">
        <v>24953.69</v>
      </c>
      <c r="DV57" s="7">
        <v>31510.32</v>
      </c>
      <c r="DW57" s="7">
        <v>10932.4</v>
      </c>
      <c r="DX57" s="7">
        <v>6025.03</v>
      </c>
      <c r="DY57" s="7">
        <v>42213.17</v>
      </c>
      <c r="DZ57" s="7">
        <v>191773.21</v>
      </c>
      <c r="EA57" s="7">
        <v>0</v>
      </c>
      <c r="EB57" s="7">
        <v>49326.71</v>
      </c>
      <c r="EC57" s="7">
        <v>31889.06</v>
      </c>
      <c r="ED57" s="7">
        <v>0</v>
      </c>
      <c r="EE57" s="7">
        <v>18285.38</v>
      </c>
      <c r="EF57" s="7">
        <v>45211.1</v>
      </c>
      <c r="EG57" s="7">
        <v>45726.21</v>
      </c>
      <c r="EH57" s="7">
        <v>14687.77</v>
      </c>
      <c r="EI57" s="7">
        <v>567968.17000000004</v>
      </c>
      <c r="EJ57" s="7">
        <v>794219.94</v>
      </c>
      <c r="EK57" s="7">
        <v>52308.51</v>
      </c>
      <c r="EL57" s="7">
        <v>54222.65</v>
      </c>
      <c r="EM57" s="7">
        <v>36573.22</v>
      </c>
      <c r="EN57" s="7">
        <v>36857.279999999999</v>
      </c>
      <c r="EO57" s="7">
        <v>15923.67</v>
      </c>
      <c r="EP57" s="7">
        <v>35869.699999999997</v>
      </c>
      <c r="EQ57" s="7">
        <v>182266.56</v>
      </c>
      <c r="ER57" s="7">
        <v>65096.66</v>
      </c>
      <c r="ES57" s="7">
        <v>39641.71</v>
      </c>
      <c r="ET57" s="7">
        <v>37183.99</v>
      </c>
      <c r="EU57" s="7">
        <v>39055.519999999997</v>
      </c>
      <c r="EV57" s="7">
        <v>0</v>
      </c>
      <c r="EW57" s="7">
        <v>48796.44</v>
      </c>
      <c r="EX57" s="7">
        <v>18112.04</v>
      </c>
      <c r="EY57" s="7">
        <v>10604.92</v>
      </c>
      <c r="EZ57" s="7">
        <v>18641.03</v>
      </c>
      <c r="FA57" s="7">
        <v>342935.22</v>
      </c>
      <c r="FB57" s="7">
        <v>87988.03</v>
      </c>
      <c r="FC57" s="7">
        <v>228121.82</v>
      </c>
      <c r="FD57" s="7">
        <v>59144.05</v>
      </c>
      <c r="FE57" s="7">
        <v>28257.52</v>
      </c>
      <c r="FF57" s="7">
        <v>34287.82</v>
      </c>
      <c r="FG57" s="7">
        <v>26068.2</v>
      </c>
      <c r="FH57" s="7">
        <v>44224.14</v>
      </c>
      <c r="FI57" s="7">
        <v>130923.11</v>
      </c>
      <c r="FJ57" s="7">
        <v>137340.35999999999</v>
      </c>
      <c r="FK57" s="7">
        <v>245617.27</v>
      </c>
      <c r="FL57" s="7">
        <v>639959.91</v>
      </c>
      <c r="FM57" s="7">
        <v>282530.25</v>
      </c>
      <c r="FN57" s="7">
        <v>1586928.5</v>
      </c>
      <c r="FO57" s="7">
        <v>0</v>
      </c>
      <c r="FP57" s="7">
        <v>302829.90999999997</v>
      </c>
      <c r="FQ57" s="7">
        <v>153459.84</v>
      </c>
      <c r="FR57" s="7">
        <v>0</v>
      </c>
      <c r="FS57" s="7">
        <v>33409.58</v>
      </c>
      <c r="FT57" s="7">
        <v>30853.25</v>
      </c>
      <c r="FU57" s="7">
        <v>49773.34</v>
      </c>
      <c r="FV57" s="7">
        <v>111684.44</v>
      </c>
      <c r="FW57" s="7">
        <v>44605.7</v>
      </c>
      <c r="FX57" s="7">
        <v>18746.97</v>
      </c>
      <c r="FY57" s="7">
        <v>349868.43</v>
      </c>
      <c r="FZ57" s="7">
        <f t="shared" ref="FZ57:FZ62" si="20">SUM(C57:FY57)</f>
        <v>70456588.110000059</v>
      </c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</row>
    <row r="58" spans="1:256" x14ac:dyDescent="0.35">
      <c r="A58" s="6" t="s">
        <v>511</v>
      </c>
      <c r="B58" s="7" t="s">
        <v>512</v>
      </c>
      <c r="C58" s="46">
        <v>0</v>
      </c>
      <c r="D58" s="46">
        <v>2209860</v>
      </c>
      <c r="E58" s="46">
        <v>93166</v>
      </c>
      <c r="F58" s="46">
        <v>884043</v>
      </c>
      <c r="G58" s="46">
        <v>48632</v>
      </c>
      <c r="H58" s="46">
        <v>0</v>
      </c>
      <c r="I58" s="46">
        <v>297415</v>
      </c>
      <c r="J58" s="46">
        <v>98643</v>
      </c>
      <c r="K58" s="46">
        <v>64384</v>
      </c>
      <c r="L58" s="46">
        <v>219486</v>
      </c>
      <c r="M58" s="46">
        <v>0</v>
      </c>
      <c r="N58" s="46">
        <v>1975268</v>
      </c>
      <c r="O58" s="46">
        <v>555149</v>
      </c>
      <c r="P58" s="46">
        <v>41346</v>
      </c>
      <c r="Q58" s="46">
        <v>850098</v>
      </c>
      <c r="R58" s="46">
        <v>34250</v>
      </c>
      <c r="S58" s="46">
        <v>55379</v>
      </c>
      <c r="T58" s="46">
        <v>0</v>
      </c>
      <c r="U58" s="46">
        <v>1641</v>
      </c>
      <c r="V58" s="46">
        <v>10619</v>
      </c>
      <c r="W58" s="46">
        <v>0</v>
      </c>
      <c r="X58" s="46">
        <v>0</v>
      </c>
      <c r="Y58" s="46">
        <v>0</v>
      </c>
      <c r="Z58" s="46">
        <v>34140</v>
      </c>
      <c r="AA58" s="46">
        <v>1269611</v>
      </c>
      <c r="AB58" s="46">
        <v>1620720</v>
      </c>
      <c r="AC58" s="46">
        <v>0</v>
      </c>
      <c r="AD58" s="46">
        <v>0</v>
      </c>
      <c r="AE58" s="46">
        <v>10745</v>
      </c>
      <c r="AF58" s="46">
        <v>28859</v>
      </c>
      <c r="AG58" s="46">
        <v>0</v>
      </c>
      <c r="AH58" s="46">
        <v>170214</v>
      </c>
      <c r="AI58" s="46">
        <v>29386</v>
      </c>
      <c r="AJ58" s="46">
        <v>0</v>
      </c>
      <c r="AK58" s="46">
        <v>0</v>
      </c>
      <c r="AL58" s="46">
        <v>0</v>
      </c>
      <c r="AM58" s="46">
        <v>44176</v>
      </c>
      <c r="AN58" s="46">
        <v>0</v>
      </c>
      <c r="AO58" s="46">
        <v>296289</v>
      </c>
      <c r="AP58" s="46">
        <v>2307259</v>
      </c>
      <c r="AQ58" s="46">
        <v>19913</v>
      </c>
      <c r="AR58" s="46">
        <v>742087</v>
      </c>
      <c r="AS58" s="46">
        <v>97293</v>
      </c>
      <c r="AT58" s="46">
        <v>0</v>
      </c>
      <c r="AU58" s="46">
        <v>0</v>
      </c>
      <c r="AV58" s="46">
        <v>42097</v>
      </c>
      <c r="AW58" s="46">
        <v>16103</v>
      </c>
      <c r="AX58" s="46">
        <v>0</v>
      </c>
      <c r="AY58" s="46">
        <v>74442</v>
      </c>
      <c r="AZ58" s="46">
        <v>64029</v>
      </c>
      <c r="BA58" s="46">
        <v>641670</v>
      </c>
      <c r="BB58" s="46">
        <v>180338</v>
      </c>
      <c r="BC58" s="46">
        <v>707879</v>
      </c>
      <c r="BD58" s="46">
        <v>157668</v>
      </c>
      <c r="BE58" s="46">
        <v>203922</v>
      </c>
      <c r="BF58" s="46">
        <v>302104</v>
      </c>
      <c r="BG58" s="46">
        <v>58630</v>
      </c>
      <c r="BH58" s="46">
        <v>78110</v>
      </c>
      <c r="BI58" s="46">
        <v>0</v>
      </c>
      <c r="BJ58" s="46">
        <v>75786</v>
      </c>
      <c r="BK58" s="46">
        <v>461466</v>
      </c>
      <c r="BL58" s="46">
        <v>0</v>
      </c>
      <c r="BM58" s="46">
        <v>85084</v>
      </c>
      <c r="BN58" s="46">
        <v>73862</v>
      </c>
      <c r="BO58" s="46">
        <v>103005</v>
      </c>
      <c r="BP58" s="46">
        <v>0</v>
      </c>
      <c r="BQ58" s="46">
        <v>0</v>
      </c>
      <c r="BR58" s="46">
        <v>59232</v>
      </c>
      <c r="BS58" s="46">
        <v>0</v>
      </c>
      <c r="BT58" s="46">
        <v>0</v>
      </c>
      <c r="BU58" s="46">
        <v>45439</v>
      </c>
      <c r="BV58" s="46">
        <v>28180</v>
      </c>
      <c r="BW58" s="46">
        <v>47347</v>
      </c>
      <c r="BX58" s="46">
        <v>0</v>
      </c>
      <c r="BY58" s="46">
        <v>0</v>
      </c>
      <c r="BZ58" s="46">
        <v>34306</v>
      </c>
      <c r="CA58" s="46">
        <v>0</v>
      </c>
      <c r="CB58" s="46">
        <v>3282293</v>
      </c>
      <c r="CC58" s="46">
        <v>25288</v>
      </c>
      <c r="CD58" s="46">
        <v>0</v>
      </c>
      <c r="CE58" s="46">
        <v>6907</v>
      </c>
      <c r="CF58" s="46">
        <v>0</v>
      </c>
      <c r="CG58" s="46">
        <v>15425</v>
      </c>
      <c r="CH58" s="46">
        <v>28480</v>
      </c>
      <c r="CI58" s="46">
        <v>0</v>
      </c>
      <c r="CJ58" s="46">
        <v>46786</v>
      </c>
      <c r="CK58" s="46">
        <v>172382</v>
      </c>
      <c r="CL58" s="46">
        <v>147877</v>
      </c>
      <c r="CM58" s="46">
        <v>73405</v>
      </c>
      <c r="CN58" s="46">
        <v>3343175</v>
      </c>
      <c r="CO58" s="46">
        <v>344230</v>
      </c>
      <c r="CP58" s="46">
        <v>0</v>
      </c>
      <c r="CQ58" s="46">
        <v>50408</v>
      </c>
      <c r="CR58" s="46">
        <v>34815</v>
      </c>
      <c r="CS58" s="46">
        <v>37305</v>
      </c>
      <c r="CT58" s="46">
        <v>13035</v>
      </c>
      <c r="CU58" s="46">
        <v>10243</v>
      </c>
      <c r="CV58" s="46">
        <v>18971</v>
      </c>
      <c r="CW58" s="46">
        <v>60178</v>
      </c>
      <c r="CX58" s="46">
        <v>0</v>
      </c>
      <c r="CY58" s="46">
        <v>0</v>
      </c>
      <c r="CZ58" s="46">
        <v>78560</v>
      </c>
      <c r="DA58" s="46">
        <v>13836</v>
      </c>
      <c r="DB58" s="46">
        <v>36688</v>
      </c>
      <c r="DC58" s="46">
        <v>61080</v>
      </c>
      <c r="DD58" s="46">
        <v>0</v>
      </c>
      <c r="DE58" s="46">
        <v>28121</v>
      </c>
      <c r="DF58" s="46">
        <v>1846453</v>
      </c>
      <c r="DG58" s="46">
        <v>0</v>
      </c>
      <c r="DH58" s="46">
        <v>0</v>
      </c>
      <c r="DI58" s="46">
        <v>53127</v>
      </c>
      <c r="DJ58" s="46">
        <v>15299</v>
      </c>
      <c r="DK58" s="46">
        <v>33929</v>
      </c>
      <c r="DL58" s="46">
        <v>61994</v>
      </c>
      <c r="DM58" s="46">
        <v>24858</v>
      </c>
      <c r="DN58" s="46">
        <v>64362</v>
      </c>
      <c r="DO58" s="46">
        <v>40948</v>
      </c>
      <c r="DP58" s="46">
        <v>12491</v>
      </c>
      <c r="DQ58" s="46">
        <v>28815</v>
      </c>
      <c r="DR58" s="46">
        <v>37556</v>
      </c>
      <c r="DS58" s="46">
        <v>0</v>
      </c>
      <c r="DT58" s="46">
        <v>532</v>
      </c>
      <c r="DU58" s="46">
        <v>29769</v>
      </c>
      <c r="DV58" s="46">
        <v>27383</v>
      </c>
      <c r="DW58" s="46">
        <v>39527</v>
      </c>
      <c r="DX58" s="46">
        <v>15498</v>
      </c>
      <c r="DY58" s="46">
        <v>0</v>
      </c>
      <c r="DZ58" s="46">
        <v>37573</v>
      </c>
      <c r="EA58" s="46">
        <v>6370</v>
      </c>
      <c r="EB58" s="46">
        <v>30728</v>
      </c>
      <c r="EC58" s="46">
        <v>13315</v>
      </c>
      <c r="ED58" s="46">
        <v>98440</v>
      </c>
      <c r="EE58" s="46">
        <v>0</v>
      </c>
      <c r="EF58" s="46">
        <v>19796</v>
      </c>
      <c r="EG58" s="46">
        <v>18160</v>
      </c>
      <c r="EH58" s="46">
        <v>17505</v>
      </c>
      <c r="EI58" s="46">
        <v>192383</v>
      </c>
      <c r="EJ58" s="46">
        <v>325808</v>
      </c>
      <c r="EK58" s="46">
        <v>33783</v>
      </c>
      <c r="EL58" s="46">
        <v>35772</v>
      </c>
      <c r="EM58" s="46">
        <v>0</v>
      </c>
      <c r="EN58" s="46">
        <v>48879</v>
      </c>
      <c r="EO58" s="46">
        <v>16844</v>
      </c>
      <c r="EP58" s="46">
        <v>31771</v>
      </c>
      <c r="EQ58" s="46">
        <v>27564</v>
      </c>
      <c r="ER58" s="46">
        <v>56660</v>
      </c>
      <c r="ES58" s="46">
        <v>0</v>
      </c>
      <c r="ET58" s="46">
        <v>0</v>
      </c>
      <c r="EU58" s="46">
        <v>31487</v>
      </c>
      <c r="EV58" s="46">
        <v>0</v>
      </c>
      <c r="EW58" s="46">
        <v>39917</v>
      </c>
      <c r="EX58" s="46">
        <v>7391</v>
      </c>
      <c r="EY58" s="46">
        <v>145108</v>
      </c>
      <c r="EZ58" s="46">
        <v>9859</v>
      </c>
      <c r="FA58" s="46">
        <v>76704</v>
      </c>
      <c r="FB58" s="46">
        <v>0</v>
      </c>
      <c r="FC58" s="46">
        <v>40648</v>
      </c>
      <c r="FD58" s="46">
        <v>39396</v>
      </c>
      <c r="FE58" s="46">
        <v>14935</v>
      </c>
      <c r="FF58" s="46">
        <v>16159</v>
      </c>
      <c r="FG58" s="46">
        <v>4148</v>
      </c>
      <c r="FH58" s="46">
        <v>14948</v>
      </c>
      <c r="FI58" s="46">
        <v>43360</v>
      </c>
      <c r="FJ58" s="46">
        <v>54126</v>
      </c>
      <c r="FK58" s="46">
        <v>48361</v>
      </c>
      <c r="FL58" s="46">
        <v>279025</v>
      </c>
      <c r="FM58" s="46">
        <v>228835</v>
      </c>
      <c r="FN58" s="46">
        <v>161585</v>
      </c>
      <c r="FO58" s="46">
        <v>145622</v>
      </c>
      <c r="FP58" s="46">
        <v>5975</v>
      </c>
      <c r="FQ58" s="46">
        <v>28609</v>
      </c>
      <c r="FR58" s="46">
        <v>703</v>
      </c>
      <c r="FS58" s="46">
        <v>0</v>
      </c>
      <c r="FT58" s="46">
        <v>16088</v>
      </c>
      <c r="FU58" s="46">
        <v>1960</v>
      </c>
      <c r="FV58" s="46">
        <v>14932</v>
      </c>
      <c r="FW58" s="46">
        <v>12924</v>
      </c>
      <c r="FX58" s="46">
        <v>9218</v>
      </c>
      <c r="FY58" s="7">
        <v>198335</v>
      </c>
      <c r="FZ58" s="7">
        <f t="shared" si="20"/>
        <v>30614508</v>
      </c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</row>
    <row r="59" spans="1:256" x14ac:dyDescent="0.35">
      <c r="A59" s="6" t="s">
        <v>513</v>
      </c>
      <c r="B59" s="65" t="s">
        <v>514</v>
      </c>
      <c r="C59" s="7">
        <v>650236.13</v>
      </c>
      <c r="D59" s="7">
        <v>1823555.24</v>
      </c>
      <c r="E59" s="7">
        <v>686977.77</v>
      </c>
      <c r="F59" s="7">
        <v>1150602.08</v>
      </c>
      <c r="G59" s="7">
        <v>54145.84</v>
      </c>
      <c r="H59" s="7">
        <v>33841.18</v>
      </c>
      <c r="I59" s="7">
        <v>688910.45</v>
      </c>
      <c r="J59" s="7">
        <v>91855.34</v>
      </c>
      <c r="K59" s="7">
        <v>0</v>
      </c>
      <c r="L59" s="7">
        <v>67199.03</v>
      </c>
      <c r="M59" s="7">
        <v>86053.46</v>
      </c>
      <c r="N59" s="7">
        <v>2401275.83</v>
      </c>
      <c r="O59" s="7">
        <v>194345.46</v>
      </c>
      <c r="P59" s="7">
        <v>8218.65</v>
      </c>
      <c r="Q59" s="7">
        <v>5216401.66</v>
      </c>
      <c r="R59" s="7">
        <v>40125.589999999997</v>
      </c>
      <c r="S59" s="7">
        <v>28523.35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1086301.99</v>
      </c>
      <c r="AB59" s="7">
        <v>729519.41</v>
      </c>
      <c r="AC59" s="7">
        <v>10635.9</v>
      </c>
      <c r="AD59" s="7">
        <v>14019.97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63331.23</v>
      </c>
      <c r="AP59" s="7">
        <v>6926366.0700000003</v>
      </c>
      <c r="AQ59" s="7">
        <v>0</v>
      </c>
      <c r="AR59" s="7">
        <v>1080488.3899999999</v>
      </c>
      <c r="AS59" s="7">
        <v>554997.92000000004</v>
      </c>
      <c r="AT59" s="7">
        <v>15953.73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494565.99</v>
      </c>
      <c r="BA59" s="7">
        <v>92338.31</v>
      </c>
      <c r="BB59" s="7">
        <v>115059.42</v>
      </c>
      <c r="BC59" s="7">
        <v>629447.81999999995</v>
      </c>
      <c r="BD59" s="7">
        <v>34807.879999999997</v>
      </c>
      <c r="BE59" s="7">
        <v>0</v>
      </c>
      <c r="BF59" s="7">
        <v>244621.86</v>
      </c>
      <c r="BG59" s="7">
        <v>32390.91</v>
      </c>
      <c r="BH59" s="7">
        <v>0</v>
      </c>
      <c r="BI59" s="7">
        <v>8702.1</v>
      </c>
      <c r="BJ59" s="7">
        <v>43509.42</v>
      </c>
      <c r="BK59" s="7">
        <v>318589.39</v>
      </c>
      <c r="BL59" s="7">
        <v>0</v>
      </c>
      <c r="BM59" s="7">
        <v>0</v>
      </c>
      <c r="BN59" s="7">
        <v>9668.7199999999993</v>
      </c>
      <c r="BO59" s="7">
        <v>0</v>
      </c>
      <c r="BP59" s="7">
        <v>0</v>
      </c>
      <c r="BQ59" s="7">
        <v>584971.98</v>
      </c>
      <c r="BR59" s="7">
        <v>359684.96</v>
      </c>
      <c r="BS59" s="7">
        <v>88954.559999999998</v>
      </c>
      <c r="BT59" s="7">
        <v>0</v>
      </c>
      <c r="BU59" s="7">
        <v>20304.900000000001</v>
      </c>
      <c r="BV59" s="7">
        <v>39159.25</v>
      </c>
      <c r="BW59" s="7">
        <v>72033.929999999993</v>
      </c>
      <c r="BX59" s="7">
        <v>0</v>
      </c>
      <c r="BY59" s="7">
        <v>0</v>
      </c>
      <c r="BZ59" s="7">
        <v>0</v>
      </c>
      <c r="CA59" s="7">
        <v>0</v>
      </c>
      <c r="CB59" s="7">
        <v>1419394.24</v>
      </c>
      <c r="CC59" s="7">
        <v>0</v>
      </c>
      <c r="CD59" s="7">
        <v>0</v>
      </c>
      <c r="CE59" s="7">
        <v>0</v>
      </c>
      <c r="CF59" s="7">
        <v>0</v>
      </c>
      <c r="CG59" s="7">
        <v>8218.61</v>
      </c>
      <c r="CH59" s="7">
        <v>0</v>
      </c>
      <c r="CI59" s="7">
        <v>38675.879999999997</v>
      </c>
      <c r="CJ59" s="7">
        <v>82186.179999999993</v>
      </c>
      <c r="CK59" s="7">
        <v>77834.850000000006</v>
      </c>
      <c r="CL59" s="7">
        <v>13053.07</v>
      </c>
      <c r="CM59" s="7">
        <v>0</v>
      </c>
      <c r="CN59" s="7">
        <v>599473.56000000006</v>
      </c>
      <c r="CO59" s="7">
        <v>208364.79</v>
      </c>
      <c r="CP59" s="7">
        <v>71066.95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10152.370000000001</v>
      </c>
      <c r="CY59" s="7">
        <v>0</v>
      </c>
      <c r="CZ59" s="7">
        <v>16920.59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297319.15000000002</v>
      </c>
      <c r="DG59" s="7">
        <v>0</v>
      </c>
      <c r="DH59" s="7">
        <v>54629.69</v>
      </c>
      <c r="DI59" s="7">
        <v>28523.39</v>
      </c>
      <c r="DJ59" s="7">
        <v>0</v>
      </c>
      <c r="DK59" s="7">
        <v>11602.64</v>
      </c>
      <c r="DL59" s="7">
        <v>152286.07</v>
      </c>
      <c r="DM59" s="7">
        <v>0</v>
      </c>
      <c r="DN59" s="7">
        <v>33357.93</v>
      </c>
      <c r="DO59" s="7">
        <v>267828.90000000002</v>
      </c>
      <c r="DP59" s="7">
        <v>0</v>
      </c>
      <c r="DQ59" s="7">
        <v>31907.34</v>
      </c>
      <c r="DR59" s="7">
        <v>12569.66</v>
      </c>
      <c r="DS59" s="7">
        <v>14020.01</v>
      </c>
      <c r="DT59" s="7">
        <v>0</v>
      </c>
      <c r="DU59" s="7">
        <v>0</v>
      </c>
      <c r="DV59" s="7">
        <v>0</v>
      </c>
      <c r="DW59" s="7">
        <v>0</v>
      </c>
      <c r="DX59" s="7">
        <v>0</v>
      </c>
      <c r="DY59" s="7">
        <v>0</v>
      </c>
      <c r="DZ59" s="7">
        <v>0</v>
      </c>
      <c r="EA59" s="7">
        <v>14020.01</v>
      </c>
      <c r="EB59" s="7">
        <v>34324.75</v>
      </c>
      <c r="EC59" s="7">
        <v>0</v>
      </c>
      <c r="ED59" s="7">
        <v>28039.78</v>
      </c>
      <c r="EE59" s="7">
        <v>0</v>
      </c>
      <c r="EF59" s="7">
        <v>31907.58</v>
      </c>
      <c r="EG59" s="7">
        <v>21755.21</v>
      </c>
      <c r="EH59" s="7">
        <v>0</v>
      </c>
      <c r="EI59" s="7">
        <v>205464.13</v>
      </c>
      <c r="EJ59" s="7">
        <v>112642.97</v>
      </c>
      <c r="EK59" s="7">
        <v>7735.16</v>
      </c>
      <c r="EL59" s="7">
        <v>0</v>
      </c>
      <c r="EM59" s="7">
        <v>0</v>
      </c>
      <c r="EN59" s="7">
        <v>0</v>
      </c>
      <c r="EO59" s="7">
        <v>0</v>
      </c>
      <c r="EP59" s="7">
        <v>7735.16</v>
      </c>
      <c r="EQ59" s="7">
        <v>81702.45</v>
      </c>
      <c r="ER59" s="7">
        <v>8218.65</v>
      </c>
      <c r="ES59" s="7">
        <v>0</v>
      </c>
      <c r="ET59" s="7">
        <v>0</v>
      </c>
      <c r="EU59" s="7">
        <v>46894.45</v>
      </c>
      <c r="EV59" s="7">
        <v>0</v>
      </c>
      <c r="EW59" s="7">
        <v>27556.29</v>
      </c>
      <c r="EX59" s="7">
        <v>0</v>
      </c>
      <c r="EY59" s="7">
        <v>7735.04</v>
      </c>
      <c r="EZ59" s="7">
        <v>0</v>
      </c>
      <c r="FA59" s="7">
        <v>313274.64</v>
      </c>
      <c r="FB59" s="7">
        <v>0</v>
      </c>
      <c r="FC59" s="7">
        <v>16920.310000000001</v>
      </c>
      <c r="FD59" s="7">
        <v>0</v>
      </c>
      <c r="FE59" s="7">
        <v>7735.12</v>
      </c>
      <c r="FF59" s="7">
        <v>0</v>
      </c>
      <c r="FG59" s="7">
        <v>0</v>
      </c>
      <c r="FH59" s="7">
        <v>0</v>
      </c>
      <c r="FI59" s="7">
        <v>84602.55</v>
      </c>
      <c r="FJ59" s="7">
        <v>39158.89</v>
      </c>
      <c r="FK59" s="7">
        <v>130529.86</v>
      </c>
      <c r="FL59" s="7">
        <v>80252.14</v>
      </c>
      <c r="FM59" s="7">
        <v>44477.04</v>
      </c>
      <c r="FN59" s="7">
        <v>1598271.54</v>
      </c>
      <c r="FO59" s="7">
        <v>26589.27</v>
      </c>
      <c r="FP59" s="7">
        <v>149868.57999999999</v>
      </c>
      <c r="FQ59" s="7">
        <v>28040.02</v>
      </c>
      <c r="FR59" s="7">
        <v>0</v>
      </c>
      <c r="FS59" s="7">
        <v>0</v>
      </c>
      <c r="FT59" s="7">
        <v>0</v>
      </c>
      <c r="FU59" s="7">
        <v>67682.600000000006</v>
      </c>
      <c r="FV59" s="7">
        <v>48344.68</v>
      </c>
      <c r="FW59" s="7">
        <v>0</v>
      </c>
      <c r="FX59" s="7">
        <v>0</v>
      </c>
      <c r="FY59" s="7">
        <v>702987.98</v>
      </c>
      <c r="FZ59" s="7">
        <f t="shared" si="20"/>
        <v>34316545.789999992</v>
      </c>
      <c r="GA59" s="7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</row>
    <row r="60" spans="1:256" x14ac:dyDescent="0.35">
      <c r="A60" s="6" t="s">
        <v>515</v>
      </c>
      <c r="B60" s="65" t="s">
        <v>516</v>
      </c>
      <c r="C60" s="7">
        <v>2690629.83</v>
      </c>
      <c r="D60" s="7">
        <v>15433782.880000001</v>
      </c>
      <c r="E60" s="7">
        <v>2778137.62</v>
      </c>
      <c r="F60" s="7">
        <v>8951551.8000000007</v>
      </c>
      <c r="G60" s="7">
        <v>618058.42999999993</v>
      </c>
      <c r="H60" s="7">
        <v>731176.61</v>
      </c>
      <c r="I60" s="7">
        <v>3588368.7800000003</v>
      </c>
      <c r="J60" s="7">
        <v>794071.40999999992</v>
      </c>
      <c r="K60" s="7">
        <v>52485.71</v>
      </c>
      <c r="L60" s="7">
        <v>1454186.99</v>
      </c>
      <c r="M60" s="7">
        <v>485483.11</v>
      </c>
      <c r="N60" s="7">
        <v>25554146.369999997</v>
      </c>
      <c r="O60" s="7">
        <v>6089911.5999999996</v>
      </c>
      <c r="P60" s="7">
        <v>172255.84</v>
      </c>
      <c r="Q60" s="7">
        <v>16829677.649999999</v>
      </c>
      <c r="R60" s="7">
        <v>2440201.2599999998</v>
      </c>
      <c r="S60" s="7">
        <v>603010.38</v>
      </c>
      <c r="T60" s="7">
        <v>53367.53</v>
      </c>
      <c r="U60" s="7">
        <v>30402.6</v>
      </c>
      <c r="V60" s="7">
        <v>130332.47</v>
      </c>
      <c r="W60" s="7">
        <v>26242.86</v>
      </c>
      <c r="X60" s="7">
        <v>11041.56</v>
      </c>
      <c r="Y60" s="7">
        <v>393719.47</v>
      </c>
      <c r="Z60" s="7">
        <v>62166.23</v>
      </c>
      <c r="AA60" s="7">
        <v>13698132.26</v>
      </c>
      <c r="AB60" s="7">
        <v>12919492.01</v>
      </c>
      <c r="AC60" s="7">
        <v>432115.57999999996</v>
      </c>
      <c r="AD60" s="7">
        <v>530684.40999999992</v>
      </c>
      <c r="AE60" s="7">
        <v>45603.9</v>
      </c>
      <c r="AF60" s="7">
        <v>75527.26999999999</v>
      </c>
      <c r="AG60" s="7">
        <v>228019.48</v>
      </c>
      <c r="AH60" s="7">
        <v>301706.49</v>
      </c>
      <c r="AI60" s="7">
        <v>89290.91</v>
      </c>
      <c r="AJ60" s="7">
        <v>62166.23</v>
      </c>
      <c r="AK60" s="7">
        <v>64006.49</v>
      </c>
      <c r="AL60" s="7">
        <v>28083.119999999999</v>
      </c>
      <c r="AM60" s="7">
        <v>155214.28</v>
      </c>
      <c r="AN60" s="7">
        <v>122971.43</v>
      </c>
      <c r="AO60" s="7">
        <v>2120111.65</v>
      </c>
      <c r="AP60" s="7">
        <v>37100405.909999996</v>
      </c>
      <c r="AQ60" s="7">
        <v>148332.47</v>
      </c>
      <c r="AR60" s="7">
        <v>26436013.880000003</v>
      </c>
      <c r="AS60" s="7">
        <v>2546170.08</v>
      </c>
      <c r="AT60" s="7">
        <v>1058493.49</v>
      </c>
      <c r="AU60" s="7">
        <v>163054.53999999998</v>
      </c>
      <c r="AV60" s="7">
        <v>121131.17</v>
      </c>
      <c r="AW60" s="7">
        <v>137290.91</v>
      </c>
      <c r="AX60" s="7">
        <v>49284.41</v>
      </c>
      <c r="AY60" s="7">
        <v>138651.95000000001</v>
      </c>
      <c r="AZ60" s="7">
        <v>6049023.29</v>
      </c>
      <c r="BA60" s="7">
        <v>4104599.93</v>
      </c>
      <c r="BB60" s="7">
        <v>5189603.82</v>
      </c>
      <c r="BC60" s="7">
        <v>9442785.5599999987</v>
      </c>
      <c r="BD60" s="7">
        <v>1388512.97</v>
      </c>
      <c r="BE60" s="7">
        <v>394351.94</v>
      </c>
      <c r="BF60" s="7">
        <v>7670194.6900000004</v>
      </c>
      <c r="BG60" s="7">
        <v>444115.57999999996</v>
      </c>
      <c r="BH60" s="7">
        <v>151054.53999999998</v>
      </c>
      <c r="BI60" s="7">
        <v>151533.76000000001</v>
      </c>
      <c r="BJ60" s="7">
        <v>2233612.9500000002</v>
      </c>
      <c r="BK60" s="7">
        <v>10351469.969999999</v>
      </c>
      <c r="BL60" s="7">
        <v>36402.6</v>
      </c>
      <c r="BM60" s="7">
        <v>193936.36</v>
      </c>
      <c r="BN60" s="7">
        <v>1681497.38</v>
      </c>
      <c r="BO60" s="7">
        <v>741585.7</v>
      </c>
      <c r="BP60" s="7">
        <v>66325.97</v>
      </c>
      <c r="BQ60" s="7">
        <v>2274903.8600000003</v>
      </c>
      <c r="BR60" s="7">
        <v>1741516.85</v>
      </c>
      <c r="BS60" s="7">
        <v>450038.95</v>
      </c>
      <c r="BT60" s="7">
        <v>152012.97999999998</v>
      </c>
      <c r="BU60" s="7">
        <v>179616.88</v>
      </c>
      <c r="BV60" s="7">
        <v>532448.04</v>
      </c>
      <c r="BW60" s="7">
        <v>503809.08</v>
      </c>
      <c r="BX60" s="7">
        <v>30402.6</v>
      </c>
      <c r="BY60" s="7">
        <v>271303.89</v>
      </c>
      <c r="BZ60" s="7">
        <v>108249.35</v>
      </c>
      <c r="CA60" s="7">
        <v>70006.489999999991</v>
      </c>
      <c r="CB60" s="7">
        <v>31712686.510000002</v>
      </c>
      <c r="CC60" s="7">
        <v>74166.23000000001</v>
      </c>
      <c r="CD60" s="7">
        <v>9201.2999999999993</v>
      </c>
      <c r="CE60" s="7">
        <v>105929.87</v>
      </c>
      <c r="CF60" s="7">
        <v>43763.64</v>
      </c>
      <c r="CG60" s="7">
        <v>73207.790000000008</v>
      </c>
      <c r="CH60" s="7">
        <v>39603.9</v>
      </c>
      <c r="CI60" s="7">
        <v>387872.72</v>
      </c>
      <c r="CJ60" s="7">
        <v>445802.59</v>
      </c>
      <c r="CK60" s="7">
        <v>2520194.77</v>
      </c>
      <c r="CL60" s="7">
        <v>681566.22</v>
      </c>
      <c r="CM60" s="7">
        <v>323789.59999999998</v>
      </c>
      <c r="CN60" s="7">
        <v>10270632.32</v>
      </c>
      <c r="CO60" s="7">
        <v>6341816.7799999993</v>
      </c>
      <c r="CP60" s="7">
        <v>319706.49</v>
      </c>
      <c r="CQ60" s="7">
        <v>461962.33</v>
      </c>
      <c r="CR60" s="7">
        <v>108172.72</v>
      </c>
      <c r="CS60" s="7">
        <v>110012.98</v>
      </c>
      <c r="CT60" s="7">
        <v>64006.49</v>
      </c>
      <c r="CU60" s="7">
        <v>82409.09</v>
      </c>
      <c r="CV60" s="7">
        <v>11520.779999999999</v>
      </c>
      <c r="CW60" s="7">
        <v>127054.54</v>
      </c>
      <c r="CX60" s="7">
        <v>354671.42000000004</v>
      </c>
      <c r="CY60" s="7">
        <v>23041.559999999998</v>
      </c>
      <c r="CZ60" s="7">
        <v>1204966.22</v>
      </c>
      <c r="DA60" s="7">
        <v>88409.09</v>
      </c>
      <c r="DB60" s="7">
        <v>149214.28</v>
      </c>
      <c r="DC60" s="7">
        <v>75048.05</v>
      </c>
      <c r="DD60" s="7">
        <v>95846.75</v>
      </c>
      <c r="DE60" s="7">
        <v>106332.47</v>
      </c>
      <c r="DF60" s="7">
        <v>11026806.32</v>
      </c>
      <c r="DG60" s="7">
        <v>39124.67</v>
      </c>
      <c r="DH60" s="7">
        <v>980167.52</v>
      </c>
      <c r="DI60" s="7">
        <v>1436186.99</v>
      </c>
      <c r="DJ60" s="7">
        <v>277303.89</v>
      </c>
      <c r="DK60" s="7">
        <v>254338.96</v>
      </c>
      <c r="DL60" s="7">
        <v>2895473.9699999997</v>
      </c>
      <c r="DM60" s="7">
        <v>130332.47</v>
      </c>
      <c r="DN60" s="7">
        <v>596128.56000000006</v>
      </c>
      <c r="DO60" s="7">
        <v>1240276.6000000001</v>
      </c>
      <c r="DP60" s="7">
        <v>115610.39</v>
      </c>
      <c r="DQ60" s="7">
        <v>279067.53000000003</v>
      </c>
      <c r="DR60" s="7">
        <v>647349.34000000008</v>
      </c>
      <c r="DS60" s="7">
        <v>313629.86</v>
      </c>
      <c r="DT60" s="7">
        <v>46485.71</v>
      </c>
      <c r="DU60" s="7">
        <v>126651.95</v>
      </c>
      <c r="DV60" s="7">
        <v>65367.53</v>
      </c>
      <c r="DW60" s="7">
        <v>80568.83</v>
      </c>
      <c r="DX60" s="7">
        <v>69527.26999999999</v>
      </c>
      <c r="DY60" s="7">
        <v>115131.17</v>
      </c>
      <c r="DZ60" s="7">
        <v>353463.63</v>
      </c>
      <c r="EA60" s="7">
        <v>228422.07</v>
      </c>
      <c r="EB60" s="7">
        <v>268984.41000000003</v>
      </c>
      <c r="EC60" s="7">
        <v>154332.47</v>
      </c>
      <c r="ED60" s="7">
        <v>631898.68999999994</v>
      </c>
      <c r="EE60" s="7">
        <v>100409.09</v>
      </c>
      <c r="EF60" s="7">
        <v>759029.86</v>
      </c>
      <c r="EG60" s="7">
        <v>102249.35</v>
      </c>
      <c r="EH60" s="7">
        <v>92089.61</v>
      </c>
      <c r="EI60" s="7">
        <v>7574960.9299999997</v>
      </c>
      <c r="EJ60" s="7">
        <v>5183968.75</v>
      </c>
      <c r="EK60" s="7">
        <v>277706.49</v>
      </c>
      <c r="EL60" s="7">
        <v>262102.59</v>
      </c>
      <c r="EM60" s="7">
        <v>104492.21</v>
      </c>
      <c r="EN60" s="7">
        <v>493323.37</v>
      </c>
      <c r="EO60" s="7">
        <v>67207.790000000008</v>
      </c>
      <c r="EP60" s="7">
        <v>126172.72</v>
      </c>
      <c r="EQ60" s="7">
        <v>1204659.72</v>
      </c>
      <c r="ER60" s="7">
        <v>79610.39</v>
      </c>
      <c r="ES60" s="7">
        <v>47444.160000000003</v>
      </c>
      <c r="ET60" s="7">
        <v>84325.97</v>
      </c>
      <c r="EU60" s="7">
        <v>212262.33</v>
      </c>
      <c r="EV60" s="7">
        <v>53444.160000000003</v>
      </c>
      <c r="EW60" s="7">
        <v>237220.78</v>
      </c>
      <c r="EX60" s="7">
        <v>67687.010000000009</v>
      </c>
      <c r="EY60" s="7">
        <v>410435.06</v>
      </c>
      <c r="EZ60" s="7">
        <v>72325.97</v>
      </c>
      <c r="FA60" s="7">
        <v>1300199.98</v>
      </c>
      <c r="FB60" s="7">
        <v>200492.21000000002</v>
      </c>
      <c r="FC60" s="7">
        <v>726135.05</v>
      </c>
      <c r="FD60" s="7">
        <v>258422.07</v>
      </c>
      <c r="FE60" s="7">
        <v>27603.9</v>
      </c>
      <c r="FF60" s="7">
        <v>100888.31</v>
      </c>
      <c r="FG60" s="7">
        <v>76964.929999999993</v>
      </c>
      <c r="FH60" s="7">
        <v>27603.9</v>
      </c>
      <c r="FI60" s="7">
        <v>866148.04</v>
      </c>
      <c r="FJ60" s="7">
        <v>597815.57000000007</v>
      </c>
      <c r="FK60" s="7">
        <v>776703.88</v>
      </c>
      <c r="FL60" s="7">
        <v>2864073.98</v>
      </c>
      <c r="FM60" s="7">
        <v>1556455.8199999998</v>
      </c>
      <c r="FN60" s="7">
        <v>9177769.9699999988</v>
      </c>
      <c r="FO60" s="7">
        <v>454677.91</v>
      </c>
      <c r="FP60" s="7">
        <v>949438.95</v>
      </c>
      <c r="FQ60" s="7">
        <v>390671.42000000004</v>
      </c>
      <c r="FR60" s="7">
        <v>101367.53</v>
      </c>
      <c r="FS60" s="7">
        <v>44645.45</v>
      </c>
      <c r="FT60" s="7">
        <v>24881.82</v>
      </c>
      <c r="FU60" s="7">
        <v>446837.66</v>
      </c>
      <c r="FV60" s="7">
        <v>282748.05</v>
      </c>
      <c r="FW60" s="7">
        <v>45603.9</v>
      </c>
      <c r="FX60" s="7">
        <v>5520.78</v>
      </c>
      <c r="FY60" s="7">
        <v>3530081.03</v>
      </c>
      <c r="FZ60" s="7">
        <f t="shared" si="20"/>
        <v>366583400.01000005</v>
      </c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</row>
    <row r="61" spans="1:256" x14ac:dyDescent="0.35">
      <c r="A61" s="6" t="s">
        <v>517</v>
      </c>
      <c r="B61" s="65" t="s">
        <v>518</v>
      </c>
      <c r="C61" s="7">
        <v>72960</v>
      </c>
      <c r="D61" s="7">
        <v>363896</v>
      </c>
      <c r="E61" s="7">
        <v>57021</v>
      </c>
      <c r="F61" s="7">
        <v>240269</v>
      </c>
      <c r="G61" s="7">
        <v>28019.55</v>
      </c>
      <c r="H61" s="7">
        <v>20218.36</v>
      </c>
      <c r="I61" s="7">
        <v>79344</v>
      </c>
      <c r="J61" s="7">
        <v>38201.040000000001</v>
      </c>
      <c r="K61" s="7">
        <v>5146.74</v>
      </c>
      <c r="L61" s="7">
        <v>40761.64</v>
      </c>
      <c r="M61" s="7">
        <v>27244.01</v>
      </c>
      <c r="N61" s="7">
        <v>545034</v>
      </c>
      <c r="O61" s="7">
        <v>137779</v>
      </c>
      <c r="P61" s="7">
        <v>6148.97</v>
      </c>
      <c r="Q61" s="7">
        <v>407047</v>
      </c>
      <c r="R61" s="7">
        <v>109966.09</v>
      </c>
      <c r="S61" s="7">
        <v>27131.16</v>
      </c>
      <c r="T61" s="7">
        <v>4114.28</v>
      </c>
      <c r="U61" s="7">
        <v>1378.96</v>
      </c>
      <c r="V61" s="7">
        <v>6894.81</v>
      </c>
      <c r="W61" s="7">
        <v>8160.75</v>
      </c>
      <c r="X61" s="7">
        <v>700.78</v>
      </c>
      <c r="Y61" s="7">
        <v>18640.23</v>
      </c>
      <c r="Z61" s="7">
        <v>5221.97</v>
      </c>
      <c r="AA61" s="7">
        <v>337985</v>
      </c>
      <c r="AB61" s="7">
        <v>294898</v>
      </c>
      <c r="AC61" s="7">
        <v>16906.52</v>
      </c>
      <c r="AD61" s="7">
        <v>22713.32</v>
      </c>
      <c r="AE61" s="7">
        <v>1822.55</v>
      </c>
      <c r="AF61" s="7">
        <v>2895.64</v>
      </c>
      <c r="AG61" s="7">
        <v>16336.29</v>
      </c>
      <c r="AH61" s="7">
        <v>17744.16</v>
      </c>
      <c r="AI61" s="7">
        <v>7413.53</v>
      </c>
      <c r="AJ61" s="7">
        <v>3381.61</v>
      </c>
      <c r="AK61" s="7">
        <v>3474.51</v>
      </c>
      <c r="AL61" s="7">
        <v>5611.24</v>
      </c>
      <c r="AM61" s="7">
        <v>7706.7</v>
      </c>
      <c r="AN61" s="7">
        <v>7751.12</v>
      </c>
      <c r="AO61" s="7">
        <v>73938.429999999993</v>
      </c>
      <c r="AP61" s="7">
        <v>917435.3</v>
      </c>
      <c r="AQ61" s="7">
        <v>4262.5</v>
      </c>
      <c r="AR61" s="7">
        <v>644279</v>
      </c>
      <c r="AS61" s="7">
        <v>67553</v>
      </c>
      <c r="AT61" s="7">
        <v>47957.32</v>
      </c>
      <c r="AU61" s="7">
        <v>5825.34</v>
      </c>
      <c r="AV61" s="7">
        <v>6325.96</v>
      </c>
      <c r="AW61" s="7">
        <v>5380.92</v>
      </c>
      <c r="AX61" s="7">
        <v>1277.49</v>
      </c>
      <c r="AY61" s="7">
        <v>8408.9</v>
      </c>
      <c r="AZ61" s="7">
        <v>128785</v>
      </c>
      <c r="BA61" s="7">
        <v>97499</v>
      </c>
      <c r="BB61" s="7">
        <v>81985</v>
      </c>
      <c r="BC61" s="7">
        <v>236484</v>
      </c>
      <c r="BD61" s="7">
        <v>58571.7</v>
      </c>
      <c r="BE61" s="7">
        <v>22382.57</v>
      </c>
      <c r="BF61" s="7">
        <v>276650</v>
      </c>
      <c r="BG61" s="7">
        <v>19093.599999999999</v>
      </c>
      <c r="BH61" s="7">
        <v>11668.31</v>
      </c>
      <c r="BI61" s="7">
        <v>5226.63</v>
      </c>
      <c r="BJ61" s="7">
        <v>95023.2</v>
      </c>
      <c r="BK61" s="7">
        <v>268249</v>
      </c>
      <c r="BL61" s="7">
        <v>1427.2</v>
      </c>
      <c r="BM61" s="7">
        <v>7830.31</v>
      </c>
      <c r="BN61" s="7">
        <v>51271</v>
      </c>
      <c r="BO61" s="7">
        <v>26538.18</v>
      </c>
      <c r="BP61" s="7">
        <v>3708.99</v>
      </c>
      <c r="BQ61" s="7">
        <v>85942.8</v>
      </c>
      <c r="BR61" s="7">
        <v>73117.600000000006</v>
      </c>
      <c r="BS61" s="7">
        <v>17889.830000000002</v>
      </c>
      <c r="BT61" s="7">
        <v>9771.7000000000007</v>
      </c>
      <c r="BU61" s="7">
        <v>8890.01</v>
      </c>
      <c r="BV61" s="7">
        <v>27816.43</v>
      </c>
      <c r="BW61" s="7">
        <v>42270.8</v>
      </c>
      <c r="BX61" s="7">
        <v>1554.98</v>
      </c>
      <c r="BY61" s="7">
        <v>10616.14</v>
      </c>
      <c r="BZ61" s="7">
        <v>4841.67</v>
      </c>
      <c r="CA61" s="7">
        <v>3352.68</v>
      </c>
      <c r="CB61" s="7">
        <v>792009</v>
      </c>
      <c r="CC61" s="7">
        <v>4905.49</v>
      </c>
      <c r="CD61" s="7">
        <v>8997.17</v>
      </c>
      <c r="CE61" s="7">
        <v>2980.8</v>
      </c>
      <c r="CF61" s="7">
        <v>1992.88</v>
      </c>
      <c r="CG61" s="7">
        <v>3747.3</v>
      </c>
      <c r="CH61" s="7">
        <v>1873.65</v>
      </c>
      <c r="CI61" s="7">
        <v>13081.47</v>
      </c>
      <c r="CJ61" s="7">
        <v>16735.23</v>
      </c>
      <c r="CK61" s="7">
        <v>54764</v>
      </c>
      <c r="CL61" s="7">
        <v>21211.02</v>
      </c>
      <c r="CM61" s="7">
        <v>11688.05</v>
      </c>
      <c r="CN61" s="7">
        <v>311035</v>
      </c>
      <c r="CO61" s="7">
        <v>156370</v>
      </c>
      <c r="CP61" s="7">
        <v>26685.42</v>
      </c>
      <c r="CQ61" s="7">
        <v>16523.87</v>
      </c>
      <c r="CR61" s="7">
        <v>5596.8</v>
      </c>
      <c r="CS61" s="7">
        <v>6507.39</v>
      </c>
      <c r="CT61" s="7">
        <v>2598.5100000000002</v>
      </c>
      <c r="CU61" s="7">
        <v>8972.64</v>
      </c>
      <c r="CV61" s="7">
        <v>587.75</v>
      </c>
      <c r="CW61" s="7">
        <v>3900.59</v>
      </c>
      <c r="CX61" s="7">
        <v>7988.55</v>
      </c>
      <c r="CY61" s="7">
        <v>613.19000000000005</v>
      </c>
      <c r="CZ61" s="7">
        <v>38013.18</v>
      </c>
      <c r="DA61" s="7">
        <v>4510.6499999999996</v>
      </c>
      <c r="DB61" s="7">
        <v>6592.49</v>
      </c>
      <c r="DC61" s="7">
        <v>4102.45</v>
      </c>
      <c r="DD61" s="7">
        <v>1746.8</v>
      </c>
      <c r="DE61" s="7">
        <v>3223.26</v>
      </c>
      <c r="DF61" s="7">
        <v>210114.94</v>
      </c>
      <c r="DG61" s="7">
        <v>1765.13</v>
      </c>
      <c r="DH61" s="7">
        <v>42389.91</v>
      </c>
      <c r="DI61" s="7">
        <v>42574.28</v>
      </c>
      <c r="DJ61" s="7">
        <v>11501.99</v>
      </c>
      <c r="DK61" s="7">
        <v>8812.5499999999993</v>
      </c>
      <c r="DL61" s="7">
        <v>88436.99</v>
      </c>
      <c r="DM61" s="7">
        <v>7051.61</v>
      </c>
      <c r="DN61" s="7">
        <v>23983.53</v>
      </c>
      <c r="DO61" s="7">
        <v>58518.64</v>
      </c>
      <c r="DP61" s="7">
        <v>3505.28</v>
      </c>
      <c r="DQ61" s="7">
        <v>14759.09</v>
      </c>
      <c r="DR61" s="7">
        <v>25854.55</v>
      </c>
      <c r="DS61" s="7">
        <v>12010.86</v>
      </c>
      <c r="DT61" s="7">
        <v>4019.92</v>
      </c>
      <c r="DU61" s="7">
        <v>7884.38</v>
      </c>
      <c r="DV61" s="7">
        <v>4328.59</v>
      </c>
      <c r="DW61" s="7">
        <v>5888.44</v>
      </c>
      <c r="DX61" s="7">
        <v>4655.16</v>
      </c>
      <c r="DY61" s="7">
        <v>9172.6</v>
      </c>
      <c r="DZ61" s="7">
        <v>18541.18</v>
      </c>
      <c r="EA61" s="7">
        <v>9866.42</v>
      </c>
      <c r="EB61" s="7">
        <v>10858.22</v>
      </c>
      <c r="EC61" s="7">
        <v>6327.16</v>
      </c>
      <c r="ED61" s="7">
        <v>33687.33</v>
      </c>
      <c r="EE61" s="7">
        <v>4566.3999999999996</v>
      </c>
      <c r="EF61" s="7">
        <v>33072.49</v>
      </c>
      <c r="EG61" s="7">
        <v>6035.79</v>
      </c>
      <c r="EH61" s="7">
        <v>5186.51</v>
      </c>
      <c r="EI61" s="7">
        <v>151275</v>
      </c>
      <c r="EJ61" s="7">
        <v>110787</v>
      </c>
      <c r="EK61" s="7">
        <v>21056.93</v>
      </c>
      <c r="EL61" s="7">
        <v>14460.43</v>
      </c>
      <c r="EM61" s="7">
        <v>6893.28</v>
      </c>
      <c r="EN61" s="7">
        <v>18766.080000000002</v>
      </c>
      <c r="EO61" s="7">
        <v>5518.34</v>
      </c>
      <c r="EP61" s="7">
        <v>9647.07</v>
      </c>
      <c r="EQ61" s="7">
        <v>43450.69</v>
      </c>
      <c r="ER61" s="7">
        <v>7375.9</v>
      </c>
      <c r="ES61" s="7">
        <v>4273.46</v>
      </c>
      <c r="ET61" s="7">
        <v>3511.67</v>
      </c>
      <c r="EU61" s="7">
        <v>11259.65</v>
      </c>
      <c r="EV61" s="7">
        <v>1268.5999999999999</v>
      </c>
      <c r="EW61" s="7">
        <v>22063.83</v>
      </c>
      <c r="EX61" s="7">
        <v>5316.25</v>
      </c>
      <c r="EY61" s="7">
        <v>16266.91</v>
      </c>
      <c r="EZ61" s="7">
        <v>2959.48</v>
      </c>
      <c r="FA61" s="7">
        <v>56402.27</v>
      </c>
      <c r="FB61" s="7">
        <v>5134.6099999999997</v>
      </c>
      <c r="FC61" s="7">
        <v>36430.43</v>
      </c>
      <c r="FD61" s="7">
        <v>8470.2199999999993</v>
      </c>
      <c r="FE61" s="7">
        <v>1567.05</v>
      </c>
      <c r="FF61" s="7">
        <v>4041.22</v>
      </c>
      <c r="FG61" s="7">
        <v>2551.27</v>
      </c>
      <c r="FH61" s="7">
        <v>1294.52</v>
      </c>
      <c r="FI61" s="7">
        <v>29652.36</v>
      </c>
      <c r="FJ61" s="7">
        <v>33660.800000000003</v>
      </c>
      <c r="FK61" s="7">
        <v>28229.33</v>
      </c>
      <c r="FL61" s="7">
        <v>87954</v>
      </c>
      <c r="FM61" s="7">
        <v>65650.460000000006</v>
      </c>
      <c r="FN61" s="7">
        <v>235486</v>
      </c>
      <c r="FO61" s="7">
        <v>19773.830000000002</v>
      </c>
      <c r="FP61" s="7">
        <v>25962.67</v>
      </c>
      <c r="FQ61" s="7">
        <v>16100.83</v>
      </c>
      <c r="FR61" s="7">
        <v>2884.73</v>
      </c>
      <c r="FS61" s="7">
        <v>2985.36</v>
      </c>
      <c r="FT61" s="7">
        <v>1140.48</v>
      </c>
      <c r="FU61" s="7">
        <v>17205.78</v>
      </c>
      <c r="FV61" s="7">
        <v>15144.35</v>
      </c>
      <c r="FW61" s="7">
        <v>2793.44</v>
      </c>
      <c r="FX61" s="7">
        <v>1090.1199999999999</v>
      </c>
      <c r="FY61" s="7">
        <v>218878</v>
      </c>
      <c r="FZ61" s="7">
        <f t="shared" si="20"/>
        <v>10090601.259999996</v>
      </c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</row>
    <row r="62" spans="1:256" x14ac:dyDescent="0.35">
      <c r="A62" s="6" t="s">
        <v>519</v>
      </c>
      <c r="B62" s="7" t="s">
        <v>520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145544.46</v>
      </c>
      <c r="BX62" s="7">
        <v>0</v>
      </c>
      <c r="BY62" s="7">
        <v>126903.89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213115.94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206487.91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93286.26</v>
      </c>
      <c r="DG62" s="7">
        <v>0</v>
      </c>
      <c r="DH62" s="7">
        <v>46455.62</v>
      </c>
      <c r="DI62" s="7">
        <v>0</v>
      </c>
      <c r="DJ62" s="7">
        <v>0</v>
      </c>
      <c r="DK62" s="7">
        <v>0</v>
      </c>
      <c r="DL62" s="7">
        <v>0</v>
      </c>
      <c r="DM62" s="7">
        <v>61919.519999999997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  <c r="DS62" s="7">
        <v>0</v>
      </c>
      <c r="DT62" s="7">
        <v>0</v>
      </c>
      <c r="DU62" s="7">
        <v>0</v>
      </c>
      <c r="DV62" s="7">
        <v>0</v>
      </c>
      <c r="DW62" s="7">
        <v>0</v>
      </c>
      <c r="DX62" s="7">
        <v>0</v>
      </c>
      <c r="DY62" s="7">
        <v>0</v>
      </c>
      <c r="DZ62" s="7">
        <v>0</v>
      </c>
      <c r="EA62" s="7">
        <v>261434.41000000003</v>
      </c>
      <c r="EB62" s="7">
        <v>0</v>
      </c>
      <c r="EC62" s="7">
        <v>0</v>
      </c>
      <c r="ED62" s="7">
        <v>0</v>
      </c>
      <c r="EE62" s="7">
        <v>0</v>
      </c>
      <c r="EF62" s="7">
        <v>0</v>
      </c>
      <c r="EG62" s="7">
        <v>0</v>
      </c>
      <c r="EH62" s="7">
        <v>0</v>
      </c>
      <c r="EI62" s="7">
        <v>0</v>
      </c>
      <c r="EJ62" s="7">
        <v>159101.96000000002</v>
      </c>
      <c r="EK62" s="7">
        <v>0</v>
      </c>
      <c r="EL62" s="7">
        <v>0</v>
      </c>
      <c r="EM62" s="7">
        <v>0</v>
      </c>
      <c r="EN62" s="7">
        <v>0</v>
      </c>
      <c r="EO62" s="7">
        <v>0</v>
      </c>
      <c r="EP62" s="7">
        <v>0</v>
      </c>
      <c r="EQ62" s="7">
        <v>0</v>
      </c>
      <c r="ER62" s="7">
        <v>0</v>
      </c>
      <c r="ES62" s="7">
        <v>0</v>
      </c>
      <c r="ET62" s="7">
        <v>0</v>
      </c>
      <c r="EU62" s="7">
        <v>0</v>
      </c>
      <c r="EV62" s="7">
        <v>0</v>
      </c>
      <c r="EW62" s="7">
        <v>0</v>
      </c>
      <c r="EX62" s="7">
        <v>0</v>
      </c>
      <c r="EY62" s="7">
        <v>0</v>
      </c>
      <c r="EZ62" s="7">
        <v>0</v>
      </c>
      <c r="FA62" s="7">
        <v>0</v>
      </c>
      <c r="FB62" s="7">
        <v>0</v>
      </c>
      <c r="FC62" s="7">
        <v>0</v>
      </c>
      <c r="FD62" s="7">
        <v>0</v>
      </c>
      <c r="FE62" s="7">
        <v>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0</v>
      </c>
      <c r="FQ62" s="7">
        <v>0</v>
      </c>
      <c r="FR62" s="7">
        <v>0</v>
      </c>
      <c r="FS62" s="7">
        <v>0</v>
      </c>
      <c r="FT62" s="7">
        <v>0</v>
      </c>
      <c r="FU62" s="7">
        <v>0</v>
      </c>
      <c r="FV62" s="7">
        <v>0</v>
      </c>
      <c r="FW62" s="7">
        <v>0</v>
      </c>
      <c r="FX62" s="7">
        <v>0</v>
      </c>
      <c r="FY62" s="7">
        <v>0</v>
      </c>
      <c r="FZ62" s="7">
        <f t="shared" si="20"/>
        <v>1314249.97</v>
      </c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</row>
    <row r="63" spans="1:256" x14ac:dyDescent="0.35">
      <c r="A63" s="6" t="s">
        <v>521</v>
      </c>
      <c r="B63" s="7" t="s">
        <v>522</v>
      </c>
      <c r="C63" s="7">
        <f t="shared" ref="C63:BN63" si="21">SUM(C57:C62)</f>
        <v>4115447.48</v>
      </c>
      <c r="D63" s="7">
        <f t="shared" si="21"/>
        <v>21988055.530000001</v>
      </c>
      <c r="E63" s="7">
        <f t="shared" si="21"/>
        <v>4147541.89</v>
      </c>
      <c r="F63" s="7">
        <f t="shared" si="21"/>
        <v>13257379.440000001</v>
      </c>
      <c r="G63" s="7">
        <f t="shared" si="21"/>
        <v>883775.89</v>
      </c>
      <c r="H63" s="7">
        <f t="shared" si="21"/>
        <v>880571.33</v>
      </c>
      <c r="I63" s="7">
        <f t="shared" si="21"/>
        <v>5305223.59</v>
      </c>
      <c r="J63" s="7">
        <f t="shared" si="21"/>
        <v>1143530.69</v>
      </c>
      <c r="K63" s="7">
        <f t="shared" si="21"/>
        <v>159838.34999999998</v>
      </c>
      <c r="L63" s="7">
        <f t="shared" si="21"/>
        <v>1932744.0999999999</v>
      </c>
      <c r="M63" s="7">
        <f t="shared" si="21"/>
        <v>749626.83000000007</v>
      </c>
      <c r="N63" s="7">
        <f t="shared" si="21"/>
        <v>36570415.560000002</v>
      </c>
      <c r="O63" s="7">
        <f t="shared" si="21"/>
        <v>8504645.2400000002</v>
      </c>
      <c r="P63" s="7">
        <f t="shared" si="21"/>
        <v>264061.09999999998</v>
      </c>
      <c r="Q63" s="7">
        <f t="shared" si="21"/>
        <v>27320784.140000001</v>
      </c>
      <c r="R63" s="7">
        <f t="shared" si="21"/>
        <v>2713427.6699999995</v>
      </c>
      <c r="S63" s="7">
        <f t="shared" si="21"/>
        <v>904809.78</v>
      </c>
      <c r="T63" s="7">
        <f t="shared" si="21"/>
        <v>78238.850000000006</v>
      </c>
      <c r="U63" s="7">
        <f t="shared" si="21"/>
        <v>48348.07</v>
      </c>
      <c r="V63" s="7">
        <f t="shared" si="21"/>
        <v>174054.56</v>
      </c>
      <c r="W63" s="7">
        <f t="shared" si="21"/>
        <v>55611.270000000004</v>
      </c>
      <c r="X63" s="7">
        <f t="shared" si="21"/>
        <v>24841.449999999997</v>
      </c>
      <c r="Y63" s="7">
        <f t="shared" si="21"/>
        <v>452086.36999999994</v>
      </c>
      <c r="Z63" s="7">
        <f t="shared" si="21"/>
        <v>126166.93</v>
      </c>
      <c r="AA63" s="7">
        <f t="shared" si="21"/>
        <v>19187212.91</v>
      </c>
      <c r="AB63" s="7">
        <f t="shared" si="21"/>
        <v>19070408.939999998</v>
      </c>
      <c r="AC63" s="7">
        <f t="shared" si="21"/>
        <v>526914.65999999992</v>
      </c>
      <c r="AD63" s="7">
        <f t="shared" si="21"/>
        <v>633163.69999999984</v>
      </c>
      <c r="AE63" s="7">
        <f t="shared" si="21"/>
        <v>92353.3</v>
      </c>
      <c r="AF63" s="7">
        <f t="shared" si="21"/>
        <v>130806.88999999998</v>
      </c>
      <c r="AG63" s="7">
        <f t="shared" si="21"/>
        <v>410031.48</v>
      </c>
      <c r="AH63" s="7">
        <f t="shared" si="21"/>
        <v>553557.74</v>
      </c>
      <c r="AI63" s="7">
        <f t="shared" si="21"/>
        <v>148594.06</v>
      </c>
      <c r="AJ63" s="7">
        <f t="shared" si="21"/>
        <v>90352.97</v>
      </c>
      <c r="AK63" s="7">
        <f t="shared" si="21"/>
        <v>108666.23</v>
      </c>
      <c r="AL63" s="7">
        <f t="shared" si="21"/>
        <v>79889.91</v>
      </c>
      <c r="AM63" s="7">
        <f t="shared" si="21"/>
        <v>247242.2</v>
      </c>
      <c r="AN63" s="7">
        <f t="shared" si="21"/>
        <v>166728.59999999998</v>
      </c>
      <c r="AO63" s="7">
        <f t="shared" si="21"/>
        <v>2894054.44</v>
      </c>
      <c r="AP63" s="7">
        <f t="shared" si="21"/>
        <v>53625040.389999993</v>
      </c>
      <c r="AQ63" s="7">
        <f t="shared" si="21"/>
        <v>235396.9</v>
      </c>
      <c r="AR63" s="7">
        <f t="shared" si="21"/>
        <v>34424646.840000004</v>
      </c>
      <c r="AS63" s="7">
        <f t="shared" si="21"/>
        <v>3765192.56</v>
      </c>
      <c r="AT63" s="7">
        <f t="shared" si="21"/>
        <v>1446872.3</v>
      </c>
      <c r="AU63" s="7">
        <f t="shared" si="21"/>
        <v>233245.29999999996</v>
      </c>
      <c r="AV63" s="7">
        <f t="shared" si="21"/>
        <v>247867.06999999998</v>
      </c>
      <c r="AW63" s="7">
        <f t="shared" si="21"/>
        <v>179173.82000000004</v>
      </c>
      <c r="AX63" s="7">
        <f t="shared" si="21"/>
        <v>78400.970000000016</v>
      </c>
      <c r="AY63" s="7">
        <f t="shared" si="21"/>
        <v>320198.98000000004</v>
      </c>
      <c r="AZ63" s="7">
        <f t="shared" si="21"/>
        <v>7639271.29</v>
      </c>
      <c r="BA63" s="7">
        <f t="shared" si="21"/>
        <v>5880088.6900000004</v>
      </c>
      <c r="BB63" s="7">
        <f t="shared" si="21"/>
        <v>6516181.8800000008</v>
      </c>
      <c r="BC63" s="7">
        <f t="shared" si="21"/>
        <v>12362113.239999998</v>
      </c>
      <c r="BD63" s="7">
        <f t="shared" si="21"/>
        <v>1707370.63</v>
      </c>
      <c r="BE63" s="7">
        <f t="shared" si="21"/>
        <v>758115.77999999991</v>
      </c>
      <c r="BF63" s="7">
        <f t="shared" si="21"/>
        <v>10354373.540000001</v>
      </c>
      <c r="BG63" s="7">
        <f t="shared" si="21"/>
        <v>738640.59</v>
      </c>
      <c r="BH63" s="7">
        <f t="shared" si="21"/>
        <v>353655.22</v>
      </c>
      <c r="BI63" s="7">
        <f t="shared" si="21"/>
        <v>262927.96000000002</v>
      </c>
      <c r="BJ63" s="7">
        <f t="shared" si="21"/>
        <v>2981129.2200000007</v>
      </c>
      <c r="BK63" s="7">
        <f t="shared" si="21"/>
        <v>12462875.279999999</v>
      </c>
      <c r="BL63" s="7">
        <f t="shared" si="21"/>
        <v>76541.53</v>
      </c>
      <c r="BM63" s="7">
        <f t="shared" si="21"/>
        <v>376546.87</v>
      </c>
      <c r="BN63" s="7">
        <f t="shared" si="21"/>
        <v>1967658.45</v>
      </c>
      <c r="BO63" s="7">
        <f t="shared" ref="BO63:DZ63" si="22">SUM(BO57:BO62)</f>
        <v>1020193.0599999999</v>
      </c>
      <c r="BP63" s="7">
        <f t="shared" si="22"/>
        <v>107260.7</v>
      </c>
      <c r="BQ63" s="7">
        <f t="shared" si="22"/>
        <v>3335810.09</v>
      </c>
      <c r="BR63" s="7">
        <f t="shared" si="22"/>
        <v>2556312.7000000002</v>
      </c>
      <c r="BS63" s="7">
        <f t="shared" si="22"/>
        <v>642569.21</v>
      </c>
      <c r="BT63" s="7">
        <f t="shared" si="22"/>
        <v>226823.25</v>
      </c>
      <c r="BU63" s="7">
        <f t="shared" si="22"/>
        <v>287908.79000000004</v>
      </c>
      <c r="BV63" s="7">
        <f t="shared" si="22"/>
        <v>790408.25000000012</v>
      </c>
      <c r="BW63" s="7">
        <f t="shared" si="22"/>
        <v>936884.53</v>
      </c>
      <c r="BX63" s="7">
        <f t="shared" si="22"/>
        <v>31957.579999999998</v>
      </c>
      <c r="BY63" s="7">
        <f t="shared" si="22"/>
        <v>471560.56000000006</v>
      </c>
      <c r="BZ63" s="7">
        <f t="shared" si="22"/>
        <v>147397.02000000002</v>
      </c>
      <c r="CA63" s="7">
        <f t="shared" si="22"/>
        <v>81881.609999999986</v>
      </c>
      <c r="CB63" s="7">
        <f t="shared" si="22"/>
        <v>42984966.400000006</v>
      </c>
      <c r="CC63" s="7">
        <f t="shared" si="22"/>
        <v>141707.54</v>
      </c>
      <c r="CD63" s="7">
        <f t="shared" si="22"/>
        <v>29134.089999999997</v>
      </c>
      <c r="CE63" s="7">
        <f t="shared" si="22"/>
        <v>152132.00999999998</v>
      </c>
      <c r="CF63" s="7">
        <f t="shared" si="22"/>
        <v>77235.210000000006</v>
      </c>
      <c r="CG63" s="7">
        <f t="shared" si="22"/>
        <v>119886.59000000001</v>
      </c>
      <c r="CH63" s="7">
        <f t="shared" si="22"/>
        <v>82262.329999999987</v>
      </c>
      <c r="CI63" s="7">
        <f t="shared" si="22"/>
        <v>483869.50999999995</v>
      </c>
      <c r="CJ63" s="7">
        <f t="shared" si="22"/>
        <v>657795.11</v>
      </c>
      <c r="CK63" s="7">
        <f t="shared" si="22"/>
        <v>3439278.9</v>
      </c>
      <c r="CL63" s="7">
        <f t="shared" si="22"/>
        <v>951966.03</v>
      </c>
      <c r="CM63" s="7">
        <f t="shared" si="22"/>
        <v>518616.36</v>
      </c>
      <c r="CN63" s="7">
        <f t="shared" si="22"/>
        <v>16894023.310000002</v>
      </c>
      <c r="CO63" s="7">
        <f t="shared" si="22"/>
        <v>8341795.6599999992</v>
      </c>
      <c r="CP63" s="7">
        <f t="shared" si="22"/>
        <v>524936.19999999995</v>
      </c>
      <c r="CQ63" s="7">
        <f t="shared" si="22"/>
        <v>590441.01</v>
      </c>
      <c r="CR63" s="7">
        <f t="shared" si="22"/>
        <v>188867.55</v>
      </c>
      <c r="CS63" s="7">
        <f t="shared" si="22"/>
        <v>195817.19</v>
      </c>
      <c r="CT63" s="7">
        <f t="shared" si="22"/>
        <v>98576.029999999984</v>
      </c>
      <c r="CU63" s="7">
        <f t="shared" si="22"/>
        <v>115847.81999999999</v>
      </c>
      <c r="CV63" s="7">
        <f t="shared" si="22"/>
        <v>52974.95</v>
      </c>
      <c r="CW63" s="7">
        <f t="shared" si="22"/>
        <v>230295.55999999997</v>
      </c>
      <c r="CX63" s="7">
        <f t="shared" si="22"/>
        <v>418715.53</v>
      </c>
      <c r="CY63" s="7">
        <f t="shared" si="22"/>
        <v>39194.18</v>
      </c>
      <c r="CZ63" s="7">
        <f t="shared" si="22"/>
        <v>1634681.0299999998</v>
      </c>
      <c r="DA63" s="7">
        <f t="shared" si="22"/>
        <v>137800.54999999999</v>
      </c>
      <c r="DB63" s="7">
        <f t="shared" si="22"/>
        <v>229733.11</v>
      </c>
      <c r="DC63" s="7">
        <f t="shared" si="22"/>
        <v>184565.80000000002</v>
      </c>
      <c r="DD63" s="7">
        <f t="shared" si="22"/>
        <v>105508.86</v>
      </c>
      <c r="DE63" s="7">
        <f t="shared" si="22"/>
        <v>163701.06</v>
      </c>
      <c r="DF63" s="7">
        <f t="shared" si="22"/>
        <v>15074062.25</v>
      </c>
      <c r="DG63" s="7">
        <f t="shared" si="22"/>
        <v>55278.239999999998</v>
      </c>
      <c r="DH63" s="7">
        <f t="shared" si="22"/>
        <v>1207166.6200000001</v>
      </c>
      <c r="DI63" s="7">
        <f t="shared" si="22"/>
        <v>1806530.1900000002</v>
      </c>
      <c r="DJ63" s="7">
        <f t="shared" si="22"/>
        <v>365948.26</v>
      </c>
      <c r="DK63" s="7">
        <f t="shared" si="22"/>
        <v>334341.86</v>
      </c>
      <c r="DL63" s="7">
        <f t="shared" si="22"/>
        <v>3529220.7800000003</v>
      </c>
      <c r="DM63" s="7">
        <f t="shared" si="22"/>
        <v>266511.93</v>
      </c>
      <c r="DN63" s="7">
        <f t="shared" si="22"/>
        <v>828909.3</v>
      </c>
      <c r="DO63" s="7">
        <f t="shared" si="22"/>
        <v>1810017.6700000002</v>
      </c>
      <c r="DP63" s="7">
        <f t="shared" si="22"/>
        <v>171936.8</v>
      </c>
      <c r="DQ63" s="7">
        <f t="shared" si="22"/>
        <v>354548.96</v>
      </c>
      <c r="DR63" s="7">
        <f t="shared" si="22"/>
        <v>758400.56000000017</v>
      </c>
      <c r="DS63" s="7">
        <f t="shared" si="22"/>
        <v>372790.13</v>
      </c>
      <c r="DT63" s="7">
        <f t="shared" si="22"/>
        <v>59950.57</v>
      </c>
      <c r="DU63" s="7">
        <f t="shared" si="22"/>
        <v>189259.02000000002</v>
      </c>
      <c r="DV63" s="7">
        <f t="shared" si="22"/>
        <v>128589.44</v>
      </c>
      <c r="DW63" s="7">
        <f t="shared" si="22"/>
        <v>136916.67000000001</v>
      </c>
      <c r="DX63" s="7">
        <f t="shared" si="22"/>
        <v>95705.459999999992</v>
      </c>
      <c r="DY63" s="7">
        <f t="shared" si="22"/>
        <v>166516.94</v>
      </c>
      <c r="DZ63" s="7">
        <f t="shared" si="22"/>
        <v>601351.02</v>
      </c>
      <c r="EA63" s="7">
        <f t="shared" ref="EA63:FY63" si="23">SUM(EA57:EA62)</f>
        <v>520112.91000000003</v>
      </c>
      <c r="EB63" s="7">
        <f t="shared" si="23"/>
        <v>394222.08999999997</v>
      </c>
      <c r="EC63" s="7">
        <f t="shared" si="23"/>
        <v>205863.69</v>
      </c>
      <c r="ED63" s="7">
        <f t="shared" si="23"/>
        <v>792065.79999999993</v>
      </c>
      <c r="EE63" s="7">
        <f t="shared" si="23"/>
        <v>123260.87</v>
      </c>
      <c r="EF63" s="7">
        <f t="shared" si="23"/>
        <v>889017.03</v>
      </c>
      <c r="EG63" s="7">
        <f t="shared" si="23"/>
        <v>193926.56000000003</v>
      </c>
      <c r="EH63" s="7">
        <f t="shared" si="23"/>
        <v>129468.89</v>
      </c>
      <c r="EI63" s="7">
        <f t="shared" si="23"/>
        <v>8692051.2300000004</v>
      </c>
      <c r="EJ63" s="7">
        <f t="shared" si="23"/>
        <v>6686528.6200000001</v>
      </c>
      <c r="EK63" s="7">
        <f t="shared" si="23"/>
        <v>392590.09</v>
      </c>
      <c r="EL63" s="7">
        <f t="shared" si="23"/>
        <v>366557.67</v>
      </c>
      <c r="EM63" s="7">
        <f t="shared" si="23"/>
        <v>147958.71</v>
      </c>
      <c r="EN63" s="7">
        <f t="shared" si="23"/>
        <v>597825.73</v>
      </c>
      <c r="EO63" s="7">
        <f t="shared" si="23"/>
        <v>105493.8</v>
      </c>
      <c r="EP63" s="7">
        <f t="shared" si="23"/>
        <v>211195.65000000002</v>
      </c>
      <c r="EQ63" s="7">
        <f t="shared" si="23"/>
        <v>1539643.42</v>
      </c>
      <c r="ER63" s="7">
        <f t="shared" si="23"/>
        <v>216961.6</v>
      </c>
      <c r="ES63" s="7">
        <f t="shared" si="23"/>
        <v>91359.33</v>
      </c>
      <c r="ET63" s="7">
        <f t="shared" si="23"/>
        <v>125021.62999999999</v>
      </c>
      <c r="EU63" s="7">
        <f t="shared" si="23"/>
        <v>340958.95</v>
      </c>
      <c r="EV63" s="7">
        <f t="shared" si="23"/>
        <v>54712.76</v>
      </c>
      <c r="EW63" s="7">
        <f t="shared" si="23"/>
        <v>375554.34</v>
      </c>
      <c r="EX63" s="7">
        <f t="shared" si="23"/>
        <v>98506.300000000017</v>
      </c>
      <c r="EY63" s="7">
        <f t="shared" si="23"/>
        <v>590149.93000000005</v>
      </c>
      <c r="EZ63" s="7">
        <f t="shared" si="23"/>
        <v>103785.48</v>
      </c>
      <c r="FA63" s="7">
        <f t="shared" si="23"/>
        <v>2089516.1099999999</v>
      </c>
      <c r="FB63" s="7">
        <f t="shared" si="23"/>
        <v>293614.84999999998</v>
      </c>
      <c r="FC63" s="7">
        <f t="shared" si="23"/>
        <v>1048255.6100000001</v>
      </c>
      <c r="FD63" s="7">
        <f t="shared" si="23"/>
        <v>365432.33999999997</v>
      </c>
      <c r="FE63" s="7">
        <f t="shared" si="23"/>
        <v>80098.590000000011</v>
      </c>
      <c r="FF63" s="7">
        <f t="shared" si="23"/>
        <v>155376.35</v>
      </c>
      <c r="FG63" s="7">
        <f t="shared" si="23"/>
        <v>109732.4</v>
      </c>
      <c r="FH63" s="7">
        <f t="shared" si="23"/>
        <v>88070.560000000012</v>
      </c>
      <c r="FI63" s="7">
        <f t="shared" si="23"/>
        <v>1154686.06</v>
      </c>
      <c r="FJ63" s="7">
        <f t="shared" si="23"/>
        <v>862101.62000000011</v>
      </c>
      <c r="FK63" s="7">
        <f t="shared" si="23"/>
        <v>1229441.3400000001</v>
      </c>
      <c r="FL63" s="7">
        <f t="shared" si="23"/>
        <v>3951265.0300000003</v>
      </c>
      <c r="FM63" s="7">
        <f t="shared" si="23"/>
        <v>2177948.5699999998</v>
      </c>
      <c r="FN63" s="7">
        <f t="shared" si="23"/>
        <v>12760041.009999998</v>
      </c>
      <c r="FO63" s="7">
        <f t="shared" si="23"/>
        <v>646663.00999999989</v>
      </c>
      <c r="FP63" s="7">
        <f t="shared" si="23"/>
        <v>1434075.1099999999</v>
      </c>
      <c r="FQ63" s="7">
        <f t="shared" si="23"/>
        <v>616881.11</v>
      </c>
      <c r="FR63" s="7">
        <f t="shared" si="23"/>
        <v>104955.26</v>
      </c>
      <c r="FS63" s="7">
        <f t="shared" si="23"/>
        <v>81040.39</v>
      </c>
      <c r="FT63" s="7">
        <f t="shared" si="23"/>
        <v>72963.55</v>
      </c>
      <c r="FU63" s="7">
        <f t="shared" si="23"/>
        <v>583459.38</v>
      </c>
      <c r="FV63" s="7">
        <f t="shared" si="23"/>
        <v>472853.51999999996</v>
      </c>
      <c r="FW63" s="7">
        <f t="shared" si="23"/>
        <v>105927.04000000001</v>
      </c>
      <c r="FX63" s="7">
        <f t="shared" si="23"/>
        <v>34575.870000000003</v>
      </c>
      <c r="FY63" s="7">
        <f t="shared" si="23"/>
        <v>5000150.4399999995</v>
      </c>
      <c r="FZ63" s="7">
        <f>SUM(C63:FY63)-FY63</f>
        <v>508375742.69999957</v>
      </c>
      <c r="GA63" s="66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</row>
    <row r="64" spans="1:256" x14ac:dyDescent="0.35">
      <c r="A64" s="7"/>
      <c r="B64" s="7" t="s">
        <v>523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>
        <f>FT63/557676850</f>
        <v>1.3083481948372074E-4</v>
      </c>
      <c r="FU64" s="7"/>
      <c r="FV64" s="7"/>
      <c r="FW64" s="7"/>
      <c r="FX64" s="7"/>
      <c r="FY64" s="7"/>
      <c r="FZ64" s="7"/>
      <c r="GA64" s="66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</row>
    <row r="65" spans="1:195" x14ac:dyDescent="0.35">
      <c r="A65" s="7"/>
      <c r="B65" s="7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>
        <f>FT64*1000</f>
        <v>0.13083481948372075</v>
      </c>
      <c r="FU65" s="33"/>
      <c r="FV65" s="33"/>
      <c r="FW65" s="33"/>
      <c r="FX65" s="33"/>
      <c r="FY65" s="33"/>
      <c r="FZ65" s="7"/>
      <c r="GA65" s="66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</row>
    <row r="66" spans="1:195" x14ac:dyDescent="0.35">
      <c r="A66" s="7"/>
      <c r="B66" s="44" t="s">
        <v>524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66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</row>
    <row r="67" spans="1:195" x14ac:dyDescent="0.35">
      <c r="A67" s="6" t="s">
        <v>525</v>
      </c>
      <c r="B67" s="7" t="s">
        <v>526</v>
      </c>
      <c r="C67" s="49">
        <f t="shared" ref="C67:BN67" si="24">$B$1</f>
        <v>5.1999999999999998E-2</v>
      </c>
      <c r="D67" s="49">
        <f t="shared" si="24"/>
        <v>5.1999999999999998E-2</v>
      </c>
      <c r="E67" s="49">
        <f t="shared" si="24"/>
        <v>5.1999999999999998E-2</v>
      </c>
      <c r="F67" s="49">
        <f t="shared" si="24"/>
        <v>5.1999999999999998E-2</v>
      </c>
      <c r="G67" s="49">
        <f t="shared" si="24"/>
        <v>5.1999999999999998E-2</v>
      </c>
      <c r="H67" s="49">
        <f t="shared" si="24"/>
        <v>5.1999999999999998E-2</v>
      </c>
      <c r="I67" s="49">
        <f t="shared" si="24"/>
        <v>5.1999999999999998E-2</v>
      </c>
      <c r="J67" s="49">
        <f t="shared" si="24"/>
        <v>5.1999999999999998E-2</v>
      </c>
      <c r="K67" s="49">
        <f t="shared" si="24"/>
        <v>5.1999999999999998E-2</v>
      </c>
      <c r="L67" s="49">
        <f t="shared" si="24"/>
        <v>5.1999999999999998E-2</v>
      </c>
      <c r="M67" s="49">
        <f t="shared" si="24"/>
        <v>5.1999999999999998E-2</v>
      </c>
      <c r="N67" s="49">
        <f t="shared" si="24"/>
        <v>5.1999999999999998E-2</v>
      </c>
      <c r="O67" s="49">
        <f t="shared" si="24"/>
        <v>5.1999999999999998E-2</v>
      </c>
      <c r="P67" s="49">
        <f t="shared" si="24"/>
        <v>5.1999999999999998E-2</v>
      </c>
      <c r="Q67" s="49">
        <f t="shared" si="24"/>
        <v>5.1999999999999998E-2</v>
      </c>
      <c r="R67" s="49">
        <f t="shared" si="24"/>
        <v>5.1999999999999998E-2</v>
      </c>
      <c r="S67" s="49">
        <f t="shared" si="24"/>
        <v>5.1999999999999998E-2</v>
      </c>
      <c r="T67" s="49">
        <f t="shared" si="24"/>
        <v>5.1999999999999998E-2</v>
      </c>
      <c r="U67" s="49">
        <f t="shared" si="24"/>
        <v>5.1999999999999998E-2</v>
      </c>
      <c r="V67" s="49">
        <f t="shared" si="24"/>
        <v>5.1999999999999998E-2</v>
      </c>
      <c r="W67" s="49">
        <f t="shared" si="24"/>
        <v>5.1999999999999998E-2</v>
      </c>
      <c r="X67" s="49">
        <f t="shared" si="24"/>
        <v>5.1999999999999998E-2</v>
      </c>
      <c r="Y67" s="49">
        <f t="shared" si="24"/>
        <v>5.1999999999999998E-2</v>
      </c>
      <c r="Z67" s="49">
        <f t="shared" si="24"/>
        <v>5.1999999999999998E-2</v>
      </c>
      <c r="AA67" s="49">
        <f t="shared" si="24"/>
        <v>5.1999999999999998E-2</v>
      </c>
      <c r="AB67" s="49">
        <f t="shared" si="24"/>
        <v>5.1999999999999998E-2</v>
      </c>
      <c r="AC67" s="49">
        <f t="shared" si="24"/>
        <v>5.1999999999999998E-2</v>
      </c>
      <c r="AD67" s="49">
        <f t="shared" si="24"/>
        <v>5.1999999999999998E-2</v>
      </c>
      <c r="AE67" s="49">
        <f t="shared" si="24"/>
        <v>5.1999999999999998E-2</v>
      </c>
      <c r="AF67" s="49">
        <f t="shared" si="24"/>
        <v>5.1999999999999998E-2</v>
      </c>
      <c r="AG67" s="49">
        <f t="shared" si="24"/>
        <v>5.1999999999999998E-2</v>
      </c>
      <c r="AH67" s="49">
        <f t="shared" si="24"/>
        <v>5.1999999999999998E-2</v>
      </c>
      <c r="AI67" s="49">
        <f t="shared" si="24"/>
        <v>5.1999999999999998E-2</v>
      </c>
      <c r="AJ67" s="49">
        <f t="shared" si="24"/>
        <v>5.1999999999999998E-2</v>
      </c>
      <c r="AK67" s="49">
        <f t="shared" si="24"/>
        <v>5.1999999999999998E-2</v>
      </c>
      <c r="AL67" s="49">
        <f t="shared" si="24"/>
        <v>5.1999999999999998E-2</v>
      </c>
      <c r="AM67" s="49">
        <f t="shared" si="24"/>
        <v>5.1999999999999998E-2</v>
      </c>
      <c r="AN67" s="49">
        <f t="shared" si="24"/>
        <v>5.1999999999999998E-2</v>
      </c>
      <c r="AO67" s="49">
        <f t="shared" si="24"/>
        <v>5.1999999999999998E-2</v>
      </c>
      <c r="AP67" s="49">
        <f t="shared" si="24"/>
        <v>5.1999999999999998E-2</v>
      </c>
      <c r="AQ67" s="49">
        <f t="shared" si="24"/>
        <v>5.1999999999999998E-2</v>
      </c>
      <c r="AR67" s="49">
        <f t="shared" si="24"/>
        <v>5.1999999999999998E-2</v>
      </c>
      <c r="AS67" s="49">
        <f t="shared" si="24"/>
        <v>5.1999999999999998E-2</v>
      </c>
      <c r="AT67" s="49">
        <f t="shared" si="24"/>
        <v>5.1999999999999998E-2</v>
      </c>
      <c r="AU67" s="49">
        <f t="shared" si="24"/>
        <v>5.1999999999999998E-2</v>
      </c>
      <c r="AV67" s="49">
        <f t="shared" si="24"/>
        <v>5.1999999999999998E-2</v>
      </c>
      <c r="AW67" s="49">
        <f t="shared" si="24"/>
        <v>5.1999999999999998E-2</v>
      </c>
      <c r="AX67" s="49">
        <f t="shared" si="24"/>
        <v>5.1999999999999998E-2</v>
      </c>
      <c r="AY67" s="49">
        <f t="shared" si="24"/>
        <v>5.1999999999999998E-2</v>
      </c>
      <c r="AZ67" s="49">
        <f t="shared" si="24"/>
        <v>5.1999999999999998E-2</v>
      </c>
      <c r="BA67" s="49">
        <f t="shared" si="24"/>
        <v>5.1999999999999998E-2</v>
      </c>
      <c r="BB67" s="49">
        <f t="shared" si="24"/>
        <v>5.1999999999999998E-2</v>
      </c>
      <c r="BC67" s="49">
        <f t="shared" si="24"/>
        <v>5.1999999999999998E-2</v>
      </c>
      <c r="BD67" s="49">
        <f t="shared" si="24"/>
        <v>5.1999999999999998E-2</v>
      </c>
      <c r="BE67" s="49">
        <f t="shared" si="24"/>
        <v>5.1999999999999998E-2</v>
      </c>
      <c r="BF67" s="49">
        <f t="shared" si="24"/>
        <v>5.1999999999999998E-2</v>
      </c>
      <c r="BG67" s="49">
        <f t="shared" si="24"/>
        <v>5.1999999999999998E-2</v>
      </c>
      <c r="BH67" s="49">
        <f t="shared" si="24"/>
        <v>5.1999999999999998E-2</v>
      </c>
      <c r="BI67" s="49">
        <f t="shared" si="24"/>
        <v>5.1999999999999998E-2</v>
      </c>
      <c r="BJ67" s="49">
        <f t="shared" si="24"/>
        <v>5.1999999999999998E-2</v>
      </c>
      <c r="BK67" s="49">
        <f t="shared" si="24"/>
        <v>5.1999999999999998E-2</v>
      </c>
      <c r="BL67" s="49">
        <f t="shared" si="24"/>
        <v>5.1999999999999998E-2</v>
      </c>
      <c r="BM67" s="49">
        <f t="shared" si="24"/>
        <v>5.1999999999999998E-2</v>
      </c>
      <c r="BN67" s="49">
        <f t="shared" si="24"/>
        <v>5.1999999999999998E-2</v>
      </c>
      <c r="BO67" s="49">
        <f t="shared" ref="BO67:DZ67" si="25">$B$1</f>
        <v>5.1999999999999998E-2</v>
      </c>
      <c r="BP67" s="49">
        <f t="shared" si="25"/>
        <v>5.1999999999999998E-2</v>
      </c>
      <c r="BQ67" s="49">
        <f t="shared" si="25"/>
        <v>5.1999999999999998E-2</v>
      </c>
      <c r="BR67" s="49">
        <f t="shared" si="25"/>
        <v>5.1999999999999998E-2</v>
      </c>
      <c r="BS67" s="49">
        <f t="shared" si="25"/>
        <v>5.1999999999999998E-2</v>
      </c>
      <c r="BT67" s="49">
        <f t="shared" si="25"/>
        <v>5.1999999999999998E-2</v>
      </c>
      <c r="BU67" s="49">
        <f t="shared" si="25"/>
        <v>5.1999999999999998E-2</v>
      </c>
      <c r="BV67" s="49">
        <f t="shared" si="25"/>
        <v>5.1999999999999998E-2</v>
      </c>
      <c r="BW67" s="49">
        <f t="shared" si="25"/>
        <v>5.1999999999999998E-2</v>
      </c>
      <c r="BX67" s="49">
        <f t="shared" si="25"/>
        <v>5.1999999999999998E-2</v>
      </c>
      <c r="BY67" s="49">
        <f t="shared" si="25"/>
        <v>5.1999999999999998E-2</v>
      </c>
      <c r="BZ67" s="49">
        <f t="shared" si="25"/>
        <v>5.1999999999999998E-2</v>
      </c>
      <c r="CA67" s="49">
        <f t="shared" si="25"/>
        <v>5.1999999999999998E-2</v>
      </c>
      <c r="CB67" s="49">
        <f t="shared" si="25"/>
        <v>5.1999999999999998E-2</v>
      </c>
      <c r="CC67" s="49">
        <f t="shared" si="25"/>
        <v>5.1999999999999998E-2</v>
      </c>
      <c r="CD67" s="49">
        <f t="shared" si="25"/>
        <v>5.1999999999999998E-2</v>
      </c>
      <c r="CE67" s="49">
        <f t="shared" si="25"/>
        <v>5.1999999999999998E-2</v>
      </c>
      <c r="CF67" s="49">
        <f t="shared" si="25"/>
        <v>5.1999999999999998E-2</v>
      </c>
      <c r="CG67" s="49">
        <f t="shared" si="25"/>
        <v>5.1999999999999998E-2</v>
      </c>
      <c r="CH67" s="49">
        <f t="shared" si="25"/>
        <v>5.1999999999999998E-2</v>
      </c>
      <c r="CI67" s="49">
        <f t="shared" si="25"/>
        <v>5.1999999999999998E-2</v>
      </c>
      <c r="CJ67" s="49">
        <f t="shared" si="25"/>
        <v>5.1999999999999998E-2</v>
      </c>
      <c r="CK67" s="49">
        <f t="shared" si="25"/>
        <v>5.1999999999999998E-2</v>
      </c>
      <c r="CL67" s="49">
        <f t="shared" si="25"/>
        <v>5.1999999999999998E-2</v>
      </c>
      <c r="CM67" s="49">
        <f t="shared" si="25"/>
        <v>5.1999999999999998E-2</v>
      </c>
      <c r="CN67" s="49">
        <f t="shared" si="25"/>
        <v>5.1999999999999998E-2</v>
      </c>
      <c r="CO67" s="49">
        <f t="shared" si="25"/>
        <v>5.1999999999999998E-2</v>
      </c>
      <c r="CP67" s="49">
        <f t="shared" si="25"/>
        <v>5.1999999999999998E-2</v>
      </c>
      <c r="CQ67" s="49">
        <f t="shared" si="25"/>
        <v>5.1999999999999998E-2</v>
      </c>
      <c r="CR67" s="49">
        <f t="shared" si="25"/>
        <v>5.1999999999999998E-2</v>
      </c>
      <c r="CS67" s="49">
        <f t="shared" si="25"/>
        <v>5.1999999999999998E-2</v>
      </c>
      <c r="CT67" s="49">
        <f t="shared" si="25"/>
        <v>5.1999999999999998E-2</v>
      </c>
      <c r="CU67" s="49">
        <f t="shared" si="25"/>
        <v>5.1999999999999998E-2</v>
      </c>
      <c r="CV67" s="49">
        <f t="shared" si="25"/>
        <v>5.1999999999999998E-2</v>
      </c>
      <c r="CW67" s="49">
        <f t="shared" si="25"/>
        <v>5.1999999999999998E-2</v>
      </c>
      <c r="CX67" s="49">
        <f t="shared" si="25"/>
        <v>5.1999999999999998E-2</v>
      </c>
      <c r="CY67" s="49">
        <f t="shared" si="25"/>
        <v>5.1999999999999998E-2</v>
      </c>
      <c r="CZ67" s="49">
        <f t="shared" si="25"/>
        <v>5.1999999999999998E-2</v>
      </c>
      <c r="DA67" s="49">
        <f t="shared" si="25"/>
        <v>5.1999999999999998E-2</v>
      </c>
      <c r="DB67" s="49">
        <f t="shared" si="25"/>
        <v>5.1999999999999998E-2</v>
      </c>
      <c r="DC67" s="49">
        <f t="shared" si="25"/>
        <v>5.1999999999999998E-2</v>
      </c>
      <c r="DD67" s="49">
        <f t="shared" si="25"/>
        <v>5.1999999999999998E-2</v>
      </c>
      <c r="DE67" s="49">
        <f t="shared" si="25"/>
        <v>5.1999999999999998E-2</v>
      </c>
      <c r="DF67" s="49">
        <f t="shared" si="25"/>
        <v>5.1999999999999998E-2</v>
      </c>
      <c r="DG67" s="49">
        <f t="shared" si="25"/>
        <v>5.1999999999999998E-2</v>
      </c>
      <c r="DH67" s="49">
        <f t="shared" si="25"/>
        <v>5.1999999999999998E-2</v>
      </c>
      <c r="DI67" s="49">
        <f t="shared" si="25"/>
        <v>5.1999999999999998E-2</v>
      </c>
      <c r="DJ67" s="49">
        <f t="shared" si="25"/>
        <v>5.1999999999999998E-2</v>
      </c>
      <c r="DK67" s="49">
        <f t="shared" si="25"/>
        <v>5.1999999999999998E-2</v>
      </c>
      <c r="DL67" s="49">
        <f t="shared" si="25"/>
        <v>5.1999999999999998E-2</v>
      </c>
      <c r="DM67" s="49">
        <f t="shared" si="25"/>
        <v>5.1999999999999998E-2</v>
      </c>
      <c r="DN67" s="49">
        <f t="shared" si="25"/>
        <v>5.1999999999999998E-2</v>
      </c>
      <c r="DO67" s="49">
        <f t="shared" si="25"/>
        <v>5.1999999999999998E-2</v>
      </c>
      <c r="DP67" s="49">
        <f t="shared" si="25"/>
        <v>5.1999999999999998E-2</v>
      </c>
      <c r="DQ67" s="49">
        <f t="shared" si="25"/>
        <v>5.1999999999999998E-2</v>
      </c>
      <c r="DR67" s="49">
        <f t="shared" si="25"/>
        <v>5.1999999999999998E-2</v>
      </c>
      <c r="DS67" s="49">
        <f t="shared" si="25"/>
        <v>5.1999999999999998E-2</v>
      </c>
      <c r="DT67" s="49">
        <f t="shared" si="25"/>
        <v>5.1999999999999998E-2</v>
      </c>
      <c r="DU67" s="49">
        <f t="shared" si="25"/>
        <v>5.1999999999999998E-2</v>
      </c>
      <c r="DV67" s="49">
        <f t="shared" si="25"/>
        <v>5.1999999999999998E-2</v>
      </c>
      <c r="DW67" s="49">
        <f t="shared" si="25"/>
        <v>5.1999999999999998E-2</v>
      </c>
      <c r="DX67" s="49">
        <f t="shared" si="25"/>
        <v>5.1999999999999998E-2</v>
      </c>
      <c r="DY67" s="49">
        <f t="shared" si="25"/>
        <v>5.1999999999999998E-2</v>
      </c>
      <c r="DZ67" s="49">
        <f t="shared" si="25"/>
        <v>5.1999999999999998E-2</v>
      </c>
      <c r="EA67" s="49">
        <f t="shared" ref="EA67:FX67" si="26">$B$1</f>
        <v>5.1999999999999998E-2</v>
      </c>
      <c r="EB67" s="49">
        <f t="shared" si="26"/>
        <v>5.1999999999999998E-2</v>
      </c>
      <c r="EC67" s="49">
        <f t="shared" si="26"/>
        <v>5.1999999999999998E-2</v>
      </c>
      <c r="ED67" s="49">
        <f t="shared" si="26"/>
        <v>5.1999999999999998E-2</v>
      </c>
      <c r="EE67" s="49">
        <f t="shared" si="26"/>
        <v>5.1999999999999998E-2</v>
      </c>
      <c r="EF67" s="49">
        <f t="shared" si="26"/>
        <v>5.1999999999999998E-2</v>
      </c>
      <c r="EG67" s="49">
        <f t="shared" si="26"/>
        <v>5.1999999999999998E-2</v>
      </c>
      <c r="EH67" s="49">
        <f t="shared" si="26"/>
        <v>5.1999999999999998E-2</v>
      </c>
      <c r="EI67" s="49">
        <f t="shared" si="26"/>
        <v>5.1999999999999998E-2</v>
      </c>
      <c r="EJ67" s="49">
        <f t="shared" si="26"/>
        <v>5.1999999999999998E-2</v>
      </c>
      <c r="EK67" s="49">
        <f t="shared" si="26"/>
        <v>5.1999999999999998E-2</v>
      </c>
      <c r="EL67" s="49">
        <f t="shared" si="26"/>
        <v>5.1999999999999998E-2</v>
      </c>
      <c r="EM67" s="49">
        <f t="shared" si="26"/>
        <v>5.1999999999999998E-2</v>
      </c>
      <c r="EN67" s="49">
        <f t="shared" si="26"/>
        <v>5.1999999999999998E-2</v>
      </c>
      <c r="EO67" s="49">
        <f t="shared" si="26"/>
        <v>5.1999999999999998E-2</v>
      </c>
      <c r="EP67" s="49">
        <f t="shared" si="26"/>
        <v>5.1999999999999998E-2</v>
      </c>
      <c r="EQ67" s="49">
        <f t="shared" si="26"/>
        <v>5.1999999999999998E-2</v>
      </c>
      <c r="ER67" s="49">
        <f t="shared" si="26"/>
        <v>5.1999999999999998E-2</v>
      </c>
      <c r="ES67" s="49">
        <f t="shared" si="26"/>
        <v>5.1999999999999998E-2</v>
      </c>
      <c r="ET67" s="49">
        <f t="shared" si="26"/>
        <v>5.1999999999999998E-2</v>
      </c>
      <c r="EU67" s="49">
        <f t="shared" si="26"/>
        <v>5.1999999999999998E-2</v>
      </c>
      <c r="EV67" s="49">
        <f t="shared" si="26"/>
        <v>5.1999999999999998E-2</v>
      </c>
      <c r="EW67" s="49">
        <f t="shared" si="26"/>
        <v>5.1999999999999998E-2</v>
      </c>
      <c r="EX67" s="49">
        <f t="shared" si="26"/>
        <v>5.1999999999999998E-2</v>
      </c>
      <c r="EY67" s="49">
        <f t="shared" si="26"/>
        <v>5.1999999999999998E-2</v>
      </c>
      <c r="EZ67" s="49">
        <f t="shared" si="26"/>
        <v>5.1999999999999998E-2</v>
      </c>
      <c r="FA67" s="49">
        <f t="shared" si="26"/>
        <v>5.1999999999999998E-2</v>
      </c>
      <c r="FB67" s="49">
        <f t="shared" si="26"/>
        <v>5.1999999999999998E-2</v>
      </c>
      <c r="FC67" s="49">
        <f t="shared" si="26"/>
        <v>5.1999999999999998E-2</v>
      </c>
      <c r="FD67" s="49">
        <f t="shared" si="26"/>
        <v>5.1999999999999998E-2</v>
      </c>
      <c r="FE67" s="49">
        <f t="shared" si="26"/>
        <v>5.1999999999999998E-2</v>
      </c>
      <c r="FF67" s="49">
        <f t="shared" si="26"/>
        <v>5.1999999999999998E-2</v>
      </c>
      <c r="FG67" s="49">
        <f t="shared" si="26"/>
        <v>5.1999999999999998E-2</v>
      </c>
      <c r="FH67" s="49">
        <f t="shared" si="26"/>
        <v>5.1999999999999998E-2</v>
      </c>
      <c r="FI67" s="49">
        <f t="shared" si="26"/>
        <v>5.1999999999999998E-2</v>
      </c>
      <c r="FJ67" s="49">
        <f t="shared" si="26"/>
        <v>5.1999999999999998E-2</v>
      </c>
      <c r="FK67" s="49">
        <f t="shared" si="26"/>
        <v>5.1999999999999998E-2</v>
      </c>
      <c r="FL67" s="49">
        <f t="shared" si="26"/>
        <v>5.1999999999999998E-2</v>
      </c>
      <c r="FM67" s="49">
        <f t="shared" si="26"/>
        <v>5.1999999999999998E-2</v>
      </c>
      <c r="FN67" s="49">
        <f t="shared" si="26"/>
        <v>5.1999999999999998E-2</v>
      </c>
      <c r="FO67" s="49">
        <f t="shared" si="26"/>
        <v>5.1999999999999998E-2</v>
      </c>
      <c r="FP67" s="49">
        <f t="shared" si="26"/>
        <v>5.1999999999999998E-2</v>
      </c>
      <c r="FQ67" s="49">
        <f t="shared" si="26"/>
        <v>5.1999999999999998E-2</v>
      </c>
      <c r="FR67" s="49">
        <f t="shared" si="26"/>
        <v>5.1999999999999998E-2</v>
      </c>
      <c r="FS67" s="49">
        <f t="shared" si="26"/>
        <v>5.1999999999999998E-2</v>
      </c>
      <c r="FT67" s="49">
        <f t="shared" si="26"/>
        <v>5.1999999999999998E-2</v>
      </c>
      <c r="FU67" s="49">
        <f t="shared" si="26"/>
        <v>5.1999999999999998E-2</v>
      </c>
      <c r="FV67" s="49">
        <f t="shared" si="26"/>
        <v>5.1999999999999998E-2</v>
      </c>
      <c r="FW67" s="49">
        <f t="shared" si="26"/>
        <v>5.1999999999999998E-2</v>
      </c>
      <c r="FX67" s="49">
        <f t="shared" si="26"/>
        <v>5.1999999999999998E-2</v>
      </c>
      <c r="FY67" s="49"/>
      <c r="FZ67" s="49"/>
      <c r="GA67" s="66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</row>
    <row r="68" spans="1:195" x14ac:dyDescent="0.35">
      <c r="A68" s="6" t="s">
        <v>527</v>
      </c>
      <c r="B68" s="7" t="s">
        <v>528</v>
      </c>
      <c r="C68" s="66">
        <v>99999999999</v>
      </c>
      <c r="D68" s="66">
        <v>99999999999</v>
      </c>
      <c r="E68" s="66">
        <v>99999999999</v>
      </c>
      <c r="F68" s="66">
        <v>99999999999</v>
      </c>
      <c r="G68" s="66">
        <v>99999999999</v>
      </c>
      <c r="H68" s="66">
        <v>99999999999</v>
      </c>
      <c r="I68" s="66">
        <v>99999999999</v>
      </c>
      <c r="J68" s="66">
        <v>99999999999</v>
      </c>
      <c r="K68" s="66">
        <v>99999999999</v>
      </c>
      <c r="L68" s="66">
        <v>99999999999</v>
      </c>
      <c r="M68" s="66">
        <v>99999999999</v>
      </c>
      <c r="N68" s="66">
        <v>99999999999</v>
      </c>
      <c r="O68" s="66">
        <v>99999999999</v>
      </c>
      <c r="P68" s="66">
        <v>99999999999</v>
      </c>
      <c r="Q68" s="66">
        <v>99999999999</v>
      </c>
      <c r="R68" s="66">
        <v>99999999999</v>
      </c>
      <c r="S68" s="66">
        <v>99999999999</v>
      </c>
      <c r="T68" s="66">
        <v>99999999999</v>
      </c>
      <c r="U68" s="66">
        <v>99999999999</v>
      </c>
      <c r="V68" s="66">
        <v>99999999999</v>
      </c>
      <c r="W68" s="66">
        <v>99999999999</v>
      </c>
      <c r="X68" s="66">
        <v>99999999999</v>
      </c>
      <c r="Y68" s="66">
        <v>99999999999</v>
      </c>
      <c r="Z68" s="66">
        <v>99999999999</v>
      </c>
      <c r="AA68" s="66">
        <v>99999999999</v>
      </c>
      <c r="AB68" s="66">
        <v>99999999999</v>
      </c>
      <c r="AC68" s="66">
        <v>99999999999</v>
      </c>
      <c r="AD68" s="66">
        <v>99999999999</v>
      </c>
      <c r="AE68" s="66">
        <v>99999999999</v>
      </c>
      <c r="AF68" s="66">
        <v>99999999999</v>
      </c>
      <c r="AG68" s="66">
        <v>99999999999</v>
      </c>
      <c r="AH68" s="66">
        <v>99999999999</v>
      </c>
      <c r="AI68" s="66">
        <v>99999999999</v>
      </c>
      <c r="AJ68" s="66">
        <v>99999999999</v>
      </c>
      <c r="AK68" s="66">
        <v>99999999999</v>
      </c>
      <c r="AL68" s="66">
        <v>99999999999</v>
      </c>
      <c r="AM68" s="66">
        <v>99999999999</v>
      </c>
      <c r="AN68" s="66">
        <v>99999999999</v>
      </c>
      <c r="AO68" s="66">
        <v>99999999999</v>
      </c>
      <c r="AP68" s="66">
        <v>99999999999</v>
      </c>
      <c r="AQ68" s="66">
        <v>99999999999</v>
      </c>
      <c r="AR68" s="66">
        <v>99999999999</v>
      </c>
      <c r="AS68" s="66">
        <v>99999999999</v>
      </c>
      <c r="AT68" s="66">
        <v>99999999999</v>
      </c>
      <c r="AU68" s="66">
        <v>99999999999</v>
      </c>
      <c r="AV68" s="66">
        <v>99999999999</v>
      </c>
      <c r="AW68" s="66">
        <v>99999999999</v>
      </c>
      <c r="AX68" s="66">
        <v>99999999999</v>
      </c>
      <c r="AY68" s="66">
        <v>99999999999</v>
      </c>
      <c r="AZ68" s="66">
        <v>99999999999</v>
      </c>
      <c r="BA68" s="66">
        <v>99999999999</v>
      </c>
      <c r="BB68" s="66">
        <v>99999999999</v>
      </c>
      <c r="BC68" s="66">
        <v>99999999999</v>
      </c>
      <c r="BD68" s="66">
        <v>99999999999</v>
      </c>
      <c r="BE68" s="66">
        <v>99999999999</v>
      </c>
      <c r="BF68" s="66">
        <v>99999999999</v>
      </c>
      <c r="BG68" s="66">
        <v>99999999999</v>
      </c>
      <c r="BH68" s="66">
        <v>99999999999</v>
      </c>
      <c r="BI68" s="66">
        <v>99999999999</v>
      </c>
      <c r="BJ68" s="66">
        <v>99999999999</v>
      </c>
      <c r="BK68" s="66">
        <v>99999999999</v>
      </c>
      <c r="BL68" s="66">
        <v>99999999999</v>
      </c>
      <c r="BM68" s="66">
        <v>99999999999</v>
      </c>
      <c r="BN68" s="66">
        <v>99999999999</v>
      </c>
      <c r="BO68" s="66">
        <v>99999999999</v>
      </c>
      <c r="BP68" s="66">
        <v>99999999999</v>
      </c>
      <c r="BQ68" s="66">
        <v>99999999999</v>
      </c>
      <c r="BR68" s="66">
        <v>99999999999</v>
      </c>
      <c r="BS68" s="66">
        <v>99999999999</v>
      </c>
      <c r="BT68" s="66">
        <v>99999999999</v>
      </c>
      <c r="BU68" s="66">
        <v>99999999999</v>
      </c>
      <c r="BV68" s="66">
        <v>99999999999</v>
      </c>
      <c r="BW68" s="66">
        <v>99999999999</v>
      </c>
      <c r="BX68" s="66">
        <v>99999999999</v>
      </c>
      <c r="BY68" s="66">
        <v>99999999999</v>
      </c>
      <c r="BZ68" s="66">
        <v>99999999999</v>
      </c>
      <c r="CA68" s="66">
        <v>99999999999</v>
      </c>
      <c r="CB68" s="66">
        <v>99999999999</v>
      </c>
      <c r="CC68" s="66">
        <v>99999999999</v>
      </c>
      <c r="CD68" s="66">
        <v>99999999999</v>
      </c>
      <c r="CE68" s="66">
        <v>99999999999</v>
      </c>
      <c r="CF68" s="66">
        <v>99999999999</v>
      </c>
      <c r="CG68" s="66">
        <v>99999999999</v>
      </c>
      <c r="CH68" s="66">
        <v>99999999999</v>
      </c>
      <c r="CI68" s="66">
        <v>99999999999</v>
      </c>
      <c r="CJ68" s="66">
        <v>99999999999</v>
      </c>
      <c r="CK68" s="66">
        <v>99999999999</v>
      </c>
      <c r="CL68" s="66">
        <v>99999999999</v>
      </c>
      <c r="CM68" s="66">
        <v>99999999999</v>
      </c>
      <c r="CN68" s="66">
        <v>99999999999</v>
      </c>
      <c r="CO68" s="66">
        <v>99999999999</v>
      </c>
      <c r="CP68" s="66">
        <v>99999999999</v>
      </c>
      <c r="CQ68" s="66">
        <v>99999999999</v>
      </c>
      <c r="CR68" s="66">
        <v>99999999999</v>
      </c>
      <c r="CS68" s="66">
        <v>99999999999</v>
      </c>
      <c r="CT68" s="66">
        <v>99999999999</v>
      </c>
      <c r="CU68" s="66">
        <v>99999999999</v>
      </c>
      <c r="CV68" s="66">
        <v>99999999999</v>
      </c>
      <c r="CW68" s="66">
        <v>99999999999</v>
      </c>
      <c r="CX68" s="66">
        <v>99999999999</v>
      </c>
      <c r="CY68" s="66">
        <v>99999999999</v>
      </c>
      <c r="CZ68" s="66">
        <v>99999999999</v>
      </c>
      <c r="DA68" s="66">
        <v>99999999999</v>
      </c>
      <c r="DB68" s="66">
        <v>99999999999</v>
      </c>
      <c r="DC68" s="66">
        <v>99999999999</v>
      </c>
      <c r="DD68" s="66">
        <v>99999999999</v>
      </c>
      <c r="DE68" s="66">
        <v>99999999999</v>
      </c>
      <c r="DF68" s="66">
        <v>99999999999</v>
      </c>
      <c r="DG68" s="66">
        <v>99999999999</v>
      </c>
      <c r="DH68" s="66">
        <v>99999999999</v>
      </c>
      <c r="DI68" s="66">
        <v>99999999999</v>
      </c>
      <c r="DJ68" s="66">
        <v>99999999999</v>
      </c>
      <c r="DK68" s="66">
        <v>99999999999</v>
      </c>
      <c r="DL68" s="66">
        <v>99999999999</v>
      </c>
      <c r="DM68" s="66">
        <v>99999999999</v>
      </c>
      <c r="DN68" s="66">
        <v>99999999999</v>
      </c>
      <c r="DO68" s="66">
        <v>99999999999</v>
      </c>
      <c r="DP68" s="66">
        <v>99999999999</v>
      </c>
      <c r="DQ68" s="66">
        <v>99999999999</v>
      </c>
      <c r="DR68" s="66">
        <v>99999999999</v>
      </c>
      <c r="DS68" s="66">
        <v>99999999999</v>
      </c>
      <c r="DT68" s="66">
        <v>99999999999</v>
      </c>
      <c r="DU68" s="66">
        <v>99999999999</v>
      </c>
      <c r="DV68" s="66">
        <v>99999999999</v>
      </c>
      <c r="DW68" s="66">
        <v>99999999999</v>
      </c>
      <c r="DX68" s="66">
        <v>99999999999</v>
      </c>
      <c r="DY68" s="66">
        <v>99999999999</v>
      </c>
      <c r="DZ68" s="66">
        <v>99999999999</v>
      </c>
      <c r="EA68" s="66">
        <v>99999999999</v>
      </c>
      <c r="EB68" s="66">
        <v>99999999999</v>
      </c>
      <c r="EC68" s="66">
        <v>99999999999</v>
      </c>
      <c r="ED68" s="66">
        <v>99999999999</v>
      </c>
      <c r="EE68" s="66">
        <v>99999999999</v>
      </c>
      <c r="EF68" s="66">
        <v>99999999999</v>
      </c>
      <c r="EG68" s="66">
        <v>99999999999</v>
      </c>
      <c r="EH68" s="66">
        <v>99999999999</v>
      </c>
      <c r="EI68" s="66">
        <v>99999999999</v>
      </c>
      <c r="EJ68" s="66">
        <v>99999999999</v>
      </c>
      <c r="EK68" s="66">
        <v>99999999999</v>
      </c>
      <c r="EL68" s="66">
        <v>99999999999</v>
      </c>
      <c r="EM68" s="66">
        <v>99999999999</v>
      </c>
      <c r="EN68" s="66">
        <v>99999999999</v>
      </c>
      <c r="EO68" s="66">
        <v>99999999999</v>
      </c>
      <c r="EP68" s="66">
        <v>99999999999</v>
      </c>
      <c r="EQ68" s="66">
        <v>99999999999</v>
      </c>
      <c r="ER68" s="66">
        <v>99999999999</v>
      </c>
      <c r="ES68" s="66">
        <v>99999999999</v>
      </c>
      <c r="ET68" s="66">
        <v>99999999999</v>
      </c>
      <c r="EU68" s="66">
        <v>99999999999</v>
      </c>
      <c r="EV68" s="66">
        <v>99999999999</v>
      </c>
      <c r="EW68" s="66">
        <v>99999999999</v>
      </c>
      <c r="EX68" s="66">
        <v>99999999999</v>
      </c>
      <c r="EY68" s="66">
        <v>99999999999</v>
      </c>
      <c r="EZ68" s="66">
        <v>99999999999</v>
      </c>
      <c r="FA68" s="66">
        <v>99999999999</v>
      </c>
      <c r="FB68" s="66">
        <v>99999999999</v>
      </c>
      <c r="FC68" s="66">
        <v>99999999999</v>
      </c>
      <c r="FD68" s="66">
        <v>99999999999</v>
      </c>
      <c r="FE68" s="66">
        <v>99999999999</v>
      </c>
      <c r="FF68" s="66">
        <v>99999999999</v>
      </c>
      <c r="FG68" s="66">
        <v>99999999999</v>
      </c>
      <c r="FH68" s="66">
        <v>99999999999</v>
      </c>
      <c r="FI68" s="66">
        <v>99999999999</v>
      </c>
      <c r="FJ68" s="66">
        <v>99999999999</v>
      </c>
      <c r="FK68" s="66">
        <v>99999999999</v>
      </c>
      <c r="FL68" s="66">
        <v>99999999999</v>
      </c>
      <c r="FM68" s="66">
        <v>99999999999</v>
      </c>
      <c r="FN68" s="66">
        <v>99999999999</v>
      </c>
      <c r="FO68" s="66">
        <v>99999999999</v>
      </c>
      <c r="FP68" s="66">
        <v>99999999999</v>
      </c>
      <c r="FQ68" s="66">
        <v>99999999999</v>
      </c>
      <c r="FR68" s="66">
        <v>99999999999</v>
      </c>
      <c r="FS68" s="66">
        <v>99999999999</v>
      </c>
      <c r="FT68" s="66">
        <v>99999999999</v>
      </c>
      <c r="FU68" s="66">
        <v>99999999999</v>
      </c>
      <c r="FV68" s="66">
        <v>99999999999</v>
      </c>
      <c r="FW68" s="66">
        <v>99999999999</v>
      </c>
      <c r="FX68" s="66">
        <v>99999999999</v>
      </c>
      <c r="FY68" s="66"/>
      <c r="FZ68" s="66">
        <f>SUM(C68:FX68)</f>
        <v>17799999999822</v>
      </c>
      <c r="GA68" s="66"/>
      <c r="GB68" s="49"/>
      <c r="GC68" s="49"/>
      <c r="GD68" s="49"/>
      <c r="GE68" s="49"/>
      <c r="GF68" s="49"/>
      <c r="GG68" s="7"/>
      <c r="GH68" s="7"/>
      <c r="GI68" s="7"/>
      <c r="GJ68" s="7"/>
      <c r="GK68" s="7"/>
      <c r="GL68" s="7"/>
      <c r="GM68" s="7"/>
    </row>
    <row r="69" spans="1:195" x14ac:dyDescent="0.35">
      <c r="A69" s="7"/>
      <c r="B69" s="7" t="s">
        <v>529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  <c r="EO69" s="66"/>
      <c r="EP69" s="66"/>
      <c r="EQ69" s="66"/>
      <c r="ER69" s="66"/>
      <c r="ES69" s="66"/>
      <c r="ET69" s="66"/>
      <c r="EU69" s="66"/>
      <c r="EV69" s="66"/>
      <c r="EW69" s="66"/>
      <c r="EX69" s="66"/>
      <c r="EY69" s="66"/>
      <c r="EZ69" s="66"/>
      <c r="FA69" s="66"/>
      <c r="FB69" s="66"/>
      <c r="FC69" s="66"/>
      <c r="FD69" s="66"/>
      <c r="FE69" s="66"/>
      <c r="FF69" s="66"/>
      <c r="FG69" s="66"/>
      <c r="FH69" s="66"/>
      <c r="FI69" s="66"/>
      <c r="FJ69" s="66"/>
      <c r="FK69" s="66"/>
      <c r="FL69" s="66"/>
      <c r="FM69" s="66"/>
      <c r="FN69" s="66"/>
      <c r="FO69" s="66"/>
      <c r="FP69" s="66"/>
      <c r="FQ69" s="66"/>
      <c r="FR69" s="66"/>
      <c r="FS69" s="66"/>
      <c r="FT69" s="66"/>
      <c r="FU69" s="66"/>
      <c r="FV69" s="66"/>
      <c r="FW69" s="66"/>
      <c r="FX69" s="66"/>
      <c r="FY69" s="66"/>
      <c r="FZ69" s="66"/>
      <c r="GA69" s="7"/>
      <c r="GB69" s="66"/>
      <c r="GC69" s="66"/>
      <c r="GD69" s="66"/>
      <c r="GE69" s="66"/>
      <c r="GF69" s="66"/>
      <c r="GG69" s="7"/>
      <c r="GH69" s="66"/>
      <c r="GI69" s="66"/>
      <c r="GJ69" s="66"/>
      <c r="GK69" s="66"/>
      <c r="GL69" s="66"/>
      <c r="GM69" s="7"/>
    </row>
    <row r="70" spans="1:195" x14ac:dyDescent="0.35">
      <c r="A70" s="7"/>
      <c r="B70" s="7" t="s">
        <v>530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  <c r="EO70" s="66"/>
      <c r="EP70" s="66"/>
      <c r="EQ70" s="66"/>
      <c r="ER70" s="66"/>
      <c r="ES70" s="66"/>
      <c r="ET70" s="66"/>
      <c r="EU70" s="66"/>
      <c r="EV70" s="66"/>
      <c r="EW70" s="66"/>
      <c r="EX70" s="66"/>
      <c r="EY70" s="66"/>
      <c r="EZ70" s="66"/>
      <c r="FA70" s="66"/>
      <c r="FB70" s="66"/>
      <c r="FC70" s="66"/>
      <c r="FD70" s="66"/>
      <c r="FE70" s="66"/>
      <c r="FF70" s="66"/>
      <c r="FG70" s="66"/>
      <c r="FH70" s="66"/>
      <c r="FI70" s="66"/>
      <c r="FJ70" s="66"/>
      <c r="FK70" s="66"/>
      <c r="FL70" s="66"/>
      <c r="FM70" s="66"/>
      <c r="FN70" s="66"/>
      <c r="FO70" s="66"/>
      <c r="FP70" s="66"/>
      <c r="FQ70" s="66"/>
      <c r="FR70" s="66"/>
      <c r="FS70" s="66"/>
      <c r="FT70" s="66"/>
      <c r="FU70" s="66"/>
      <c r="FV70" s="66"/>
      <c r="FW70" s="66"/>
      <c r="FX70" s="66"/>
      <c r="FY70" s="66"/>
      <c r="FZ70" s="66"/>
      <c r="GA70" s="7"/>
      <c r="GB70" s="66"/>
      <c r="GC70" s="66"/>
      <c r="GD70" s="66"/>
      <c r="GE70" s="7"/>
      <c r="GF70" s="7"/>
      <c r="GG70" s="7"/>
      <c r="GH70" s="7"/>
      <c r="GI70" s="7"/>
      <c r="GJ70" s="7"/>
      <c r="GK70" s="7"/>
      <c r="GL70" s="7"/>
      <c r="GM70" s="7"/>
    </row>
    <row r="71" spans="1:195" x14ac:dyDescent="0.35">
      <c r="A71" s="7"/>
      <c r="B71" s="7" t="s">
        <v>531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  <c r="EO71" s="66"/>
      <c r="EP71" s="66"/>
      <c r="EQ71" s="66"/>
      <c r="ER71" s="66"/>
      <c r="ES71" s="66"/>
      <c r="ET71" s="66"/>
      <c r="EU71" s="66"/>
      <c r="EV71" s="66"/>
      <c r="EW71" s="66"/>
      <c r="EX71" s="66"/>
      <c r="EY71" s="66"/>
      <c r="EZ71" s="66"/>
      <c r="FA71" s="66"/>
      <c r="FB71" s="66"/>
      <c r="FC71" s="66"/>
      <c r="FD71" s="66"/>
      <c r="FE71" s="66"/>
      <c r="FF71" s="66"/>
      <c r="FG71" s="66"/>
      <c r="FH71" s="66"/>
      <c r="FI71" s="66"/>
      <c r="FJ71" s="66"/>
      <c r="FK71" s="66"/>
      <c r="FL71" s="66"/>
      <c r="FM71" s="66"/>
      <c r="FN71" s="66"/>
      <c r="FO71" s="66"/>
      <c r="FP71" s="66"/>
      <c r="FQ71" s="66"/>
      <c r="FR71" s="66"/>
      <c r="FS71" s="66"/>
      <c r="FT71" s="66"/>
      <c r="FU71" s="66"/>
      <c r="FV71" s="66"/>
      <c r="FW71" s="66"/>
      <c r="FX71" s="66"/>
      <c r="FY71" s="66"/>
      <c r="FZ71" s="66"/>
      <c r="GA71" s="7"/>
      <c r="GB71" s="66"/>
      <c r="GC71" s="66"/>
      <c r="GD71" s="66"/>
      <c r="GE71" s="7"/>
      <c r="GF71" s="7"/>
      <c r="GG71" s="7"/>
      <c r="GH71" s="7"/>
      <c r="GI71" s="7"/>
      <c r="GJ71" s="7"/>
      <c r="GK71" s="7"/>
      <c r="GL71" s="7"/>
      <c r="GM71" s="7"/>
    </row>
    <row r="72" spans="1:195" x14ac:dyDescent="0.35">
      <c r="A72" s="7"/>
      <c r="B72" s="7" t="s">
        <v>532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  <c r="EO72" s="66"/>
      <c r="EP72" s="66"/>
      <c r="EQ72" s="66"/>
      <c r="ER72" s="66"/>
      <c r="ES72" s="66"/>
      <c r="ET72" s="66"/>
      <c r="EU72" s="66"/>
      <c r="EV72" s="66"/>
      <c r="EW72" s="66"/>
      <c r="EX72" s="66"/>
      <c r="EY72" s="66"/>
      <c r="EZ72" s="66"/>
      <c r="FA72" s="66"/>
      <c r="FB72" s="66"/>
      <c r="FC72" s="66"/>
      <c r="FD72" s="66"/>
      <c r="FE72" s="66"/>
      <c r="FF72" s="66"/>
      <c r="FG72" s="66"/>
      <c r="FH72" s="66"/>
      <c r="FI72" s="66"/>
      <c r="FJ72" s="66"/>
      <c r="FK72" s="66"/>
      <c r="FL72" s="66"/>
      <c r="FM72" s="66"/>
      <c r="FN72" s="66"/>
      <c r="FO72" s="66"/>
      <c r="FP72" s="66"/>
      <c r="FQ72" s="66"/>
      <c r="FR72" s="66"/>
      <c r="FS72" s="66"/>
      <c r="FT72" s="66"/>
      <c r="FU72" s="66"/>
      <c r="FV72" s="66"/>
      <c r="FW72" s="66"/>
      <c r="FX72" s="66"/>
      <c r="FY72" s="66"/>
      <c r="FZ72" s="66"/>
      <c r="GA72" s="7"/>
      <c r="GB72" s="66"/>
      <c r="GC72" s="66"/>
      <c r="GD72" s="66"/>
      <c r="GE72" s="7"/>
      <c r="GF72" s="7"/>
      <c r="GG72" s="7"/>
      <c r="GH72" s="7"/>
      <c r="GI72" s="7"/>
      <c r="GJ72" s="7"/>
      <c r="GK72" s="7"/>
      <c r="GL72" s="7"/>
      <c r="GM72" s="7"/>
    </row>
    <row r="73" spans="1:195" x14ac:dyDescent="0.35">
      <c r="A73" s="6" t="s">
        <v>533</v>
      </c>
      <c r="B73" s="7" t="s">
        <v>534</v>
      </c>
      <c r="C73" s="66">
        <v>999999999</v>
      </c>
      <c r="D73" s="66">
        <v>999999999</v>
      </c>
      <c r="E73" s="66">
        <v>999999999</v>
      </c>
      <c r="F73" s="66">
        <v>999999999</v>
      </c>
      <c r="G73" s="66">
        <v>999999999</v>
      </c>
      <c r="H73" s="66">
        <v>999999999</v>
      </c>
      <c r="I73" s="66">
        <v>999999999</v>
      </c>
      <c r="J73" s="66">
        <v>999999999</v>
      </c>
      <c r="K73" s="66">
        <v>999999999</v>
      </c>
      <c r="L73" s="66">
        <v>999999999</v>
      </c>
      <c r="M73" s="66">
        <v>999999999</v>
      </c>
      <c r="N73" s="66">
        <v>999999999</v>
      </c>
      <c r="O73" s="66">
        <v>999999999</v>
      </c>
      <c r="P73" s="66">
        <v>999999999</v>
      </c>
      <c r="Q73" s="66">
        <v>999999999</v>
      </c>
      <c r="R73" s="66">
        <v>999999999</v>
      </c>
      <c r="S73" s="66">
        <v>999999999</v>
      </c>
      <c r="T73" s="66">
        <v>999999999</v>
      </c>
      <c r="U73" s="66">
        <v>999999999</v>
      </c>
      <c r="V73" s="66">
        <v>999999999</v>
      </c>
      <c r="W73" s="66">
        <v>999999999</v>
      </c>
      <c r="X73" s="66">
        <v>999999999</v>
      </c>
      <c r="Y73" s="66">
        <v>999999999</v>
      </c>
      <c r="Z73" s="66">
        <v>999999999</v>
      </c>
      <c r="AA73" s="66">
        <v>999999999</v>
      </c>
      <c r="AB73" s="66">
        <v>999999999</v>
      </c>
      <c r="AC73" s="66">
        <v>999999999</v>
      </c>
      <c r="AD73" s="66">
        <v>999999999</v>
      </c>
      <c r="AE73" s="66">
        <v>999999999</v>
      </c>
      <c r="AF73" s="66">
        <v>999999999</v>
      </c>
      <c r="AG73" s="66">
        <v>999999999</v>
      </c>
      <c r="AH73" s="66">
        <v>999999999</v>
      </c>
      <c r="AI73" s="66">
        <v>999999999</v>
      </c>
      <c r="AJ73" s="66">
        <v>999999999</v>
      </c>
      <c r="AK73" s="66">
        <v>999999999</v>
      </c>
      <c r="AL73" s="66">
        <v>999999999</v>
      </c>
      <c r="AM73" s="66">
        <v>999999999</v>
      </c>
      <c r="AN73" s="66">
        <v>999999999</v>
      </c>
      <c r="AO73" s="66">
        <v>999999999</v>
      </c>
      <c r="AP73" s="66">
        <v>999999999</v>
      </c>
      <c r="AQ73" s="66">
        <v>999999999</v>
      </c>
      <c r="AR73" s="66">
        <v>999999999</v>
      </c>
      <c r="AS73" s="66">
        <v>999999999</v>
      </c>
      <c r="AT73" s="66">
        <v>999999999</v>
      </c>
      <c r="AU73" s="66">
        <v>999999999</v>
      </c>
      <c r="AV73" s="66">
        <v>999999999</v>
      </c>
      <c r="AW73" s="66">
        <v>999999999</v>
      </c>
      <c r="AX73" s="66">
        <v>999999999</v>
      </c>
      <c r="AY73" s="66">
        <v>999999999</v>
      </c>
      <c r="AZ73" s="66">
        <v>999999999</v>
      </c>
      <c r="BA73" s="66">
        <v>999999999</v>
      </c>
      <c r="BB73" s="66">
        <v>999999999</v>
      </c>
      <c r="BC73" s="66">
        <v>999999999</v>
      </c>
      <c r="BD73" s="66">
        <v>999999999</v>
      </c>
      <c r="BE73" s="66">
        <v>999999999</v>
      </c>
      <c r="BF73" s="66">
        <v>999999999</v>
      </c>
      <c r="BG73" s="66">
        <v>999999999</v>
      </c>
      <c r="BH73" s="66">
        <v>999999999</v>
      </c>
      <c r="BI73" s="66">
        <v>999999999</v>
      </c>
      <c r="BJ73" s="66">
        <v>999999999</v>
      </c>
      <c r="BK73" s="66">
        <v>999999999</v>
      </c>
      <c r="BL73" s="66">
        <v>999999999</v>
      </c>
      <c r="BM73" s="66">
        <v>999999999</v>
      </c>
      <c r="BN73" s="66">
        <v>999999999</v>
      </c>
      <c r="BO73" s="66">
        <v>999999999</v>
      </c>
      <c r="BP73" s="66">
        <v>999999999</v>
      </c>
      <c r="BQ73" s="66">
        <v>999999999</v>
      </c>
      <c r="BR73" s="66">
        <v>999999999</v>
      </c>
      <c r="BS73" s="66">
        <v>999999999</v>
      </c>
      <c r="BT73" s="66">
        <v>999999999</v>
      </c>
      <c r="BU73" s="66">
        <v>999999999</v>
      </c>
      <c r="BV73" s="66">
        <v>999999999</v>
      </c>
      <c r="BW73" s="66">
        <v>999999999</v>
      </c>
      <c r="BX73" s="66">
        <v>999999999</v>
      </c>
      <c r="BY73" s="66">
        <v>999999999</v>
      </c>
      <c r="BZ73" s="66">
        <v>999999999</v>
      </c>
      <c r="CA73" s="66">
        <v>999999999</v>
      </c>
      <c r="CB73" s="66">
        <v>999999999</v>
      </c>
      <c r="CC73" s="66">
        <v>999999999</v>
      </c>
      <c r="CD73" s="66">
        <v>999999999</v>
      </c>
      <c r="CE73" s="66">
        <v>999999999</v>
      </c>
      <c r="CF73" s="66">
        <v>999999999</v>
      </c>
      <c r="CG73" s="66">
        <v>999999999</v>
      </c>
      <c r="CH73" s="66">
        <v>999999999</v>
      </c>
      <c r="CI73" s="66">
        <v>999999999</v>
      </c>
      <c r="CJ73" s="66">
        <v>999999999</v>
      </c>
      <c r="CK73" s="66">
        <v>999999999</v>
      </c>
      <c r="CL73" s="66">
        <v>999999999</v>
      </c>
      <c r="CM73" s="66">
        <v>999999999</v>
      </c>
      <c r="CN73" s="66">
        <v>999999999</v>
      </c>
      <c r="CO73" s="66">
        <v>999999999</v>
      </c>
      <c r="CP73" s="66">
        <v>999999999</v>
      </c>
      <c r="CQ73" s="66">
        <v>999999999</v>
      </c>
      <c r="CR73" s="66">
        <v>999999999</v>
      </c>
      <c r="CS73" s="66">
        <v>999999999</v>
      </c>
      <c r="CT73" s="66">
        <v>999999999</v>
      </c>
      <c r="CU73" s="66">
        <v>999999999</v>
      </c>
      <c r="CV73" s="66">
        <v>999999999</v>
      </c>
      <c r="CW73" s="66">
        <v>999999999</v>
      </c>
      <c r="CX73" s="66">
        <v>999999999</v>
      </c>
      <c r="CY73" s="66">
        <v>999999999</v>
      </c>
      <c r="CZ73" s="66">
        <v>999999999</v>
      </c>
      <c r="DA73" s="66">
        <v>999999999</v>
      </c>
      <c r="DB73" s="66">
        <v>999999999</v>
      </c>
      <c r="DC73" s="66">
        <v>999999999</v>
      </c>
      <c r="DD73" s="66">
        <v>999999999</v>
      </c>
      <c r="DE73" s="66">
        <v>999999999</v>
      </c>
      <c r="DF73" s="66">
        <v>999999999</v>
      </c>
      <c r="DG73" s="66">
        <v>999999999</v>
      </c>
      <c r="DH73" s="66">
        <v>999999999</v>
      </c>
      <c r="DI73" s="66">
        <v>999999999</v>
      </c>
      <c r="DJ73" s="66">
        <v>999999999</v>
      </c>
      <c r="DK73" s="66">
        <v>999999999</v>
      </c>
      <c r="DL73" s="66">
        <v>999999999</v>
      </c>
      <c r="DM73" s="66">
        <v>999999999</v>
      </c>
      <c r="DN73" s="66">
        <v>999999999</v>
      </c>
      <c r="DO73" s="66">
        <v>999999999</v>
      </c>
      <c r="DP73" s="66">
        <v>999999999</v>
      </c>
      <c r="DQ73" s="66">
        <v>999999999</v>
      </c>
      <c r="DR73" s="66">
        <v>999999999</v>
      </c>
      <c r="DS73" s="66">
        <v>999999999</v>
      </c>
      <c r="DT73" s="66">
        <v>999999999</v>
      </c>
      <c r="DU73" s="66">
        <v>999999999</v>
      </c>
      <c r="DV73" s="66">
        <v>999999999</v>
      </c>
      <c r="DW73" s="66">
        <v>999999999</v>
      </c>
      <c r="DX73" s="66">
        <v>999999999</v>
      </c>
      <c r="DY73" s="66">
        <v>999999999</v>
      </c>
      <c r="DZ73" s="66">
        <v>999999999</v>
      </c>
      <c r="EA73" s="66">
        <v>999999999</v>
      </c>
      <c r="EB73" s="66">
        <v>999999999</v>
      </c>
      <c r="EC73" s="66">
        <v>999999999</v>
      </c>
      <c r="ED73" s="66">
        <v>999999999</v>
      </c>
      <c r="EE73" s="66">
        <v>999999999</v>
      </c>
      <c r="EF73" s="66">
        <v>999999999</v>
      </c>
      <c r="EG73" s="66">
        <v>999999999</v>
      </c>
      <c r="EH73" s="66">
        <v>999999999</v>
      </c>
      <c r="EI73" s="66">
        <v>999999999</v>
      </c>
      <c r="EJ73" s="66">
        <v>999999999</v>
      </c>
      <c r="EK73" s="66">
        <v>999999999</v>
      </c>
      <c r="EL73" s="66">
        <v>999999999</v>
      </c>
      <c r="EM73" s="66">
        <v>999999999</v>
      </c>
      <c r="EN73" s="66">
        <v>999999999</v>
      </c>
      <c r="EO73" s="66">
        <v>999999999</v>
      </c>
      <c r="EP73" s="66">
        <v>999999999</v>
      </c>
      <c r="EQ73" s="66">
        <v>999999999</v>
      </c>
      <c r="ER73" s="66">
        <v>999999999</v>
      </c>
      <c r="ES73" s="66">
        <v>999999999</v>
      </c>
      <c r="ET73" s="66">
        <v>999999999</v>
      </c>
      <c r="EU73" s="66">
        <v>999999999</v>
      </c>
      <c r="EV73" s="66">
        <v>999999999</v>
      </c>
      <c r="EW73" s="66">
        <v>999999999</v>
      </c>
      <c r="EX73" s="66">
        <v>999999999</v>
      </c>
      <c r="EY73" s="66">
        <v>999999999</v>
      </c>
      <c r="EZ73" s="66">
        <v>999999999</v>
      </c>
      <c r="FA73" s="66">
        <v>999999999</v>
      </c>
      <c r="FB73" s="66">
        <v>999999999</v>
      </c>
      <c r="FC73" s="66">
        <v>999999999</v>
      </c>
      <c r="FD73" s="66">
        <v>999999999</v>
      </c>
      <c r="FE73" s="66">
        <v>999999999</v>
      </c>
      <c r="FF73" s="66">
        <v>999999999</v>
      </c>
      <c r="FG73" s="66">
        <v>999999999</v>
      </c>
      <c r="FH73" s="66">
        <v>999999999</v>
      </c>
      <c r="FI73" s="66">
        <v>999999999</v>
      </c>
      <c r="FJ73" s="66">
        <v>999999999</v>
      </c>
      <c r="FK73" s="66">
        <v>999999999</v>
      </c>
      <c r="FL73" s="66">
        <v>999999999</v>
      </c>
      <c r="FM73" s="66">
        <v>999999999</v>
      </c>
      <c r="FN73" s="66">
        <v>999999999</v>
      </c>
      <c r="FO73" s="66">
        <v>999999999</v>
      </c>
      <c r="FP73" s="66">
        <v>999999999</v>
      </c>
      <c r="FQ73" s="66">
        <v>999999999</v>
      </c>
      <c r="FR73" s="66">
        <v>999999999</v>
      </c>
      <c r="FS73" s="66">
        <v>999999999</v>
      </c>
      <c r="FT73" s="66">
        <v>999999999</v>
      </c>
      <c r="FU73" s="66">
        <v>999999999</v>
      </c>
      <c r="FV73" s="66">
        <v>999999999</v>
      </c>
      <c r="FW73" s="66">
        <v>999999999</v>
      </c>
      <c r="FX73" s="66">
        <v>999999999</v>
      </c>
      <c r="FY73" s="66"/>
      <c r="FZ73" s="66">
        <f>SUM(C73:FX73)</f>
        <v>177999999822</v>
      </c>
      <c r="GA73" s="7"/>
      <c r="GB73" s="66"/>
      <c r="GC73" s="66"/>
      <c r="GD73" s="66"/>
      <c r="GE73" s="7"/>
      <c r="GF73" s="7"/>
      <c r="GG73" s="7"/>
      <c r="GH73" s="7"/>
      <c r="GI73" s="7"/>
      <c r="GJ73" s="7"/>
      <c r="GK73" s="7"/>
      <c r="GL73" s="7"/>
      <c r="GM73" s="7"/>
    </row>
    <row r="74" spans="1:195" x14ac:dyDescent="0.35">
      <c r="A74" s="7"/>
      <c r="B74" s="7" t="s">
        <v>529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  <c r="EO74" s="66"/>
      <c r="EP74" s="66"/>
      <c r="EQ74" s="66"/>
      <c r="ER74" s="66"/>
      <c r="ES74" s="66"/>
      <c r="ET74" s="66"/>
      <c r="EU74" s="66"/>
      <c r="EV74" s="66"/>
      <c r="EW74" s="66"/>
      <c r="EX74" s="66"/>
      <c r="EY74" s="66"/>
      <c r="EZ74" s="66"/>
      <c r="FA74" s="66"/>
      <c r="FB74" s="66"/>
      <c r="FC74" s="66"/>
      <c r="FD74" s="66"/>
      <c r="FE74" s="66"/>
      <c r="FF74" s="66"/>
      <c r="FG74" s="66"/>
      <c r="FH74" s="66"/>
      <c r="FI74" s="66"/>
      <c r="FJ74" s="66"/>
      <c r="FK74" s="66"/>
      <c r="FL74" s="66"/>
      <c r="FM74" s="66"/>
      <c r="FN74" s="66"/>
      <c r="FO74" s="66"/>
      <c r="FP74" s="66"/>
      <c r="FQ74" s="66"/>
      <c r="FR74" s="66"/>
      <c r="FS74" s="66"/>
      <c r="FT74" s="66"/>
      <c r="FU74" s="66"/>
      <c r="FV74" s="66"/>
      <c r="FW74" s="66"/>
      <c r="FX74" s="66"/>
      <c r="FY74" s="66"/>
      <c r="FZ74" s="7"/>
      <c r="GA74" s="7"/>
      <c r="GB74" s="66"/>
      <c r="GC74" s="66"/>
      <c r="GD74" s="66"/>
      <c r="GE74" s="66"/>
      <c r="GF74" s="66"/>
      <c r="GG74" s="7"/>
      <c r="GH74" s="7"/>
      <c r="GI74" s="7"/>
      <c r="GJ74" s="7"/>
      <c r="GK74" s="7"/>
      <c r="GL74" s="7"/>
      <c r="GM74" s="7"/>
    </row>
    <row r="75" spans="1:195" x14ac:dyDescent="0.35">
      <c r="A75" s="7"/>
      <c r="B75" s="7" t="s">
        <v>535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  <c r="EO75" s="66"/>
      <c r="EP75" s="66"/>
      <c r="EQ75" s="66"/>
      <c r="ER75" s="66"/>
      <c r="ES75" s="66"/>
      <c r="ET75" s="67"/>
      <c r="EU75" s="66"/>
      <c r="EV75" s="66"/>
      <c r="EW75" s="66"/>
      <c r="EX75" s="66"/>
      <c r="EY75" s="66"/>
      <c r="EZ75" s="66"/>
      <c r="FA75" s="66"/>
      <c r="FB75" s="66"/>
      <c r="FC75" s="66"/>
      <c r="FD75" s="66"/>
      <c r="FE75" s="66"/>
      <c r="FF75" s="66"/>
      <c r="FG75" s="66"/>
      <c r="FH75" s="66"/>
      <c r="FI75" s="66"/>
      <c r="FJ75" s="66"/>
      <c r="FK75" s="66"/>
      <c r="FL75" s="66"/>
      <c r="FM75" s="66"/>
      <c r="FN75" s="66"/>
      <c r="FO75" s="66"/>
      <c r="FP75" s="66"/>
      <c r="FQ75" s="66"/>
      <c r="FR75" s="66"/>
      <c r="FS75" s="66"/>
      <c r="FT75" s="66"/>
      <c r="FU75" s="66"/>
      <c r="FV75" s="66"/>
      <c r="FW75" s="66"/>
      <c r="FX75" s="66"/>
      <c r="FY75" s="66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</row>
    <row r="76" spans="1:195" x14ac:dyDescent="0.35">
      <c r="A76" s="7"/>
      <c r="B76" s="7" t="s">
        <v>536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  <c r="EO76" s="66"/>
      <c r="EP76" s="66"/>
      <c r="EQ76" s="66"/>
      <c r="ER76" s="66"/>
      <c r="ES76" s="66"/>
      <c r="ET76" s="66"/>
      <c r="EU76" s="66"/>
      <c r="EV76" s="66"/>
      <c r="EW76" s="66"/>
      <c r="EX76" s="66"/>
      <c r="EY76" s="66"/>
      <c r="EZ76" s="66"/>
      <c r="FA76" s="66"/>
      <c r="FB76" s="66"/>
      <c r="FC76" s="66"/>
      <c r="FD76" s="66"/>
      <c r="FE76" s="66"/>
      <c r="FF76" s="66"/>
      <c r="FG76" s="66"/>
      <c r="FH76" s="66"/>
      <c r="FI76" s="66"/>
      <c r="FJ76" s="66"/>
      <c r="FK76" s="66"/>
      <c r="FL76" s="66"/>
      <c r="FM76" s="66"/>
      <c r="FN76" s="66"/>
      <c r="FO76" s="66"/>
      <c r="FP76" s="66"/>
      <c r="FQ76" s="66"/>
      <c r="FR76" s="66"/>
      <c r="FS76" s="66"/>
      <c r="FT76" s="66"/>
      <c r="FU76" s="66"/>
      <c r="FV76" s="66"/>
      <c r="FW76" s="66"/>
      <c r="FX76" s="66"/>
      <c r="FY76" s="66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</row>
    <row r="77" spans="1:195" x14ac:dyDescent="0.35">
      <c r="A77" s="7"/>
      <c r="B77" s="7" t="s">
        <v>537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6"/>
      <c r="DT77" s="66"/>
      <c r="DU77" s="66"/>
      <c r="DV77" s="66"/>
      <c r="DW77" s="66"/>
      <c r="DX77" s="66"/>
      <c r="DY77" s="66"/>
      <c r="DZ77" s="66"/>
      <c r="EA77" s="66"/>
      <c r="EB77" s="66"/>
      <c r="EC77" s="66"/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6"/>
      <c r="EO77" s="66"/>
      <c r="EP77" s="66"/>
      <c r="EQ77" s="66"/>
      <c r="ER77" s="66"/>
      <c r="ES77" s="66"/>
      <c r="ET77" s="66"/>
      <c r="EU77" s="66"/>
      <c r="EV77" s="66"/>
      <c r="EW77" s="66"/>
      <c r="EX77" s="66"/>
      <c r="EY77" s="66"/>
      <c r="EZ77" s="66"/>
      <c r="FA77" s="66"/>
      <c r="FB77" s="66"/>
      <c r="FC77" s="66"/>
      <c r="FD77" s="66"/>
      <c r="FE77" s="66"/>
      <c r="FF77" s="66"/>
      <c r="FG77" s="66"/>
      <c r="FH77" s="66"/>
      <c r="FI77" s="66"/>
      <c r="FJ77" s="66"/>
      <c r="FK77" s="66"/>
      <c r="FL77" s="66"/>
      <c r="FM77" s="66"/>
      <c r="FN77" s="66"/>
      <c r="FO77" s="66"/>
      <c r="FP77" s="66"/>
      <c r="FQ77" s="66"/>
      <c r="FR77" s="66"/>
      <c r="FS77" s="66"/>
      <c r="FT77" s="66"/>
      <c r="FU77" s="66"/>
      <c r="FV77" s="66"/>
      <c r="FW77" s="66"/>
      <c r="FX77" s="66"/>
      <c r="FY77" s="66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</row>
    <row r="78" spans="1:195" x14ac:dyDescent="0.35">
      <c r="A78" s="6" t="s">
        <v>538</v>
      </c>
      <c r="B78" s="7" t="s">
        <v>539</v>
      </c>
      <c r="C78" s="68">
        <v>214049.99</v>
      </c>
      <c r="D78" s="68">
        <v>0</v>
      </c>
      <c r="E78" s="68">
        <v>0</v>
      </c>
      <c r="F78" s="68">
        <v>0</v>
      </c>
      <c r="G78" s="68">
        <v>0</v>
      </c>
      <c r="H78" s="68">
        <v>0</v>
      </c>
      <c r="I78" s="68">
        <v>518609.48</v>
      </c>
      <c r="J78" s="68">
        <v>0</v>
      </c>
      <c r="K78" s="68">
        <v>0</v>
      </c>
      <c r="L78" s="68">
        <v>0</v>
      </c>
      <c r="M78" s="68">
        <v>0</v>
      </c>
      <c r="N78" s="68">
        <v>6454001.4400000004</v>
      </c>
      <c r="O78" s="68">
        <v>2315346.59</v>
      </c>
      <c r="P78" s="68">
        <v>6508.04</v>
      </c>
      <c r="Q78" s="68">
        <v>0</v>
      </c>
      <c r="R78" s="68">
        <v>0</v>
      </c>
      <c r="S78" s="68">
        <v>0</v>
      </c>
      <c r="T78" s="68">
        <v>0</v>
      </c>
      <c r="U78" s="68">
        <v>0</v>
      </c>
      <c r="V78" s="68">
        <v>0</v>
      </c>
      <c r="W78" s="68">
        <v>0</v>
      </c>
      <c r="X78" s="68">
        <v>4645.62</v>
      </c>
      <c r="Y78" s="68">
        <v>0</v>
      </c>
      <c r="Z78" s="68">
        <v>125782.95</v>
      </c>
      <c r="AA78" s="68">
        <v>0</v>
      </c>
      <c r="AB78" s="68">
        <v>0</v>
      </c>
      <c r="AC78" s="68">
        <v>0</v>
      </c>
      <c r="AD78" s="68">
        <v>0</v>
      </c>
      <c r="AE78" s="68">
        <v>73409.77</v>
      </c>
      <c r="AF78" s="68">
        <v>0</v>
      </c>
      <c r="AG78" s="68">
        <v>0</v>
      </c>
      <c r="AH78" s="68">
        <v>189856.48</v>
      </c>
      <c r="AI78" s="68">
        <v>0</v>
      </c>
      <c r="AJ78" s="68">
        <v>0</v>
      </c>
      <c r="AK78" s="68">
        <v>0</v>
      </c>
      <c r="AL78" s="68">
        <v>0</v>
      </c>
      <c r="AM78" s="68">
        <v>0</v>
      </c>
      <c r="AN78" s="68">
        <v>0</v>
      </c>
      <c r="AO78" s="68">
        <v>0</v>
      </c>
      <c r="AP78" s="68">
        <v>0</v>
      </c>
      <c r="AQ78" s="68">
        <v>0</v>
      </c>
      <c r="AR78" s="68">
        <v>0</v>
      </c>
      <c r="AS78" s="68">
        <v>2116980.9</v>
      </c>
      <c r="AT78" s="68">
        <v>0</v>
      </c>
      <c r="AU78" s="68">
        <v>0</v>
      </c>
      <c r="AV78" s="68">
        <v>0</v>
      </c>
      <c r="AW78" s="68">
        <v>0</v>
      </c>
      <c r="AX78" s="68">
        <v>0</v>
      </c>
      <c r="AY78" s="68">
        <v>0</v>
      </c>
      <c r="AZ78" s="68">
        <v>0</v>
      </c>
      <c r="BA78" s="68">
        <v>0</v>
      </c>
      <c r="BB78" s="68">
        <v>0</v>
      </c>
      <c r="BC78" s="68">
        <v>0</v>
      </c>
      <c r="BD78" s="68">
        <v>0</v>
      </c>
      <c r="BE78" s="68">
        <v>0</v>
      </c>
      <c r="BF78" s="68">
        <v>0</v>
      </c>
      <c r="BG78" s="68">
        <v>0</v>
      </c>
      <c r="BH78" s="68">
        <v>0</v>
      </c>
      <c r="BI78" s="68">
        <v>0</v>
      </c>
      <c r="BJ78" s="68">
        <v>0</v>
      </c>
      <c r="BK78" s="68">
        <v>0</v>
      </c>
      <c r="BL78" s="68">
        <v>0</v>
      </c>
      <c r="BM78" s="68">
        <v>40575.480000000003</v>
      </c>
      <c r="BN78" s="68">
        <v>0</v>
      </c>
      <c r="BO78" s="68">
        <v>0</v>
      </c>
      <c r="BP78" s="68">
        <v>0</v>
      </c>
      <c r="BQ78" s="68">
        <v>0</v>
      </c>
      <c r="BR78" s="68">
        <v>0</v>
      </c>
      <c r="BS78" s="68">
        <v>0</v>
      </c>
      <c r="BT78" s="68">
        <v>0</v>
      </c>
      <c r="BU78" s="68">
        <v>0</v>
      </c>
      <c r="BV78" s="68">
        <v>784125.51</v>
      </c>
      <c r="BW78" s="68">
        <v>0</v>
      </c>
      <c r="BX78" s="68">
        <v>0</v>
      </c>
      <c r="BY78" s="68">
        <v>0</v>
      </c>
      <c r="BZ78" s="68">
        <v>0</v>
      </c>
      <c r="CA78" s="68">
        <v>0</v>
      </c>
      <c r="CB78" s="68">
        <v>0</v>
      </c>
      <c r="CC78" s="68">
        <v>0</v>
      </c>
      <c r="CD78" s="68">
        <v>64538.16</v>
      </c>
      <c r="CE78" s="68">
        <v>0</v>
      </c>
      <c r="CF78" s="68">
        <v>139360.24</v>
      </c>
      <c r="CG78" s="68">
        <v>0</v>
      </c>
      <c r="CH78" s="68">
        <v>0</v>
      </c>
      <c r="CI78" s="68">
        <v>0</v>
      </c>
      <c r="CJ78" s="68">
        <v>0</v>
      </c>
      <c r="CK78" s="68">
        <v>2621262.39</v>
      </c>
      <c r="CL78" s="68">
        <v>34407.54</v>
      </c>
      <c r="CM78" s="68">
        <v>0</v>
      </c>
      <c r="CN78" s="68">
        <v>0</v>
      </c>
      <c r="CO78" s="68">
        <v>0</v>
      </c>
      <c r="CP78" s="68">
        <v>0</v>
      </c>
      <c r="CQ78" s="68">
        <v>0</v>
      </c>
      <c r="CR78" s="68">
        <v>78694.86</v>
      </c>
      <c r="CS78" s="68">
        <v>0</v>
      </c>
      <c r="CT78" s="68">
        <v>29636.04</v>
      </c>
      <c r="CU78" s="68">
        <v>0</v>
      </c>
      <c r="CV78" s="68">
        <v>28341.66</v>
      </c>
      <c r="CW78" s="68">
        <v>0</v>
      </c>
      <c r="CX78" s="68">
        <v>0</v>
      </c>
      <c r="CY78" s="68">
        <v>0</v>
      </c>
      <c r="CZ78" s="68">
        <v>0</v>
      </c>
      <c r="DA78" s="68">
        <v>18622.72</v>
      </c>
      <c r="DB78" s="68">
        <v>0</v>
      </c>
      <c r="DC78" s="68">
        <v>36496.36</v>
      </c>
      <c r="DD78" s="68">
        <v>5221.7700000000004</v>
      </c>
      <c r="DE78" s="68">
        <v>0</v>
      </c>
      <c r="DF78" s="68">
        <v>0</v>
      </c>
      <c r="DG78" s="68">
        <v>0</v>
      </c>
      <c r="DH78" s="68">
        <v>277847.37</v>
      </c>
      <c r="DI78" s="68">
        <v>0</v>
      </c>
      <c r="DJ78" s="68">
        <v>0</v>
      </c>
      <c r="DK78" s="68">
        <v>0</v>
      </c>
      <c r="DL78" s="68">
        <v>0</v>
      </c>
      <c r="DM78" s="68">
        <v>0</v>
      </c>
      <c r="DN78" s="68">
        <v>0</v>
      </c>
      <c r="DO78" s="68">
        <v>0</v>
      </c>
      <c r="DP78" s="68">
        <v>9617.9</v>
      </c>
      <c r="DQ78" s="68">
        <v>0</v>
      </c>
      <c r="DR78" s="68">
        <v>0</v>
      </c>
      <c r="DS78" s="68">
        <v>0</v>
      </c>
      <c r="DT78" s="68">
        <v>0</v>
      </c>
      <c r="DU78" s="68">
        <v>0</v>
      </c>
      <c r="DV78" s="68">
        <v>0</v>
      </c>
      <c r="DW78" s="68">
        <v>0</v>
      </c>
      <c r="DX78" s="68">
        <v>0</v>
      </c>
      <c r="DY78" s="68">
        <v>0</v>
      </c>
      <c r="DZ78" s="68">
        <v>0</v>
      </c>
      <c r="EA78" s="68">
        <v>550952.78</v>
      </c>
      <c r="EB78" s="68">
        <v>0</v>
      </c>
      <c r="EC78" s="68">
        <v>0</v>
      </c>
      <c r="ED78" s="68">
        <v>710551.13</v>
      </c>
      <c r="EE78" s="68">
        <v>0</v>
      </c>
      <c r="EF78" s="68">
        <v>0</v>
      </c>
      <c r="EG78" s="68">
        <v>0</v>
      </c>
      <c r="EH78" s="68">
        <v>0</v>
      </c>
      <c r="EI78" s="68">
        <v>0</v>
      </c>
      <c r="EJ78" s="68">
        <v>0</v>
      </c>
      <c r="EK78" s="68">
        <v>0</v>
      </c>
      <c r="EL78" s="68">
        <v>671262.95</v>
      </c>
      <c r="EM78" s="68">
        <v>0</v>
      </c>
      <c r="EN78" s="68">
        <v>0</v>
      </c>
      <c r="EO78" s="68">
        <v>0</v>
      </c>
      <c r="EP78" s="68">
        <v>0</v>
      </c>
      <c r="EQ78" s="68">
        <v>1064161.06</v>
      </c>
      <c r="ER78" s="68">
        <v>0</v>
      </c>
      <c r="ES78" s="68">
        <v>0</v>
      </c>
      <c r="ET78" s="68">
        <v>0</v>
      </c>
      <c r="EU78" s="68">
        <v>0</v>
      </c>
      <c r="EV78" s="68">
        <v>19817.919999999998</v>
      </c>
      <c r="EW78" s="68">
        <v>0</v>
      </c>
      <c r="EX78" s="68">
        <v>0</v>
      </c>
      <c r="EY78" s="68">
        <v>0</v>
      </c>
      <c r="EZ78" s="68">
        <v>74228.81</v>
      </c>
      <c r="FA78" s="68">
        <v>1475032.01</v>
      </c>
      <c r="FB78" s="68">
        <v>0</v>
      </c>
      <c r="FC78" s="68">
        <v>0</v>
      </c>
      <c r="FD78" s="68">
        <v>0</v>
      </c>
      <c r="FE78" s="68">
        <v>7823.44</v>
      </c>
      <c r="FF78" s="68">
        <v>0</v>
      </c>
      <c r="FG78" s="68">
        <v>0</v>
      </c>
      <c r="FH78" s="68">
        <v>76952.78</v>
      </c>
      <c r="FI78" s="68">
        <v>0</v>
      </c>
      <c r="FJ78" s="68">
        <v>0</v>
      </c>
      <c r="FK78" s="68">
        <v>46526.37</v>
      </c>
      <c r="FL78" s="68">
        <v>0</v>
      </c>
      <c r="FM78" s="68">
        <v>0</v>
      </c>
      <c r="FN78" s="68">
        <v>0</v>
      </c>
      <c r="FO78" s="68">
        <v>0</v>
      </c>
      <c r="FP78" s="68">
        <v>0</v>
      </c>
      <c r="FQ78" s="68">
        <v>0</v>
      </c>
      <c r="FR78" s="68">
        <v>0</v>
      </c>
      <c r="FS78" s="68">
        <v>0</v>
      </c>
      <c r="FT78" s="68">
        <v>0</v>
      </c>
      <c r="FU78" s="68">
        <v>0</v>
      </c>
      <c r="FV78" s="68">
        <v>0</v>
      </c>
      <c r="FW78" s="68">
        <v>0</v>
      </c>
      <c r="FX78" s="68">
        <v>0</v>
      </c>
      <c r="FY78" s="69"/>
      <c r="FZ78" s="7">
        <f>SUM(C78:FX78)</f>
        <v>20885248.509999998</v>
      </c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</row>
    <row r="79" spans="1:195" x14ac:dyDescent="0.35">
      <c r="A79" s="6" t="s">
        <v>540</v>
      </c>
      <c r="B79" s="7" t="s">
        <v>541</v>
      </c>
      <c r="C79" s="68">
        <v>0</v>
      </c>
      <c r="D79" s="68">
        <v>0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387510</v>
      </c>
      <c r="O79" s="68">
        <v>0</v>
      </c>
      <c r="P79" s="68">
        <v>0</v>
      </c>
      <c r="Q79" s="68">
        <v>0</v>
      </c>
      <c r="R79" s="68">
        <v>0</v>
      </c>
      <c r="S79" s="68">
        <v>0</v>
      </c>
      <c r="T79" s="68">
        <v>0</v>
      </c>
      <c r="U79" s="68">
        <v>0</v>
      </c>
      <c r="V79" s="68">
        <v>0</v>
      </c>
      <c r="W79" s="68">
        <v>0</v>
      </c>
      <c r="X79" s="68">
        <v>0</v>
      </c>
      <c r="Y79" s="68">
        <v>0</v>
      </c>
      <c r="Z79" s="68">
        <v>0</v>
      </c>
      <c r="AA79" s="68">
        <v>0</v>
      </c>
      <c r="AB79" s="68">
        <v>0</v>
      </c>
      <c r="AC79" s="68">
        <v>0</v>
      </c>
      <c r="AD79" s="68">
        <v>0</v>
      </c>
      <c r="AE79" s="68">
        <v>0</v>
      </c>
      <c r="AF79" s="68">
        <v>0</v>
      </c>
      <c r="AG79" s="68">
        <v>0</v>
      </c>
      <c r="AH79" s="68">
        <v>0</v>
      </c>
      <c r="AI79" s="68">
        <v>0</v>
      </c>
      <c r="AJ79" s="68">
        <v>0</v>
      </c>
      <c r="AK79" s="68">
        <v>0</v>
      </c>
      <c r="AL79" s="68">
        <v>0</v>
      </c>
      <c r="AM79" s="68">
        <v>0</v>
      </c>
      <c r="AN79" s="68">
        <v>0</v>
      </c>
      <c r="AO79" s="68">
        <v>0</v>
      </c>
      <c r="AP79" s="68">
        <v>0</v>
      </c>
      <c r="AQ79" s="68">
        <v>0</v>
      </c>
      <c r="AR79" s="68">
        <v>0</v>
      </c>
      <c r="AS79" s="68">
        <v>0</v>
      </c>
      <c r="AT79" s="68">
        <v>0</v>
      </c>
      <c r="AU79" s="68">
        <v>0</v>
      </c>
      <c r="AV79" s="68">
        <v>0</v>
      </c>
      <c r="AW79" s="68">
        <v>0</v>
      </c>
      <c r="AX79" s="68">
        <v>0</v>
      </c>
      <c r="AY79" s="68">
        <v>0</v>
      </c>
      <c r="AZ79" s="68">
        <v>0</v>
      </c>
      <c r="BA79" s="68">
        <v>0</v>
      </c>
      <c r="BB79" s="68">
        <v>0</v>
      </c>
      <c r="BC79" s="68">
        <v>0</v>
      </c>
      <c r="BD79" s="68">
        <v>0</v>
      </c>
      <c r="BE79" s="68">
        <v>0</v>
      </c>
      <c r="BF79" s="68">
        <v>0</v>
      </c>
      <c r="BG79" s="68">
        <v>0</v>
      </c>
      <c r="BH79" s="68">
        <v>0</v>
      </c>
      <c r="BI79" s="68">
        <v>0</v>
      </c>
      <c r="BJ79" s="68">
        <v>0</v>
      </c>
      <c r="BK79" s="68">
        <v>0</v>
      </c>
      <c r="BL79" s="68">
        <v>0</v>
      </c>
      <c r="BM79" s="68">
        <v>0</v>
      </c>
      <c r="BN79" s="68">
        <v>0</v>
      </c>
      <c r="BO79" s="68">
        <v>0</v>
      </c>
      <c r="BP79" s="68">
        <v>0</v>
      </c>
      <c r="BQ79" s="68">
        <v>0</v>
      </c>
      <c r="BR79" s="68">
        <v>0</v>
      </c>
      <c r="BS79" s="68">
        <v>0</v>
      </c>
      <c r="BT79" s="68">
        <v>0</v>
      </c>
      <c r="BU79" s="68">
        <v>0</v>
      </c>
      <c r="BV79" s="68">
        <v>0</v>
      </c>
      <c r="BW79" s="68">
        <v>0</v>
      </c>
      <c r="BX79" s="68">
        <v>0</v>
      </c>
      <c r="BY79" s="68">
        <v>0</v>
      </c>
      <c r="BZ79" s="68">
        <v>0</v>
      </c>
      <c r="CA79" s="68">
        <v>0</v>
      </c>
      <c r="CB79" s="68">
        <v>0</v>
      </c>
      <c r="CC79" s="68">
        <v>0</v>
      </c>
      <c r="CD79" s="68">
        <v>0</v>
      </c>
      <c r="CE79" s="68">
        <v>0</v>
      </c>
      <c r="CF79" s="68">
        <v>0</v>
      </c>
      <c r="CG79" s="68">
        <v>0</v>
      </c>
      <c r="CH79" s="68">
        <v>0</v>
      </c>
      <c r="CI79" s="68">
        <v>0</v>
      </c>
      <c r="CJ79" s="68">
        <v>0</v>
      </c>
      <c r="CK79" s="68">
        <v>0</v>
      </c>
      <c r="CL79" s="68">
        <v>0</v>
      </c>
      <c r="CM79" s="68">
        <v>0</v>
      </c>
      <c r="CN79" s="68">
        <v>0</v>
      </c>
      <c r="CO79" s="68">
        <v>0</v>
      </c>
      <c r="CP79" s="68">
        <v>0</v>
      </c>
      <c r="CQ79" s="68">
        <v>0</v>
      </c>
      <c r="CR79" s="68">
        <v>0</v>
      </c>
      <c r="CS79" s="68">
        <v>0</v>
      </c>
      <c r="CT79" s="68">
        <v>0</v>
      </c>
      <c r="CU79" s="68">
        <v>0</v>
      </c>
      <c r="CV79" s="68">
        <v>0</v>
      </c>
      <c r="CW79" s="68">
        <v>0</v>
      </c>
      <c r="CX79" s="68">
        <v>0</v>
      </c>
      <c r="CY79" s="68">
        <v>0</v>
      </c>
      <c r="CZ79" s="68">
        <v>0</v>
      </c>
      <c r="DA79" s="68">
        <v>0</v>
      </c>
      <c r="DB79" s="68">
        <v>0</v>
      </c>
      <c r="DC79" s="68">
        <v>0</v>
      </c>
      <c r="DD79" s="68">
        <v>0</v>
      </c>
      <c r="DE79" s="68">
        <v>0</v>
      </c>
      <c r="DF79" s="68">
        <v>0</v>
      </c>
      <c r="DG79" s="68">
        <v>0</v>
      </c>
      <c r="DH79" s="68">
        <v>0</v>
      </c>
      <c r="DI79" s="68">
        <v>0</v>
      </c>
      <c r="DJ79" s="68">
        <v>0</v>
      </c>
      <c r="DK79" s="68">
        <v>0</v>
      </c>
      <c r="DL79" s="68">
        <v>0</v>
      </c>
      <c r="DM79" s="68">
        <v>0</v>
      </c>
      <c r="DN79" s="68">
        <v>0</v>
      </c>
      <c r="DO79" s="68">
        <v>0</v>
      </c>
      <c r="DP79" s="68">
        <v>0</v>
      </c>
      <c r="DQ79" s="68">
        <v>0</v>
      </c>
      <c r="DR79" s="68">
        <v>0</v>
      </c>
      <c r="DS79" s="68">
        <v>0</v>
      </c>
      <c r="DT79" s="68">
        <v>0</v>
      </c>
      <c r="DU79" s="68">
        <v>0</v>
      </c>
      <c r="DV79" s="68">
        <v>0</v>
      </c>
      <c r="DW79" s="68">
        <v>0</v>
      </c>
      <c r="DX79" s="68">
        <v>0</v>
      </c>
      <c r="DY79" s="68">
        <v>0</v>
      </c>
      <c r="DZ79" s="68">
        <v>0</v>
      </c>
      <c r="EA79" s="68">
        <v>0</v>
      </c>
      <c r="EB79" s="68">
        <v>0</v>
      </c>
      <c r="EC79" s="68">
        <v>0</v>
      </c>
      <c r="ED79" s="68">
        <v>0</v>
      </c>
      <c r="EE79" s="68">
        <v>0</v>
      </c>
      <c r="EF79" s="68">
        <v>0</v>
      </c>
      <c r="EG79" s="68">
        <v>0</v>
      </c>
      <c r="EH79" s="68">
        <v>0</v>
      </c>
      <c r="EI79" s="68">
        <v>0</v>
      </c>
      <c r="EJ79" s="68">
        <v>0</v>
      </c>
      <c r="EK79" s="68">
        <v>0</v>
      </c>
      <c r="EL79" s="68">
        <v>0</v>
      </c>
      <c r="EM79" s="68">
        <v>0</v>
      </c>
      <c r="EN79" s="68">
        <v>0</v>
      </c>
      <c r="EO79" s="68">
        <v>0</v>
      </c>
      <c r="EP79" s="68">
        <v>0</v>
      </c>
      <c r="EQ79" s="68">
        <v>0</v>
      </c>
      <c r="ER79" s="68">
        <v>0</v>
      </c>
      <c r="ES79" s="68">
        <v>0</v>
      </c>
      <c r="ET79" s="68">
        <v>0</v>
      </c>
      <c r="EU79" s="68">
        <v>0</v>
      </c>
      <c r="EV79" s="68">
        <v>0</v>
      </c>
      <c r="EW79" s="68">
        <v>0</v>
      </c>
      <c r="EX79" s="68">
        <v>0</v>
      </c>
      <c r="EY79" s="68">
        <v>0</v>
      </c>
      <c r="EZ79" s="68">
        <v>0</v>
      </c>
      <c r="FA79" s="68">
        <v>0</v>
      </c>
      <c r="FB79" s="68">
        <v>0</v>
      </c>
      <c r="FC79" s="68">
        <v>0</v>
      </c>
      <c r="FD79" s="68">
        <v>0</v>
      </c>
      <c r="FE79" s="68">
        <v>0</v>
      </c>
      <c r="FF79" s="68">
        <v>0</v>
      </c>
      <c r="FG79" s="68">
        <v>0</v>
      </c>
      <c r="FH79" s="68">
        <v>0</v>
      </c>
      <c r="FI79" s="68">
        <v>0</v>
      </c>
      <c r="FJ79" s="68">
        <v>0</v>
      </c>
      <c r="FK79" s="68">
        <v>0</v>
      </c>
      <c r="FL79" s="68">
        <v>0</v>
      </c>
      <c r="FM79" s="68">
        <v>0</v>
      </c>
      <c r="FN79" s="68">
        <v>0</v>
      </c>
      <c r="FO79" s="68">
        <v>0</v>
      </c>
      <c r="FP79" s="68">
        <v>0</v>
      </c>
      <c r="FQ79" s="68">
        <v>0</v>
      </c>
      <c r="FR79" s="68">
        <v>0</v>
      </c>
      <c r="FS79" s="68">
        <v>0</v>
      </c>
      <c r="FT79" s="68">
        <v>0</v>
      </c>
      <c r="FU79" s="68">
        <v>0</v>
      </c>
      <c r="FV79" s="68">
        <v>0</v>
      </c>
      <c r="FW79" s="68">
        <v>0</v>
      </c>
      <c r="FX79" s="68">
        <v>0</v>
      </c>
      <c r="FY79" s="69"/>
      <c r="FZ79" s="7">
        <f>SUM(C79:FX79)</f>
        <v>387510</v>
      </c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</row>
    <row r="80" spans="1:195" x14ac:dyDescent="0.35">
      <c r="A80" s="6" t="s">
        <v>542</v>
      </c>
      <c r="B80" s="7" t="s">
        <v>543</v>
      </c>
      <c r="C80">
        <v>4670000</v>
      </c>
      <c r="D80">
        <v>63655851</v>
      </c>
      <c r="E80">
        <v>4890000</v>
      </c>
      <c r="F80">
        <v>750000</v>
      </c>
      <c r="G80">
        <v>1200000</v>
      </c>
      <c r="H80">
        <v>300000</v>
      </c>
      <c r="I80" s="70">
        <v>7845103</v>
      </c>
      <c r="J80">
        <v>0</v>
      </c>
      <c r="K80">
        <v>0</v>
      </c>
      <c r="L80">
        <v>4655850</v>
      </c>
      <c r="M80">
        <v>1000000</v>
      </c>
      <c r="N80">
        <v>77763000</v>
      </c>
      <c r="O80">
        <v>26498234</v>
      </c>
      <c r="P80">
        <v>0</v>
      </c>
      <c r="Q80">
        <v>37339028</v>
      </c>
      <c r="R80">
        <v>0</v>
      </c>
      <c r="S80">
        <v>0</v>
      </c>
      <c r="T80">
        <v>0</v>
      </c>
      <c r="U80">
        <v>100000</v>
      </c>
      <c r="V80">
        <v>0</v>
      </c>
      <c r="W80">
        <v>0</v>
      </c>
      <c r="X80">
        <v>150000</v>
      </c>
      <c r="Y80">
        <v>0</v>
      </c>
      <c r="Z80">
        <v>0</v>
      </c>
      <c r="AA80">
        <v>32635664</v>
      </c>
      <c r="AB80" s="70">
        <v>75286702</v>
      </c>
      <c r="AC80" s="70">
        <v>2044227</v>
      </c>
      <c r="AD80" s="70">
        <v>2497712</v>
      </c>
      <c r="AE80">
        <v>245000</v>
      </c>
      <c r="AF80" s="70">
        <v>217915</v>
      </c>
      <c r="AG80">
        <v>1839046</v>
      </c>
      <c r="AH80">
        <v>0</v>
      </c>
      <c r="AI80">
        <v>0</v>
      </c>
      <c r="AJ80">
        <v>0</v>
      </c>
      <c r="AK80">
        <v>0</v>
      </c>
      <c r="AL80">
        <v>330575</v>
      </c>
      <c r="AM80">
        <v>0</v>
      </c>
      <c r="AN80">
        <v>0</v>
      </c>
      <c r="AO80">
        <v>0</v>
      </c>
      <c r="AP80">
        <v>129959655</v>
      </c>
      <c r="AQ80">
        <v>0</v>
      </c>
      <c r="AR80">
        <v>73713000</v>
      </c>
      <c r="AS80">
        <v>5944650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5750000</v>
      </c>
      <c r="BA80">
        <v>3950000</v>
      </c>
      <c r="BB80">
        <v>700000</v>
      </c>
      <c r="BC80" s="70">
        <v>71315127.650000006</v>
      </c>
      <c r="BD80">
        <v>5157461</v>
      </c>
      <c r="BE80">
        <v>1900000</v>
      </c>
      <c r="BF80">
        <v>26750862</v>
      </c>
      <c r="BG80">
        <v>0</v>
      </c>
      <c r="BH80">
        <v>0</v>
      </c>
      <c r="BI80">
        <v>0</v>
      </c>
      <c r="BJ80">
        <v>4000000</v>
      </c>
      <c r="BK80">
        <v>7500000</v>
      </c>
      <c r="BL80">
        <v>0</v>
      </c>
      <c r="BM80">
        <v>0</v>
      </c>
      <c r="BN80">
        <v>0</v>
      </c>
      <c r="BO80">
        <v>350000</v>
      </c>
      <c r="BP80">
        <v>0</v>
      </c>
      <c r="BQ80">
        <v>8800000</v>
      </c>
      <c r="BR80">
        <v>4300000</v>
      </c>
      <c r="BS80">
        <v>2167002</v>
      </c>
      <c r="BT80">
        <v>980488</v>
      </c>
      <c r="BU80" s="71">
        <v>1100007.0868799998</v>
      </c>
      <c r="BV80">
        <v>1330000</v>
      </c>
      <c r="BW80">
        <v>3800000</v>
      </c>
      <c r="BX80">
        <v>0</v>
      </c>
      <c r="BY80">
        <v>0</v>
      </c>
      <c r="BZ80">
        <v>0</v>
      </c>
      <c r="CA80">
        <v>0</v>
      </c>
      <c r="CB80">
        <v>113302585</v>
      </c>
      <c r="CC80">
        <v>0</v>
      </c>
      <c r="CD80">
        <v>0</v>
      </c>
      <c r="CE80">
        <v>0</v>
      </c>
      <c r="CF80">
        <v>0</v>
      </c>
      <c r="CG80">
        <v>119200</v>
      </c>
      <c r="CH80">
        <v>0</v>
      </c>
      <c r="CI80">
        <v>270068</v>
      </c>
      <c r="CJ80">
        <v>667783</v>
      </c>
      <c r="CK80">
        <v>5600000</v>
      </c>
      <c r="CL80">
        <v>2016949</v>
      </c>
      <c r="CM80">
        <v>1100000</v>
      </c>
      <c r="CN80">
        <v>35012147</v>
      </c>
      <c r="CO80">
        <v>14040000</v>
      </c>
      <c r="CP80">
        <v>1921000</v>
      </c>
      <c r="CQ80">
        <v>0</v>
      </c>
      <c r="CR80">
        <v>350000</v>
      </c>
      <c r="CS80">
        <v>0</v>
      </c>
      <c r="CT80">
        <v>0</v>
      </c>
      <c r="CU80">
        <v>205000</v>
      </c>
      <c r="CV80">
        <v>171656</v>
      </c>
      <c r="CW80">
        <v>0</v>
      </c>
      <c r="CX80">
        <v>0</v>
      </c>
      <c r="CY80">
        <v>0</v>
      </c>
      <c r="CZ80">
        <v>500000</v>
      </c>
      <c r="DA80">
        <v>0</v>
      </c>
      <c r="DB80">
        <v>0</v>
      </c>
      <c r="DC80">
        <v>445000</v>
      </c>
      <c r="DD80">
        <v>0</v>
      </c>
      <c r="DE80">
        <v>350000</v>
      </c>
      <c r="DF80" s="70">
        <v>15736474.08</v>
      </c>
      <c r="DG80">
        <v>70000</v>
      </c>
      <c r="DH80">
        <v>1900000</v>
      </c>
      <c r="DI80">
        <v>0</v>
      </c>
      <c r="DJ80">
        <v>390000</v>
      </c>
      <c r="DK80">
        <v>333800</v>
      </c>
      <c r="DL80">
        <v>0</v>
      </c>
      <c r="DM80">
        <v>248000</v>
      </c>
      <c r="DN80">
        <v>400000</v>
      </c>
      <c r="DO80">
        <v>550000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15862</v>
      </c>
      <c r="DX80">
        <v>155000</v>
      </c>
      <c r="DY80">
        <v>516372</v>
      </c>
      <c r="DZ80">
        <v>550204</v>
      </c>
      <c r="EA80">
        <v>207000</v>
      </c>
      <c r="EB80">
        <v>447872</v>
      </c>
      <c r="EC80">
        <v>0</v>
      </c>
      <c r="ED80">
        <v>3905390.5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404670</v>
      </c>
      <c r="EL80">
        <v>0</v>
      </c>
      <c r="EM80">
        <v>832600</v>
      </c>
      <c r="EN80">
        <v>195000</v>
      </c>
      <c r="EO80">
        <v>75000</v>
      </c>
      <c r="EP80">
        <v>905473</v>
      </c>
      <c r="EQ80">
        <v>1573000</v>
      </c>
      <c r="ER80">
        <v>914457</v>
      </c>
      <c r="ES80">
        <v>0</v>
      </c>
      <c r="ET80">
        <v>164087</v>
      </c>
      <c r="EU80">
        <v>0</v>
      </c>
      <c r="EV80">
        <v>0</v>
      </c>
      <c r="EW80">
        <v>1848603.33</v>
      </c>
      <c r="EX80">
        <v>397784.63</v>
      </c>
      <c r="EY80">
        <v>0</v>
      </c>
      <c r="EZ80">
        <v>0</v>
      </c>
      <c r="FA80">
        <v>4687317</v>
      </c>
      <c r="FB80">
        <v>584000</v>
      </c>
      <c r="FC80">
        <v>1100000</v>
      </c>
      <c r="FD80">
        <v>0</v>
      </c>
      <c r="FE80">
        <v>250000</v>
      </c>
      <c r="FF80">
        <v>0</v>
      </c>
      <c r="FG80">
        <v>0</v>
      </c>
      <c r="FH80">
        <v>155000</v>
      </c>
      <c r="FI80">
        <v>3904000</v>
      </c>
      <c r="FJ80">
        <v>1200000</v>
      </c>
      <c r="FK80">
        <v>4500000</v>
      </c>
      <c r="FL80">
        <v>2595350</v>
      </c>
      <c r="FM80">
        <v>500000</v>
      </c>
      <c r="FN80">
        <v>0</v>
      </c>
      <c r="FO80">
        <v>1974045</v>
      </c>
      <c r="FP80">
        <v>2675000</v>
      </c>
      <c r="FQ80">
        <v>900000</v>
      </c>
      <c r="FR80">
        <v>497743</v>
      </c>
      <c r="FS80">
        <v>75000</v>
      </c>
      <c r="FT80">
        <v>130000</v>
      </c>
      <c r="FU80">
        <v>1194000</v>
      </c>
      <c r="FV80">
        <v>400000</v>
      </c>
      <c r="FW80">
        <v>0</v>
      </c>
      <c r="FX80">
        <v>292380</v>
      </c>
      <c r="FY80" s="69"/>
      <c r="FZ80" s="7">
        <f>SUM(C80:FX80)</f>
        <v>941804032.27688003</v>
      </c>
      <c r="GA80" s="18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</row>
    <row r="81" spans="1:197" x14ac:dyDescent="0.35">
      <c r="A81" s="72"/>
      <c r="B81" s="73" t="s">
        <v>544</v>
      </c>
      <c r="C81" s="74">
        <v>1023645.96</v>
      </c>
      <c r="D81" s="74">
        <v>5923407.6999999881</v>
      </c>
      <c r="E81" s="74">
        <v>1501809.63</v>
      </c>
      <c r="F81" s="74">
        <v>1480552.63</v>
      </c>
      <c r="G81" s="74">
        <v>313409.98</v>
      </c>
      <c r="H81" s="74">
        <v>197482.31</v>
      </c>
      <c r="I81" s="75">
        <v>3049421.53</v>
      </c>
      <c r="J81" s="74">
        <v>0</v>
      </c>
      <c r="K81" s="74">
        <v>0</v>
      </c>
      <c r="L81" s="74">
        <v>767975.6099999994</v>
      </c>
      <c r="M81" s="74">
        <v>339255.28999999911</v>
      </c>
      <c r="N81" s="74">
        <v>1003951.56</v>
      </c>
      <c r="O81" s="74">
        <v>3157850.6999999881</v>
      </c>
      <c r="P81" s="74">
        <v>0</v>
      </c>
      <c r="Q81" s="74">
        <v>2551562.3199999998</v>
      </c>
      <c r="R81" s="74">
        <v>93067.899999999907</v>
      </c>
      <c r="S81" s="74">
        <v>147716.44999999925</v>
      </c>
      <c r="T81" s="74">
        <v>0</v>
      </c>
      <c r="U81" s="74">
        <v>0</v>
      </c>
      <c r="V81" s="74">
        <v>0</v>
      </c>
      <c r="W81">
        <v>0</v>
      </c>
      <c r="X81" s="74">
        <v>0</v>
      </c>
      <c r="Y81" s="74">
        <v>0</v>
      </c>
      <c r="Z81" s="74">
        <v>0</v>
      </c>
      <c r="AA81" s="74">
        <v>3107770.19</v>
      </c>
      <c r="AB81" s="75">
        <v>5484100.7199999997</v>
      </c>
      <c r="AC81" s="75">
        <v>179452.74</v>
      </c>
      <c r="AD81" s="75">
        <v>173421.01</v>
      </c>
      <c r="AE81" s="74">
        <v>0</v>
      </c>
      <c r="AF81" s="75">
        <v>0</v>
      </c>
      <c r="AG81" s="74">
        <v>585726.86</v>
      </c>
      <c r="AH81" s="74">
        <v>0</v>
      </c>
      <c r="AI81" s="74">
        <v>0</v>
      </c>
      <c r="AJ81" s="74">
        <v>0</v>
      </c>
      <c r="AK81" s="74">
        <v>0</v>
      </c>
      <c r="AL81" s="74">
        <v>0</v>
      </c>
      <c r="AM81" s="74">
        <v>0</v>
      </c>
      <c r="AN81" s="74">
        <v>23452.35999999987</v>
      </c>
      <c r="AO81" s="74">
        <v>0</v>
      </c>
      <c r="AP81" s="74">
        <v>13961260.089999974</v>
      </c>
      <c r="AQ81" s="74">
        <v>4996.7000000001863</v>
      </c>
      <c r="AR81" s="74">
        <v>4936260.97</v>
      </c>
      <c r="AS81" s="74">
        <v>3140096.46</v>
      </c>
      <c r="AT81" s="74">
        <v>706569</v>
      </c>
      <c r="AU81" s="74">
        <v>183362.49</v>
      </c>
      <c r="AV81" s="74">
        <v>0</v>
      </c>
      <c r="AW81" s="74">
        <v>127133.32</v>
      </c>
      <c r="AX81" s="74">
        <v>17799.04</v>
      </c>
      <c r="AY81" s="74">
        <v>67342.069999999832</v>
      </c>
      <c r="AZ81" s="74">
        <v>5661380.25</v>
      </c>
      <c r="BA81" s="74">
        <v>4239435.37</v>
      </c>
      <c r="BB81" s="74">
        <v>2450915.0699999998</v>
      </c>
      <c r="BC81" s="75">
        <v>13979440.599999994</v>
      </c>
      <c r="BD81" s="74">
        <v>2610812.9700000002</v>
      </c>
      <c r="BE81" s="74">
        <v>691421.59</v>
      </c>
      <c r="BF81" s="74">
        <v>12423538.810000002</v>
      </c>
      <c r="BG81" s="74">
        <v>177371.84</v>
      </c>
      <c r="BH81" s="74">
        <v>272348.34999999998</v>
      </c>
      <c r="BI81" s="74">
        <v>117074.81</v>
      </c>
      <c r="BJ81" s="74">
        <v>2978693.21</v>
      </c>
      <c r="BK81" s="74">
        <v>3075849.87</v>
      </c>
      <c r="BL81" s="74">
        <v>26731.37</v>
      </c>
      <c r="BM81" s="74">
        <v>73715.73</v>
      </c>
      <c r="BN81" s="74">
        <v>0</v>
      </c>
      <c r="BO81" s="74">
        <v>46591.460000000894</v>
      </c>
      <c r="BP81" s="74">
        <v>66821.180000000168</v>
      </c>
      <c r="BQ81" s="74">
        <v>831665.80999999866</v>
      </c>
      <c r="BR81" s="74">
        <v>53981.400000002235</v>
      </c>
      <c r="BS81" s="74">
        <v>0</v>
      </c>
      <c r="BT81" s="74">
        <v>96176.64000000013</v>
      </c>
      <c r="BU81" s="74">
        <v>45796.089999999851</v>
      </c>
      <c r="BV81" s="74">
        <v>680000</v>
      </c>
      <c r="BW81" s="74">
        <v>271620.42</v>
      </c>
      <c r="BX81" s="74">
        <v>30925.080000000075</v>
      </c>
      <c r="BY81" s="74">
        <v>20772.939999999478</v>
      </c>
      <c r="BZ81" s="74">
        <v>128574.8</v>
      </c>
      <c r="CA81" s="74">
        <v>0</v>
      </c>
      <c r="CB81" s="74">
        <v>14199549.600000024</v>
      </c>
      <c r="CC81" s="74">
        <v>51316.119999999879</v>
      </c>
      <c r="CD81" s="74">
        <v>32213.38</v>
      </c>
      <c r="CE81" s="74">
        <v>35823.39000000013</v>
      </c>
      <c r="CF81" s="74">
        <v>60736.420000000158</v>
      </c>
      <c r="CG81" s="74">
        <f>52674.03+119000</f>
        <v>171674.03</v>
      </c>
      <c r="CH81" s="74">
        <v>42137.689999999944</v>
      </c>
      <c r="CI81" s="74">
        <v>191859.43000000063</v>
      </c>
      <c r="CJ81" s="74">
        <v>127581.31</v>
      </c>
      <c r="CK81" s="74">
        <v>0</v>
      </c>
      <c r="CL81" s="74">
        <v>0</v>
      </c>
      <c r="CM81" s="74">
        <v>0</v>
      </c>
      <c r="CN81" s="74">
        <v>5532198.7100000083</v>
      </c>
      <c r="CO81" s="74">
        <v>3311063.7200000137</v>
      </c>
      <c r="CP81" s="74">
        <v>487185.26</v>
      </c>
      <c r="CQ81" s="74">
        <v>0</v>
      </c>
      <c r="CR81" s="74">
        <v>0</v>
      </c>
      <c r="CS81" s="74">
        <v>0</v>
      </c>
      <c r="CT81" s="74">
        <v>0</v>
      </c>
      <c r="CU81" s="74">
        <v>0</v>
      </c>
      <c r="CV81" s="74">
        <v>0</v>
      </c>
      <c r="CW81" s="74">
        <v>2963.7100000001956</v>
      </c>
      <c r="CX81" s="74">
        <v>34454.619999999646</v>
      </c>
      <c r="CY81" s="74">
        <v>0</v>
      </c>
      <c r="CZ81" s="74">
        <v>0</v>
      </c>
      <c r="DA81" s="74">
        <v>0</v>
      </c>
      <c r="DB81" s="74">
        <v>0</v>
      </c>
      <c r="DC81" s="74">
        <v>0</v>
      </c>
      <c r="DD81" s="74">
        <v>31853.880000000121</v>
      </c>
      <c r="DE81" s="74">
        <v>0</v>
      </c>
      <c r="DF81" s="75">
        <v>964429.94000001252</v>
      </c>
      <c r="DG81" s="74">
        <v>0</v>
      </c>
      <c r="DH81" s="74">
        <v>0</v>
      </c>
      <c r="DI81" s="74">
        <v>187923.21999999881</v>
      </c>
      <c r="DJ81" s="74">
        <v>70570.470000000205</v>
      </c>
      <c r="DK81" s="74">
        <v>63148.970000000205</v>
      </c>
      <c r="DL81" s="74">
        <v>0</v>
      </c>
      <c r="DM81" s="74">
        <v>0</v>
      </c>
      <c r="DN81" s="74">
        <v>0</v>
      </c>
      <c r="DO81" s="74">
        <v>0</v>
      </c>
      <c r="DP81" s="74">
        <v>1230.7399999999907</v>
      </c>
      <c r="DQ81" s="74">
        <v>0</v>
      </c>
      <c r="DR81" s="74">
        <v>0</v>
      </c>
      <c r="DS81" s="74">
        <v>0</v>
      </c>
      <c r="DT81" s="74">
        <v>0</v>
      </c>
      <c r="DU81" s="74">
        <v>0</v>
      </c>
      <c r="DV81" s="74">
        <v>0</v>
      </c>
      <c r="DW81" s="74">
        <v>0</v>
      </c>
      <c r="DX81" s="74">
        <v>27492.279999999795</v>
      </c>
      <c r="DY81" s="74">
        <v>0</v>
      </c>
      <c r="DZ81" s="74">
        <v>739613.14999999944</v>
      </c>
      <c r="EA81" s="74">
        <v>139332.39000000001</v>
      </c>
      <c r="EB81" s="74">
        <v>81512.760000000242</v>
      </c>
      <c r="EC81" s="74">
        <v>108091.72</v>
      </c>
      <c r="ED81" s="74">
        <v>1114082.5</v>
      </c>
      <c r="EE81" s="74">
        <v>0</v>
      </c>
      <c r="EF81" s="74">
        <v>0</v>
      </c>
      <c r="EG81" s="74">
        <v>8952.6699999999255</v>
      </c>
      <c r="EH81" s="74">
        <v>6739.7900000000373</v>
      </c>
      <c r="EI81" s="74">
        <v>984513.67000000179</v>
      </c>
      <c r="EJ81" s="74">
        <v>556718.94000000507</v>
      </c>
      <c r="EK81" s="74">
        <v>0</v>
      </c>
      <c r="EL81" s="74">
        <v>19606.400000000001</v>
      </c>
      <c r="EM81" s="74">
        <v>0</v>
      </c>
      <c r="EN81" s="74">
        <v>0</v>
      </c>
      <c r="EO81" s="74">
        <v>0</v>
      </c>
      <c r="EP81" s="74">
        <v>0</v>
      </c>
      <c r="EQ81" s="74">
        <v>773723.74</v>
      </c>
      <c r="ER81" s="74">
        <v>13739.379999999888</v>
      </c>
      <c r="ES81" s="74">
        <v>0</v>
      </c>
      <c r="ET81" s="74">
        <v>0</v>
      </c>
      <c r="EU81" s="74">
        <v>0</v>
      </c>
      <c r="EV81" s="74">
        <v>25108.400000000001</v>
      </c>
      <c r="EW81" s="74">
        <v>2296.6300000003539</v>
      </c>
      <c r="EX81" s="74">
        <v>6362.1400000001304</v>
      </c>
      <c r="EY81" s="74">
        <v>0</v>
      </c>
      <c r="EZ81" s="74">
        <v>3088.3899999998976</v>
      </c>
      <c r="FA81" s="74">
        <v>650000</v>
      </c>
      <c r="FB81" s="74">
        <v>235967.64</v>
      </c>
      <c r="FC81" s="74">
        <v>1157745.67</v>
      </c>
      <c r="FD81" s="74">
        <v>0</v>
      </c>
      <c r="FE81" s="74">
        <v>0</v>
      </c>
      <c r="FF81" s="74">
        <v>0</v>
      </c>
      <c r="FG81" s="74">
        <v>0</v>
      </c>
      <c r="FH81" s="74">
        <v>0</v>
      </c>
      <c r="FI81" s="74">
        <v>464593.6400000006</v>
      </c>
      <c r="FJ81" s="74">
        <v>402051.60000000056</v>
      </c>
      <c r="FK81" s="74">
        <v>263308.68</v>
      </c>
      <c r="FL81" s="74">
        <v>679899.57</v>
      </c>
      <c r="FM81" s="74">
        <v>418806.28000000119</v>
      </c>
      <c r="FN81" s="74">
        <v>2545812.86</v>
      </c>
      <c r="FO81" s="74">
        <v>243119.79</v>
      </c>
      <c r="FP81" s="74">
        <v>520740.68999999948</v>
      </c>
      <c r="FQ81" s="74">
        <v>223101.13</v>
      </c>
      <c r="FR81" s="74">
        <v>0</v>
      </c>
      <c r="FS81" s="74">
        <v>0</v>
      </c>
      <c r="FT81" s="74">
        <v>0</v>
      </c>
      <c r="FU81" s="74">
        <v>0</v>
      </c>
      <c r="FV81" s="74">
        <v>0</v>
      </c>
      <c r="FW81" s="74">
        <v>0</v>
      </c>
      <c r="FX81" s="74">
        <v>0</v>
      </c>
      <c r="FY81" s="69"/>
      <c r="FZ81" s="7">
        <f>SUM(C81:FX81)</f>
        <v>143317546.35999998</v>
      </c>
      <c r="GA81" s="18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</row>
    <row r="82" spans="1:197" x14ac:dyDescent="0.35">
      <c r="A82" s="72"/>
      <c r="B82" s="73" t="s">
        <v>545</v>
      </c>
      <c r="C82" s="73">
        <f t="shared" ref="C82:BN82" si="27">((C292*0.25)+C81)</f>
        <v>20507227.147500001</v>
      </c>
      <c r="D82" s="73">
        <f t="shared" si="27"/>
        <v>116312353.71249999</v>
      </c>
      <c r="E82" s="73">
        <f t="shared" si="27"/>
        <v>19222254.640000001</v>
      </c>
      <c r="F82" s="73">
        <f t="shared" si="27"/>
        <v>68598352.44749999</v>
      </c>
      <c r="G82" s="73">
        <f t="shared" si="27"/>
        <v>5356529.5574999992</v>
      </c>
      <c r="H82" s="73">
        <f t="shared" si="27"/>
        <v>3494427.96</v>
      </c>
      <c r="I82" s="73">
        <f t="shared" si="27"/>
        <v>27720197.322500002</v>
      </c>
      <c r="J82" s="73">
        <f t="shared" si="27"/>
        <v>6075035.7249999996</v>
      </c>
      <c r="K82" s="73">
        <f t="shared" si="27"/>
        <v>1064250.81</v>
      </c>
      <c r="L82" s="73">
        <f t="shared" si="27"/>
        <v>7303880.6099999994</v>
      </c>
      <c r="M82" s="73">
        <f t="shared" si="27"/>
        <v>3767762.9449999989</v>
      </c>
      <c r="N82" s="73">
        <f t="shared" si="27"/>
        <v>147297345.8125</v>
      </c>
      <c r="O82" s="73">
        <f t="shared" si="27"/>
        <v>39166307.582499988</v>
      </c>
      <c r="P82" s="73">
        <f t="shared" si="27"/>
        <v>1296844.8774999999</v>
      </c>
      <c r="Q82" s="73">
        <f t="shared" si="27"/>
        <v>122700207.63249999</v>
      </c>
      <c r="R82" s="73">
        <f t="shared" si="27"/>
        <v>18216889.692499999</v>
      </c>
      <c r="S82" s="73">
        <f t="shared" si="27"/>
        <v>4895299.232499999</v>
      </c>
      <c r="T82" s="73">
        <f t="shared" si="27"/>
        <v>811839.21250000002</v>
      </c>
      <c r="U82" s="73">
        <f t="shared" si="27"/>
        <v>353737.30499999999</v>
      </c>
      <c r="V82" s="73">
        <f t="shared" si="27"/>
        <v>1054064.0974999999</v>
      </c>
      <c r="W82" s="73">
        <f t="shared" si="27"/>
        <v>700382.92249999999</v>
      </c>
      <c r="X82" s="73">
        <f t="shared" si="27"/>
        <v>308722.6925</v>
      </c>
      <c r="Y82" s="73">
        <f t="shared" si="27"/>
        <v>2753921.67</v>
      </c>
      <c r="Z82" s="73">
        <f t="shared" si="27"/>
        <v>952967.18</v>
      </c>
      <c r="AA82" s="73">
        <f t="shared" si="27"/>
        <v>89433819.715000004</v>
      </c>
      <c r="AB82" s="73">
        <f t="shared" si="27"/>
        <v>82554128.004999995</v>
      </c>
      <c r="AC82" s="73">
        <f t="shared" si="27"/>
        <v>2970396.3875000002</v>
      </c>
      <c r="AD82" s="73">
        <f t="shared" si="27"/>
        <v>4208562.74</v>
      </c>
      <c r="AE82" s="73">
        <f t="shared" si="27"/>
        <v>548311.17000000004</v>
      </c>
      <c r="AF82" s="73">
        <f t="shared" si="27"/>
        <v>841998.91249999998</v>
      </c>
      <c r="AG82" s="73">
        <f t="shared" si="27"/>
        <v>2577085.2000000002</v>
      </c>
      <c r="AH82" s="73">
        <f t="shared" si="27"/>
        <v>2915364.7250000001</v>
      </c>
      <c r="AI82" s="73">
        <f t="shared" si="27"/>
        <v>1324705.1174999999</v>
      </c>
      <c r="AJ82" s="73">
        <f t="shared" si="27"/>
        <v>890670.01249999995</v>
      </c>
      <c r="AK82" s="73">
        <f t="shared" si="27"/>
        <v>863381.54249999998</v>
      </c>
      <c r="AL82" s="73">
        <f t="shared" si="27"/>
        <v>1145865.2350000001</v>
      </c>
      <c r="AM82" s="73">
        <f t="shared" si="27"/>
        <v>1322880.7150000001</v>
      </c>
      <c r="AN82" s="73">
        <f t="shared" si="27"/>
        <v>1224729.7549999999</v>
      </c>
      <c r="AO82" s="73">
        <f t="shared" si="27"/>
        <v>12801466.2325</v>
      </c>
      <c r="AP82" s="73">
        <f t="shared" si="27"/>
        <v>264609383.75749996</v>
      </c>
      <c r="AQ82" s="73">
        <f t="shared" si="27"/>
        <v>1085675.0275000001</v>
      </c>
      <c r="AR82" s="73">
        <f t="shared" si="27"/>
        <v>176750682.77250001</v>
      </c>
      <c r="AS82" s="73">
        <f t="shared" si="27"/>
        <v>22813848.670000002</v>
      </c>
      <c r="AT82" s="73">
        <f t="shared" si="27"/>
        <v>7382212.0499999998</v>
      </c>
      <c r="AU82" s="73">
        <f t="shared" si="27"/>
        <v>1328298.925</v>
      </c>
      <c r="AV82" s="73">
        <f t="shared" si="27"/>
        <v>1259807.095</v>
      </c>
      <c r="AW82" s="73">
        <f t="shared" si="27"/>
        <v>1225976.3800000001</v>
      </c>
      <c r="AX82" s="73">
        <f t="shared" si="27"/>
        <v>479825.22</v>
      </c>
      <c r="AY82" s="73">
        <f t="shared" si="27"/>
        <v>1563595.3049999999</v>
      </c>
      <c r="AZ82" s="73">
        <f t="shared" si="27"/>
        <v>41072337.392499998</v>
      </c>
      <c r="BA82" s="73">
        <f t="shared" si="27"/>
        <v>28899037.385000002</v>
      </c>
      <c r="BB82" s="73">
        <f t="shared" si="27"/>
        <v>23222893.875</v>
      </c>
      <c r="BC82" s="73">
        <f t="shared" si="27"/>
        <v>83831840.717500001</v>
      </c>
      <c r="BD82" s="73">
        <f t="shared" si="27"/>
        <v>12360088.785</v>
      </c>
      <c r="BE82" s="73">
        <f t="shared" si="27"/>
        <v>4304541.9474999998</v>
      </c>
      <c r="BF82" s="73">
        <f t="shared" si="27"/>
        <v>81355948.432500005</v>
      </c>
      <c r="BG82" s="73">
        <f t="shared" si="27"/>
        <v>3116274.7574999998</v>
      </c>
      <c r="BH82" s="73">
        <f t="shared" si="27"/>
        <v>2174713.2925</v>
      </c>
      <c r="BI82" s="73">
        <f t="shared" si="27"/>
        <v>1254722.2524999999</v>
      </c>
      <c r="BJ82" s="73">
        <f t="shared" si="27"/>
        <v>19925809.942500003</v>
      </c>
      <c r="BK82" s="73">
        <f t="shared" si="27"/>
        <v>93270213.327500001</v>
      </c>
      <c r="BL82" s="73">
        <f t="shared" si="27"/>
        <v>580792.32750000001</v>
      </c>
      <c r="BM82" s="73">
        <f t="shared" si="27"/>
        <v>1428735.51</v>
      </c>
      <c r="BN82" s="73">
        <f t="shared" si="27"/>
        <v>8797309.3524999991</v>
      </c>
      <c r="BO82" s="73">
        <f t="shared" ref="BO82:DZ82" si="28">((BO292*0.25)+BO81)</f>
        <v>3698912.2150000008</v>
      </c>
      <c r="BP82" s="73">
        <f t="shared" si="28"/>
        <v>916309.28000000014</v>
      </c>
      <c r="BQ82" s="73">
        <f t="shared" si="28"/>
        <v>18773076.204999998</v>
      </c>
      <c r="BR82" s="73">
        <f t="shared" si="28"/>
        <v>12734229.667500002</v>
      </c>
      <c r="BS82" s="73">
        <f t="shared" si="28"/>
        <v>3619983.57</v>
      </c>
      <c r="BT82" s="73">
        <f t="shared" si="28"/>
        <v>1537769.4800000002</v>
      </c>
      <c r="BU82" s="73">
        <f t="shared" si="28"/>
        <v>1526499.6074999999</v>
      </c>
      <c r="BV82" s="73">
        <f t="shared" si="28"/>
        <v>4305302.1974999998</v>
      </c>
      <c r="BW82" s="73">
        <f t="shared" si="28"/>
        <v>6078929.4299999997</v>
      </c>
      <c r="BX82" s="73">
        <f t="shared" si="28"/>
        <v>476361.25750000007</v>
      </c>
      <c r="BY82" s="73">
        <f t="shared" si="28"/>
        <v>1628146.2124999994</v>
      </c>
      <c r="BZ82" s="73">
        <f t="shared" si="28"/>
        <v>1103620.0075000001</v>
      </c>
      <c r="CA82" s="73">
        <f t="shared" si="28"/>
        <v>775816.02249999996</v>
      </c>
      <c r="CB82" s="73">
        <f t="shared" si="28"/>
        <v>220608553.17250001</v>
      </c>
      <c r="CC82" s="73">
        <f t="shared" si="28"/>
        <v>935025.90999999992</v>
      </c>
      <c r="CD82" s="73">
        <f t="shared" si="28"/>
        <v>741014.38249999995</v>
      </c>
      <c r="CE82" s="73">
        <f t="shared" si="28"/>
        <v>813301.15250000008</v>
      </c>
      <c r="CF82" s="73">
        <f t="shared" si="28"/>
        <v>677619.74500000011</v>
      </c>
      <c r="CG82" s="73">
        <f t="shared" si="28"/>
        <v>1086468.67</v>
      </c>
      <c r="CH82" s="73">
        <f t="shared" si="28"/>
        <v>610825.54249999998</v>
      </c>
      <c r="CI82" s="73">
        <f t="shared" si="28"/>
        <v>2309917.8550000004</v>
      </c>
      <c r="CJ82" s="73">
        <f t="shared" si="28"/>
        <v>3009354.1625000001</v>
      </c>
      <c r="CK82" s="73">
        <f t="shared" si="28"/>
        <v>14164972.9575</v>
      </c>
      <c r="CL82" s="73">
        <f t="shared" si="28"/>
        <v>3821237.21</v>
      </c>
      <c r="CM82" s="73">
        <f t="shared" si="28"/>
        <v>2365090.0024999999</v>
      </c>
      <c r="CN82" s="73">
        <f t="shared" si="28"/>
        <v>92134515.007500008</v>
      </c>
      <c r="CO82" s="73">
        <f t="shared" si="28"/>
        <v>42422237.097500011</v>
      </c>
      <c r="CP82" s="73">
        <f t="shared" si="28"/>
        <v>3544407.2750000004</v>
      </c>
      <c r="CQ82" s="73">
        <f t="shared" si="28"/>
        <v>2572629.3424999998</v>
      </c>
      <c r="CR82" s="73">
        <f t="shared" si="28"/>
        <v>988292.15</v>
      </c>
      <c r="CS82" s="73">
        <f t="shared" si="28"/>
        <v>1143294.4075</v>
      </c>
      <c r="CT82" s="73">
        <f t="shared" si="28"/>
        <v>635693.87250000006</v>
      </c>
      <c r="CU82" s="73">
        <f t="shared" si="28"/>
        <v>1335821.9025000001</v>
      </c>
      <c r="CV82" s="73">
        <f t="shared" si="28"/>
        <v>287624.9425</v>
      </c>
      <c r="CW82" s="73">
        <f t="shared" si="28"/>
        <v>948582.92000000016</v>
      </c>
      <c r="CX82" s="73">
        <f t="shared" si="28"/>
        <v>1537212.0849999997</v>
      </c>
      <c r="CY82" s="73">
        <f t="shared" si="28"/>
        <v>308996.64500000002</v>
      </c>
      <c r="CZ82" s="73">
        <f t="shared" si="28"/>
        <v>5259273.0625</v>
      </c>
      <c r="DA82" s="73">
        <f t="shared" si="28"/>
        <v>910022.53500000003</v>
      </c>
      <c r="DB82" s="73">
        <f t="shared" si="28"/>
        <v>1203251.9350000001</v>
      </c>
      <c r="DC82" s="73">
        <f t="shared" si="28"/>
        <v>866630.88500000001</v>
      </c>
      <c r="DD82" s="73">
        <f t="shared" si="28"/>
        <v>893826.68250000011</v>
      </c>
      <c r="DE82" s="73">
        <f t="shared" si="28"/>
        <v>1156282.335</v>
      </c>
      <c r="DF82" s="73">
        <f t="shared" si="28"/>
        <v>58145412.537500009</v>
      </c>
      <c r="DG82" s="73">
        <f t="shared" si="28"/>
        <v>555365.02249999996</v>
      </c>
      <c r="DH82" s="73">
        <f t="shared" si="28"/>
        <v>5172767.0599999996</v>
      </c>
      <c r="DI82" s="73">
        <f t="shared" si="28"/>
        <v>7104216.6874999991</v>
      </c>
      <c r="DJ82" s="73">
        <f t="shared" si="28"/>
        <v>2092523.7525000002</v>
      </c>
      <c r="DK82" s="73">
        <f t="shared" si="28"/>
        <v>1635062.6400000001</v>
      </c>
      <c r="DL82" s="73">
        <f t="shared" si="28"/>
        <v>16461401.695</v>
      </c>
      <c r="DM82" s="73">
        <f t="shared" si="28"/>
        <v>1078571.925</v>
      </c>
      <c r="DN82" s="73">
        <f t="shared" si="28"/>
        <v>3910485.0274999999</v>
      </c>
      <c r="DO82" s="73">
        <f t="shared" si="28"/>
        <v>9433415.1225000005</v>
      </c>
      <c r="DP82" s="73">
        <f t="shared" si="28"/>
        <v>960074.54500000004</v>
      </c>
      <c r="DQ82" s="73">
        <f t="shared" si="28"/>
        <v>2607612.8824999998</v>
      </c>
      <c r="DR82" s="73">
        <f t="shared" si="28"/>
        <v>4034591.9975000001</v>
      </c>
      <c r="DS82" s="73">
        <f t="shared" si="28"/>
        <v>2102523.835</v>
      </c>
      <c r="DT82" s="73">
        <f t="shared" si="28"/>
        <v>908977.10250000004</v>
      </c>
      <c r="DU82" s="73">
        <f t="shared" si="28"/>
        <v>1300616.2725</v>
      </c>
      <c r="DV82" s="73">
        <f t="shared" si="28"/>
        <v>956168.99</v>
      </c>
      <c r="DW82" s="73">
        <f t="shared" si="28"/>
        <v>1179398.2675000001</v>
      </c>
      <c r="DX82" s="73">
        <f t="shared" si="28"/>
        <v>954219.48249999981</v>
      </c>
      <c r="DY82" s="73">
        <f t="shared" si="28"/>
        <v>1266246.6399999999</v>
      </c>
      <c r="DZ82" s="73">
        <f t="shared" si="28"/>
        <v>3046928.3774999995</v>
      </c>
      <c r="EA82" s="73">
        <f t="shared" ref="EA82:FX82" si="29">((EA292*0.25)+EA81)</f>
        <v>1897126.585</v>
      </c>
      <c r="EB82" s="73">
        <f t="shared" si="29"/>
        <v>1867962.9400000002</v>
      </c>
      <c r="EC82" s="73">
        <f t="shared" si="29"/>
        <v>1188324.8725000001</v>
      </c>
      <c r="ED82" s="73">
        <f t="shared" si="29"/>
        <v>6929000.8700000001</v>
      </c>
      <c r="EE82" s="73">
        <f t="shared" si="29"/>
        <v>910444.36250000005</v>
      </c>
      <c r="EF82" s="73">
        <f t="shared" si="29"/>
        <v>4112528.8325</v>
      </c>
      <c r="EG82" s="73">
        <f t="shared" si="29"/>
        <v>1036101.0724999999</v>
      </c>
      <c r="EH82" s="73">
        <f t="shared" si="29"/>
        <v>1021537.8475</v>
      </c>
      <c r="EI82" s="73">
        <f t="shared" si="29"/>
        <v>41906272.270000003</v>
      </c>
      <c r="EJ82" s="73">
        <f t="shared" si="29"/>
        <v>28162010.777500004</v>
      </c>
      <c r="EK82" s="73">
        <f t="shared" si="29"/>
        <v>2052808.7324999999</v>
      </c>
      <c r="EL82" s="73">
        <f t="shared" si="29"/>
        <v>1472667.3325</v>
      </c>
      <c r="EM82" s="73">
        <f t="shared" si="29"/>
        <v>1352900.6975</v>
      </c>
      <c r="EN82" s="73">
        <f t="shared" si="29"/>
        <v>2954154.145</v>
      </c>
      <c r="EO82" s="73">
        <f t="shared" si="29"/>
        <v>1178005.605</v>
      </c>
      <c r="EP82" s="73">
        <f t="shared" si="29"/>
        <v>1501328.0549999999</v>
      </c>
      <c r="EQ82" s="73">
        <f t="shared" si="29"/>
        <v>8422950.2400000002</v>
      </c>
      <c r="ER82" s="73">
        <f t="shared" si="29"/>
        <v>1270946.8524999998</v>
      </c>
      <c r="ES82" s="73">
        <f t="shared" si="29"/>
        <v>824448.39749999996</v>
      </c>
      <c r="ET82" s="73">
        <f t="shared" si="29"/>
        <v>1051440.02</v>
      </c>
      <c r="EU82" s="73">
        <f t="shared" si="29"/>
        <v>1955300.5175000001</v>
      </c>
      <c r="EV82" s="73">
        <f t="shared" si="29"/>
        <v>498469.65500000003</v>
      </c>
      <c r="EW82" s="73">
        <f t="shared" si="29"/>
        <v>3344814.5200000005</v>
      </c>
      <c r="EX82" s="73">
        <f t="shared" si="29"/>
        <v>921183.70750000014</v>
      </c>
      <c r="EY82" s="73">
        <f t="shared" si="29"/>
        <v>1911920.8</v>
      </c>
      <c r="EZ82" s="73">
        <f t="shared" si="29"/>
        <v>698127.15249999985</v>
      </c>
      <c r="FA82" s="73">
        <f t="shared" si="29"/>
        <v>11086853.1</v>
      </c>
      <c r="FB82" s="73">
        <f t="shared" si="29"/>
        <v>1427259.8325</v>
      </c>
      <c r="FC82" s="73">
        <f t="shared" si="29"/>
        <v>6650372.0875000004</v>
      </c>
      <c r="FD82" s="73">
        <f t="shared" si="29"/>
        <v>1410786.4075</v>
      </c>
      <c r="FE82" s="73">
        <f t="shared" si="29"/>
        <v>497844.32750000001</v>
      </c>
      <c r="FF82" s="73">
        <f t="shared" si="29"/>
        <v>922444.96499999997</v>
      </c>
      <c r="FG82" s="73">
        <f t="shared" si="29"/>
        <v>691885.9375</v>
      </c>
      <c r="FH82" s="73">
        <f t="shared" si="29"/>
        <v>427547.04749999999</v>
      </c>
      <c r="FI82" s="73">
        <f t="shared" si="29"/>
        <v>5534049.8125000009</v>
      </c>
      <c r="FJ82" s="73">
        <f t="shared" si="29"/>
        <v>5964220.4225000003</v>
      </c>
      <c r="FK82" s="73">
        <f t="shared" si="29"/>
        <v>7459039.625</v>
      </c>
      <c r="FL82" s="73">
        <f t="shared" si="29"/>
        <v>23493786.899999999</v>
      </c>
      <c r="FM82" s="73">
        <f t="shared" si="29"/>
        <v>11142472.6675</v>
      </c>
      <c r="FN82" s="73">
        <f t="shared" si="29"/>
        <v>66271661.887500003</v>
      </c>
      <c r="FO82" s="73">
        <f t="shared" si="29"/>
        <v>3531104.0150000001</v>
      </c>
      <c r="FP82" s="73">
        <f t="shared" si="29"/>
        <v>7211043.1074999999</v>
      </c>
      <c r="FQ82" s="73">
        <f t="shared" si="29"/>
        <v>3192281.25</v>
      </c>
      <c r="FR82" s="73">
        <f t="shared" si="29"/>
        <v>844603.92249999999</v>
      </c>
      <c r="FS82" s="73">
        <f t="shared" si="29"/>
        <v>856355.27749999997</v>
      </c>
      <c r="FT82" s="73">
        <f t="shared" si="29"/>
        <v>371199</v>
      </c>
      <c r="FU82" s="73">
        <f t="shared" si="29"/>
        <v>2676742.0175000001</v>
      </c>
      <c r="FV82" s="73">
        <f t="shared" si="29"/>
        <v>2235242.7524999999</v>
      </c>
      <c r="FW82" s="73">
        <f t="shared" si="29"/>
        <v>822710.47499999998</v>
      </c>
      <c r="FX82" s="73">
        <f t="shared" si="29"/>
        <v>419206.30499999999</v>
      </c>
      <c r="FY82" s="7"/>
      <c r="FZ82" s="7">
        <f>SUM(C82:FX82)</f>
        <v>2586605733.6150012</v>
      </c>
      <c r="GA82" s="18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</row>
    <row r="83" spans="1:197" x14ac:dyDescent="0.35">
      <c r="A83" s="76">
        <v>0.08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18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</row>
    <row r="84" spans="1:197" x14ac:dyDescent="0.35">
      <c r="A84" s="7"/>
      <c r="B84" s="44" t="s">
        <v>546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18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</row>
    <row r="85" spans="1:197" x14ac:dyDescent="0.35">
      <c r="A85" s="6" t="s">
        <v>547</v>
      </c>
      <c r="B85" s="7" t="s">
        <v>548</v>
      </c>
      <c r="C85" s="18">
        <f t="shared" ref="C85:BN85" si="30">C16</f>
        <v>6404.5</v>
      </c>
      <c r="D85" s="18">
        <f t="shared" si="30"/>
        <v>32699.5</v>
      </c>
      <c r="E85" s="18">
        <f t="shared" si="30"/>
        <v>4867</v>
      </c>
      <c r="F85" s="18">
        <f t="shared" si="30"/>
        <v>21051.5</v>
      </c>
      <c r="G85" s="18">
        <f t="shared" si="30"/>
        <v>1709</v>
      </c>
      <c r="H85" s="18">
        <f t="shared" si="30"/>
        <v>1089</v>
      </c>
      <c r="I85" s="18">
        <f t="shared" si="30"/>
        <v>7236</v>
      </c>
      <c r="J85" s="18">
        <f t="shared" si="30"/>
        <v>2024</v>
      </c>
      <c r="K85" s="18">
        <f t="shared" si="30"/>
        <v>243.5</v>
      </c>
      <c r="L85" s="18">
        <f t="shared" si="30"/>
        <v>2087</v>
      </c>
      <c r="M85" s="18">
        <f t="shared" si="30"/>
        <v>866</v>
      </c>
      <c r="N85" s="18">
        <f t="shared" si="30"/>
        <v>50007.5</v>
      </c>
      <c r="O85" s="18">
        <f t="shared" si="30"/>
        <v>12583.5</v>
      </c>
      <c r="P85" s="18">
        <f t="shared" si="30"/>
        <v>303</v>
      </c>
      <c r="Q85" s="18">
        <f t="shared" si="30"/>
        <v>37010</v>
      </c>
      <c r="R85" s="18">
        <f t="shared" si="30"/>
        <v>467.5</v>
      </c>
      <c r="S85" s="18">
        <f t="shared" si="30"/>
        <v>1535</v>
      </c>
      <c r="T85" s="18">
        <f t="shared" si="30"/>
        <v>158</v>
      </c>
      <c r="U85" s="18">
        <f t="shared" si="30"/>
        <v>57</v>
      </c>
      <c r="V85" s="18">
        <f t="shared" si="30"/>
        <v>245.5</v>
      </c>
      <c r="W85" s="18">
        <f t="shared" si="30"/>
        <v>49.5</v>
      </c>
      <c r="X85" s="18">
        <f t="shared" si="30"/>
        <v>36.5</v>
      </c>
      <c r="Y85" s="18">
        <f t="shared" si="30"/>
        <v>404</v>
      </c>
      <c r="Z85" s="18">
        <f t="shared" si="30"/>
        <v>231</v>
      </c>
      <c r="AA85" s="18">
        <f t="shared" si="30"/>
        <v>30258.5</v>
      </c>
      <c r="AB85" s="18">
        <f t="shared" si="30"/>
        <v>26784.5</v>
      </c>
      <c r="AC85" s="18">
        <f t="shared" si="30"/>
        <v>864</v>
      </c>
      <c r="AD85" s="18">
        <f t="shared" si="30"/>
        <v>1269.5</v>
      </c>
      <c r="AE85" s="18">
        <f t="shared" si="30"/>
        <v>97</v>
      </c>
      <c r="AF85" s="18">
        <f t="shared" si="30"/>
        <v>164.5</v>
      </c>
      <c r="AG85" s="18">
        <f t="shared" si="30"/>
        <v>589</v>
      </c>
      <c r="AH85" s="18">
        <f t="shared" si="30"/>
        <v>927</v>
      </c>
      <c r="AI85" s="18">
        <f t="shared" si="30"/>
        <v>363</v>
      </c>
      <c r="AJ85" s="18">
        <f t="shared" si="30"/>
        <v>176</v>
      </c>
      <c r="AK85" s="18">
        <f t="shared" si="30"/>
        <v>163</v>
      </c>
      <c r="AL85" s="18">
        <f t="shared" si="30"/>
        <v>286</v>
      </c>
      <c r="AM85" s="18">
        <f t="shared" si="30"/>
        <v>331</v>
      </c>
      <c r="AN85" s="18">
        <f t="shared" si="30"/>
        <v>271.5</v>
      </c>
      <c r="AO85" s="18">
        <f t="shared" si="30"/>
        <v>3767</v>
      </c>
      <c r="AP85" s="18">
        <f t="shared" si="30"/>
        <v>84396.5</v>
      </c>
      <c r="AQ85" s="18">
        <f t="shared" si="30"/>
        <v>242.5</v>
      </c>
      <c r="AR85" s="18">
        <f t="shared" si="30"/>
        <v>57877.5</v>
      </c>
      <c r="AS85" s="18">
        <f t="shared" si="30"/>
        <v>6025</v>
      </c>
      <c r="AT85" s="18">
        <f t="shared" si="30"/>
        <v>2340.5</v>
      </c>
      <c r="AU85" s="18">
        <f t="shared" si="30"/>
        <v>250</v>
      </c>
      <c r="AV85" s="18">
        <f t="shared" si="30"/>
        <v>299</v>
      </c>
      <c r="AW85" s="18">
        <f t="shared" si="30"/>
        <v>250</v>
      </c>
      <c r="AX85" s="18">
        <f t="shared" si="30"/>
        <v>73</v>
      </c>
      <c r="AY85" s="18">
        <f t="shared" si="30"/>
        <v>392</v>
      </c>
      <c r="AZ85" s="18">
        <f t="shared" si="30"/>
        <v>11891</v>
      </c>
      <c r="BA85" s="18">
        <f t="shared" si="30"/>
        <v>8667</v>
      </c>
      <c r="BB85" s="18">
        <f t="shared" si="30"/>
        <v>7399</v>
      </c>
      <c r="BC85" s="18">
        <f t="shared" si="30"/>
        <v>21443</v>
      </c>
      <c r="BD85" s="18">
        <f t="shared" si="30"/>
        <v>3598.5</v>
      </c>
      <c r="BE85" s="18">
        <f t="shared" si="30"/>
        <v>1113</v>
      </c>
      <c r="BF85" s="18">
        <f t="shared" si="30"/>
        <v>24230</v>
      </c>
      <c r="BG85" s="18">
        <f t="shared" si="30"/>
        <v>921.5</v>
      </c>
      <c r="BH85" s="18">
        <f t="shared" si="30"/>
        <v>529</v>
      </c>
      <c r="BI85" s="18">
        <f t="shared" si="30"/>
        <v>251</v>
      </c>
      <c r="BJ85" s="18">
        <f t="shared" si="30"/>
        <v>6198.5</v>
      </c>
      <c r="BK85" s="18">
        <f t="shared" si="30"/>
        <v>21041</v>
      </c>
      <c r="BL85" s="18">
        <f t="shared" si="30"/>
        <v>64.5</v>
      </c>
      <c r="BM85" s="18">
        <f t="shared" si="30"/>
        <v>331.5</v>
      </c>
      <c r="BN85" s="18">
        <f t="shared" si="30"/>
        <v>3018.5</v>
      </c>
      <c r="BO85" s="18">
        <f t="shared" ref="BO85:DZ85" si="31">BO16</f>
        <v>1190</v>
      </c>
      <c r="BP85" s="18">
        <f t="shared" si="31"/>
        <v>144</v>
      </c>
      <c r="BQ85" s="18">
        <f t="shared" si="31"/>
        <v>5632</v>
      </c>
      <c r="BR85" s="18">
        <f t="shared" si="31"/>
        <v>4471</v>
      </c>
      <c r="BS85" s="18">
        <f t="shared" si="31"/>
        <v>1151</v>
      </c>
      <c r="BT85" s="18">
        <f t="shared" si="31"/>
        <v>355.5</v>
      </c>
      <c r="BU85" s="18">
        <f t="shared" si="31"/>
        <v>383</v>
      </c>
      <c r="BV85" s="18">
        <f t="shared" si="31"/>
        <v>1247.5</v>
      </c>
      <c r="BW85" s="18">
        <f t="shared" si="31"/>
        <v>2017</v>
      </c>
      <c r="BX85" s="18">
        <f t="shared" si="31"/>
        <v>67</v>
      </c>
      <c r="BY85" s="18">
        <f t="shared" si="31"/>
        <v>404</v>
      </c>
      <c r="BZ85" s="18">
        <f t="shared" si="31"/>
        <v>224</v>
      </c>
      <c r="CA85" s="18">
        <f t="shared" si="31"/>
        <v>130</v>
      </c>
      <c r="CB85" s="18">
        <f t="shared" si="31"/>
        <v>70467</v>
      </c>
      <c r="CC85" s="18">
        <f t="shared" si="31"/>
        <v>190</v>
      </c>
      <c r="CD85" s="18">
        <f t="shared" si="31"/>
        <v>27</v>
      </c>
      <c r="CE85" s="18">
        <f t="shared" si="31"/>
        <v>158.5</v>
      </c>
      <c r="CF85" s="18">
        <f t="shared" si="31"/>
        <v>92</v>
      </c>
      <c r="CG85" s="18">
        <f t="shared" si="31"/>
        <v>195.5</v>
      </c>
      <c r="CH85" s="18">
        <f t="shared" si="31"/>
        <v>90</v>
      </c>
      <c r="CI85" s="18">
        <f t="shared" si="31"/>
        <v>662</v>
      </c>
      <c r="CJ85" s="18">
        <f t="shared" si="31"/>
        <v>855.5</v>
      </c>
      <c r="CK85" s="18">
        <f t="shared" si="31"/>
        <v>4231.5</v>
      </c>
      <c r="CL85" s="18">
        <f t="shared" si="31"/>
        <v>1169</v>
      </c>
      <c r="CM85" s="18">
        <f t="shared" si="31"/>
        <v>659</v>
      </c>
      <c r="CN85" s="18">
        <f t="shared" si="31"/>
        <v>28020.5</v>
      </c>
      <c r="CO85" s="18">
        <f t="shared" si="31"/>
        <v>14006.5</v>
      </c>
      <c r="CP85" s="18">
        <f t="shared" si="31"/>
        <v>869.5</v>
      </c>
      <c r="CQ85" s="18">
        <f t="shared" si="31"/>
        <v>763</v>
      </c>
      <c r="CR85" s="18">
        <f t="shared" si="31"/>
        <v>199.5</v>
      </c>
      <c r="CS85" s="18">
        <f t="shared" si="31"/>
        <v>270</v>
      </c>
      <c r="CT85" s="18">
        <f t="shared" si="31"/>
        <v>115</v>
      </c>
      <c r="CU85" s="18">
        <f t="shared" si="31"/>
        <v>67</v>
      </c>
      <c r="CV85" s="18">
        <f t="shared" si="31"/>
        <v>22</v>
      </c>
      <c r="CW85" s="18">
        <f t="shared" si="31"/>
        <v>204</v>
      </c>
      <c r="CX85" s="18">
        <f t="shared" si="31"/>
        <v>450.5</v>
      </c>
      <c r="CY85" s="18">
        <f t="shared" si="31"/>
        <v>26.5</v>
      </c>
      <c r="CZ85" s="18">
        <f t="shared" si="31"/>
        <v>1773</v>
      </c>
      <c r="DA85" s="18">
        <f t="shared" si="31"/>
        <v>197.5</v>
      </c>
      <c r="DB85" s="18">
        <f t="shared" si="31"/>
        <v>314</v>
      </c>
      <c r="DC85" s="18">
        <f t="shared" si="31"/>
        <v>183</v>
      </c>
      <c r="DD85" s="18">
        <f t="shared" si="31"/>
        <v>170</v>
      </c>
      <c r="DE85" s="18">
        <f t="shared" si="31"/>
        <v>280.5</v>
      </c>
      <c r="DF85" s="18">
        <f t="shared" si="31"/>
        <v>18900.5</v>
      </c>
      <c r="DG85" s="18">
        <f t="shared" si="31"/>
        <v>92</v>
      </c>
      <c r="DH85" s="18">
        <f t="shared" si="31"/>
        <v>1689</v>
      </c>
      <c r="DI85" s="18">
        <f t="shared" si="31"/>
        <v>2308</v>
      </c>
      <c r="DJ85" s="18">
        <f t="shared" si="31"/>
        <v>598</v>
      </c>
      <c r="DK85" s="18">
        <f t="shared" si="31"/>
        <v>475</v>
      </c>
      <c r="DL85" s="18">
        <f t="shared" si="31"/>
        <v>5671</v>
      </c>
      <c r="DM85" s="18">
        <f t="shared" si="31"/>
        <v>228</v>
      </c>
      <c r="DN85" s="18">
        <f t="shared" si="31"/>
        <v>1275.5</v>
      </c>
      <c r="DO85" s="18">
        <f t="shared" si="31"/>
        <v>3255.5</v>
      </c>
      <c r="DP85" s="18">
        <f t="shared" si="31"/>
        <v>198</v>
      </c>
      <c r="DQ85" s="18">
        <f t="shared" si="31"/>
        <v>843</v>
      </c>
      <c r="DR85" s="18">
        <f t="shared" si="31"/>
        <v>1280.5</v>
      </c>
      <c r="DS85" s="18">
        <f t="shared" si="31"/>
        <v>554</v>
      </c>
      <c r="DT85" s="18">
        <f t="shared" si="31"/>
        <v>174</v>
      </c>
      <c r="DU85" s="18">
        <f t="shared" si="31"/>
        <v>342</v>
      </c>
      <c r="DV85" s="18">
        <f t="shared" si="31"/>
        <v>200.5</v>
      </c>
      <c r="DW85" s="18">
        <f t="shared" si="31"/>
        <v>289.5</v>
      </c>
      <c r="DX85" s="18">
        <f t="shared" si="31"/>
        <v>166</v>
      </c>
      <c r="DY85" s="18">
        <f t="shared" si="31"/>
        <v>287</v>
      </c>
      <c r="DZ85" s="18">
        <f t="shared" si="31"/>
        <v>634</v>
      </c>
      <c r="EA85" s="18">
        <f t="shared" ref="EA85:FX85" si="32">EA16</f>
        <v>496</v>
      </c>
      <c r="EB85" s="18">
        <f t="shared" si="32"/>
        <v>508.5</v>
      </c>
      <c r="EC85" s="18">
        <f t="shared" si="32"/>
        <v>266.5</v>
      </c>
      <c r="ED85" s="18">
        <f t="shared" si="32"/>
        <v>1551.5</v>
      </c>
      <c r="EE85" s="18">
        <f t="shared" si="32"/>
        <v>194</v>
      </c>
      <c r="EF85" s="18">
        <f t="shared" si="32"/>
        <v>1271</v>
      </c>
      <c r="EG85" s="18">
        <f t="shared" si="32"/>
        <v>257</v>
      </c>
      <c r="EH85" s="18">
        <f t="shared" si="32"/>
        <v>245</v>
      </c>
      <c r="EI85" s="18">
        <f t="shared" si="32"/>
        <v>13446</v>
      </c>
      <c r="EJ85" s="18">
        <f t="shared" si="32"/>
        <v>9802</v>
      </c>
      <c r="EK85" s="18">
        <f t="shared" si="32"/>
        <v>639.5</v>
      </c>
      <c r="EL85" s="18">
        <f t="shared" si="32"/>
        <v>457</v>
      </c>
      <c r="EM85" s="18">
        <f t="shared" si="32"/>
        <v>365</v>
      </c>
      <c r="EN85" s="18">
        <f t="shared" si="32"/>
        <v>882.5</v>
      </c>
      <c r="EO85" s="18">
        <f t="shared" si="32"/>
        <v>293</v>
      </c>
      <c r="EP85" s="18">
        <f t="shared" si="32"/>
        <v>417.5</v>
      </c>
      <c r="EQ85" s="18">
        <f t="shared" si="32"/>
        <v>2460</v>
      </c>
      <c r="ER85" s="18">
        <f t="shared" si="32"/>
        <v>297</v>
      </c>
      <c r="ES85" s="18">
        <f t="shared" si="32"/>
        <v>147.5</v>
      </c>
      <c r="ET85" s="18">
        <f t="shared" si="32"/>
        <v>193.5</v>
      </c>
      <c r="EU85" s="18">
        <f t="shared" si="32"/>
        <v>576</v>
      </c>
      <c r="EV85" s="18">
        <f t="shared" si="32"/>
        <v>72</v>
      </c>
      <c r="EW85" s="18">
        <f t="shared" si="32"/>
        <v>799</v>
      </c>
      <c r="EX85" s="18">
        <f t="shared" si="32"/>
        <v>170</v>
      </c>
      <c r="EY85" s="18">
        <f t="shared" si="32"/>
        <v>196.5</v>
      </c>
      <c r="EZ85" s="18">
        <f t="shared" si="32"/>
        <v>130</v>
      </c>
      <c r="FA85" s="18">
        <f t="shared" si="32"/>
        <v>3294</v>
      </c>
      <c r="FB85" s="18">
        <f t="shared" si="32"/>
        <v>276</v>
      </c>
      <c r="FC85" s="18">
        <f t="shared" si="32"/>
        <v>1684</v>
      </c>
      <c r="FD85" s="18">
        <f t="shared" si="32"/>
        <v>395</v>
      </c>
      <c r="FE85" s="18">
        <f t="shared" si="32"/>
        <v>75</v>
      </c>
      <c r="FF85" s="18">
        <f t="shared" si="32"/>
        <v>178</v>
      </c>
      <c r="FG85" s="18">
        <f t="shared" si="32"/>
        <v>117</v>
      </c>
      <c r="FH85" s="18">
        <f t="shared" si="32"/>
        <v>71</v>
      </c>
      <c r="FI85" s="18">
        <f t="shared" si="32"/>
        <v>1639.5</v>
      </c>
      <c r="FJ85" s="18">
        <f t="shared" si="32"/>
        <v>2009</v>
      </c>
      <c r="FK85" s="18">
        <f t="shared" si="32"/>
        <v>2481</v>
      </c>
      <c r="FL85" s="18">
        <f t="shared" si="32"/>
        <v>8455.5</v>
      </c>
      <c r="FM85" s="18">
        <f t="shared" si="32"/>
        <v>3910.5</v>
      </c>
      <c r="FN85" s="18">
        <f t="shared" si="32"/>
        <v>22092.5</v>
      </c>
      <c r="FO85" s="18">
        <f t="shared" si="32"/>
        <v>1111</v>
      </c>
      <c r="FP85" s="18">
        <f t="shared" si="32"/>
        <v>2307.5</v>
      </c>
      <c r="FQ85" s="18">
        <f t="shared" si="32"/>
        <v>974.5</v>
      </c>
      <c r="FR85" s="18">
        <f t="shared" si="32"/>
        <v>165.5</v>
      </c>
      <c r="FS85" s="18">
        <f t="shared" si="32"/>
        <v>151</v>
      </c>
      <c r="FT85" s="18">
        <f t="shared" si="32"/>
        <v>53</v>
      </c>
      <c r="FU85" s="18">
        <f t="shared" si="32"/>
        <v>759.5</v>
      </c>
      <c r="FV85" s="18">
        <f t="shared" si="32"/>
        <v>690.5</v>
      </c>
      <c r="FW85" s="18">
        <f t="shared" si="32"/>
        <v>134</v>
      </c>
      <c r="FX85" s="18">
        <f t="shared" si="32"/>
        <v>65</v>
      </c>
      <c r="FY85" s="7"/>
      <c r="FZ85" s="18">
        <f t="shared" ref="FZ85:FZ90" si="33">SUM(C85:FX85)</f>
        <v>785348.5</v>
      </c>
      <c r="GA85" s="20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</row>
    <row r="86" spans="1:197" x14ac:dyDescent="0.35">
      <c r="A86" s="6" t="s">
        <v>549</v>
      </c>
      <c r="B86" s="7" t="s">
        <v>550</v>
      </c>
      <c r="C86" s="18">
        <f t="shared" ref="C86:AH86" si="34">C24</f>
        <v>6332.5</v>
      </c>
      <c r="D86" s="18">
        <f t="shared" si="34"/>
        <v>33220</v>
      </c>
      <c r="E86" s="18">
        <f t="shared" si="34"/>
        <v>4999.5</v>
      </c>
      <c r="F86" s="18">
        <f t="shared" si="34"/>
        <v>20597.5</v>
      </c>
      <c r="G86" s="18">
        <f t="shared" si="34"/>
        <v>1573</v>
      </c>
      <c r="H86" s="18">
        <f t="shared" si="34"/>
        <v>1094</v>
      </c>
      <c r="I86" s="18">
        <f t="shared" si="34"/>
        <v>7057.5</v>
      </c>
      <c r="J86" s="18">
        <f t="shared" si="34"/>
        <v>2039</v>
      </c>
      <c r="K86" s="18">
        <f t="shared" si="34"/>
        <v>263</v>
      </c>
      <c r="L86" s="18">
        <f t="shared" si="34"/>
        <v>2102</v>
      </c>
      <c r="M86" s="18">
        <f t="shared" si="34"/>
        <v>933</v>
      </c>
      <c r="N86" s="18">
        <f t="shared" si="34"/>
        <v>49949</v>
      </c>
      <c r="O86" s="18">
        <f t="shared" si="34"/>
        <v>12783.5</v>
      </c>
      <c r="P86" s="18">
        <f t="shared" si="34"/>
        <v>330</v>
      </c>
      <c r="Q86" s="18">
        <f t="shared" si="34"/>
        <v>36546</v>
      </c>
      <c r="R86" s="18">
        <f t="shared" si="34"/>
        <v>497</v>
      </c>
      <c r="S86" s="18">
        <f t="shared" si="34"/>
        <v>1567.5</v>
      </c>
      <c r="T86" s="18">
        <f t="shared" si="34"/>
        <v>160</v>
      </c>
      <c r="U86" s="18">
        <f t="shared" si="34"/>
        <v>50</v>
      </c>
      <c r="V86" s="18">
        <f t="shared" si="34"/>
        <v>261.5</v>
      </c>
      <c r="W86" s="18">
        <f t="shared" si="34"/>
        <v>209.5</v>
      </c>
      <c r="X86" s="18">
        <f t="shared" si="34"/>
        <v>27</v>
      </c>
      <c r="Y86" s="18">
        <f t="shared" si="34"/>
        <v>428</v>
      </c>
      <c r="Z86" s="18">
        <f t="shared" si="34"/>
        <v>227</v>
      </c>
      <c r="AA86" s="18">
        <f t="shared" si="34"/>
        <v>30394.5</v>
      </c>
      <c r="AB86" s="18">
        <f t="shared" si="34"/>
        <v>26932</v>
      </c>
      <c r="AC86" s="18">
        <f t="shared" si="34"/>
        <v>909</v>
      </c>
      <c r="AD86" s="18">
        <f t="shared" si="34"/>
        <v>1255</v>
      </c>
      <c r="AE86" s="18">
        <f t="shared" si="34"/>
        <v>94</v>
      </c>
      <c r="AF86" s="18">
        <f t="shared" si="34"/>
        <v>162.5</v>
      </c>
      <c r="AG86" s="18">
        <f t="shared" si="34"/>
        <v>590</v>
      </c>
      <c r="AH86" s="18">
        <f t="shared" si="34"/>
        <v>955</v>
      </c>
      <c r="AI86" s="18">
        <f t="shared" ref="AI86:BN86" si="35">AI24</f>
        <v>385.5</v>
      </c>
      <c r="AJ86" s="18">
        <f t="shared" si="35"/>
        <v>164</v>
      </c>
      <c r="AK86" s="18">
        <f t="shared" si="35"/>
        <v>159</v>
      </c>
      <c r="AL86" s="18">
        <f t="shared" si="35"/>
        <v>276</v>
      </c>
      <c r="AM86" s="18">
        <f t="shared" si="35"/>
        <v>343</v>
      </c>
      <c r="AN86" s="18">
        <f t="shared" si="35"/>
        <v>309</v>
      </c>
      <c r="AO86" s="18">
        <f t="shared" si="35"/>
        <v>4127.5</v>
      </c>
      <c r="AP86" s="18">
        <f t="shared" si="35"/>
        <v>82476.5</v>
      </c>
      <c r="AQ86" s="18">
        <f t="shared" si="35"/>
        <v>232</v>
      </c>
      <c r="AR86" s="18">
        <f t="shared" si="35"/>
        <v>58489.5</v>
      </c>
      <c r="AS86" s="18">
        <f t="shared" si="35"/>
        <v>6165</v>
      </c>
      <c r="AT86" s="18">
        <f t="shared" si="35"/>
        <v>2332.5</v>
      </c>
      <c r="AU86" s="18">
        <f t="shared" si="35"/>
        <v>291</v>
      </c>
      <c r="AV86" s="18">
        <f t="shared" si="35"/>
        <v>297</v>
      </c>
      <c r="AW86" s="18">
        <f t="shared" si="35"/>
        <v>256</v>
      </c>
      <c r="AX86" s="18">
        <f t="shared" si="35"/>
        <v>63</v>
      </c>
      <c r="AY86" s="18">
        <f t="shared" si="35"/>
        <v>415</v>
      </c>
      <c r="AZ86" s="18">
        <f t="shared" si="35"/>
        <v>12050</v>
      </c>
      <c r="BA86" s="18">
        <f t="shared" si="35"/>
        <v>8756</v>
      </c>
      <c r="BB86" s="18">
        <f t="shared" si="35"/>
        <v>7341</v>
      </c>
      <c r="BC86" s="18">
        <f t="shared" si="35"/>
        <v>20943.5</v>
      </c>
      <c r="BD86" s="18">
        <f t="shared" si="35"/>
        <v>3609.5</v>
      </c>
      <c r="BE86" s="18">
        <f t="shared" si="35"/>
        <v>1207</v>
      </c>
      <c r="BF86" s="18">
        <f t="shared" si="35"/>
        <v>24346</v>
      </c>
      <c r="BG86" s="18">
        <f t="shared" si="35"/>
        <v>884.5</v>
      </c>
      <c r="BH86" s="18">
        <f t="shared" si="35"/>
        <v>542</v>
      </c>
      <c r="BI86" s="18">
        <f t="shared" si="35"/>
        <v>253.5</v>
      </c>
      <c r="BJ86" s="18">
        <f t="shared" si="35"/>
        <v>6224.5</v>
      </c>
      <c r="BK86" s="18">
        <f t="shared" si="35"/>
        <v>19735</v>
      </c>
      <c r="BL86" s="18">
        <f t="shared" si="35"/>
        <v>58</v>
      </c>
      <c r="BM86" s="18">
        <f t="shared" si="35"/>
        <v>360.5</v>
      </c>
      <c r="BN86" s="18">
        <f t="shared" si="35"/>
        <v>3019.5</v>
      </c>
      <c r="BO86" s="18">
        <f t="shared" ref="BO86:CT86" si="36">BO24</f>
        <v>1251</v>
      </c>
      <c r="BP86" s="18">
        <f t="shared" si="36"/>
        <v>152</v>
      </c>
      <c r="BQ86" s="18">
        <f t="shared" si="36"/>
        <v>5653</v>
      </c>
      <c r="BR86" s="18">
        <f t="shared" si="36"/>
        <v>4483</v>
      </c>
      <c r="BS86" s="18">
        <f t="shared" si="36"/>
        <v>1106</v>
      </c>
      <c r="BT86" s="18">
        <f t="shared" si="36"/>
        <v>362</v>
      </c>
      <c r="BU86" s="18">
        <f t="shared" si="36"/>
        <v>410</v>
      </c>
      <c r="BV86" s="18">
        <f t="shared" si="36"/>
        <v>1223</v>
      </c>
      <c r="BW86" s="18">
        <f t="shared" si="36"/>
        <v>1985.5</v>
      </c>
      <c r="BX86" s="18">
        <f t="shared" si="36"/>
        <v>67</v>
      </c>
      <c r="BY86" s="18">
        <f t="shared" si="36"/>
        <v>439.5</v>
      </c>
      <c r="BZ86" s="18">
        <f t="shared" si="36"/>
        <v>195</v>
      </c>
      <c r="CA86" s="18">
        <f t="shared" si="36"/>
        <v>139</v>
      </c>
      <c r="CB86" s="18">
        <f t="shared" si="36"/>
        <v>71260.5</v>
      </c>
      <c r="CC86" s="18">
        <f t="shared" si="36"/>
        <v>192</v>
      </c>
      <c r="CD86" s="18">
        <f t="shared" si="36"/>
        <v>204</v>
      </c>
      <c r="CE86" s="18">
        <f t="shared" si="36"/>
        <v>151</v>
      </c>
      <c r="CF86" s="18">
        <f t="shared" si="36"/>
        <v>110</v>
      </c>
      <c r="CG86" s="18">
        <f t="shared" si="36"/>
        <v>201.5</v>
      </c>
      <c r="CH86" s="18">
        <f t="shared" si="36"/>
        <v>99</v>
      </c>
      <c r="CI86" s="18">
        <f t="shared" si="36"/>
        <v>691</v>
      </c>
      <c r="CJ86" s="18">
        <f t="shared" si="36"/>
        <v>873</v>
      </c>
      <c r="CK86" s="18">
        <f t="shared" si="36"/>
        <v>4272.5</v>
      </c>
      <c r="CL86" s="18">
        <f t="shared" si="36"/>
        <v>1244.5</v>
      </c>
      <c r="CM86" s="18">
        <f t="shared" si="36"/>
        <v>701</v>
      </c>
      <c r="CN86" s="18">
        <f t="shared" si="36"/>
        <v>28337.5</v>
      </c>
      <c r="CO86" s="18">
        <f t="shared" si="36"/>
        <v>14308.5</v>
      </c>
      <c r="CP86" s="18">
        <f t="shared" si="36"/>
        <v>937</v>
      </c>
      <c r="CQ86" s="18">
        <f t="shared" si="36"/>
        <v>740</v>
      </c>
      <c r="CR86" s="18">
        <f t="shared" si="36"/>
        <v>230.5</v>
      </c>
      <c r="CS86" s="18">
        <f t="shared" si="36"/>
        <v>290</v>
      </c>
      <c r="CT86" s="18">
        <f t="shared" si="36"/>
        <v>101</v>
      </c>
      <c r="CU86" s="18">
        <f t="shared" ref="CU86:DZ86" si="37">CU24</f>
        <v>73</v>
      </c>
      <c r="CV86" s="18">
        <f t="shared" si="37"/>
        <v>23.5</v>
      </c>
      <c r="CW86" s="18">
        <f t="shared" si="37"/>
        <v>205</v>
      </c>
      <c r="CX86" s="18">
        <f t="shared" si="37"/>
        <v>470.5</v>
      </c>
      <c r="CY86" s="18">
        <f t="shared" si="37"/>
        <v>29.5</v>
      </c>
      <c r="CZ86" s="18">
        <f t="shared" si="37"/>
        <v>1759</v>
      </c>
      <c r="DA86" s="18">
        <f t="shared" si="37"/>
        <v>201</v>
      </c>
      <c r="DB86" s="18">
        <f t="shared" si="37"/>
        <v>322.5</v>
      </c>
      <c r="DC86" s="18">
        <f t="shared" si="37"/>
        <v>182</v>
      </c>
      <c r="DD86" s="18">
        <f t="shared" si="37"/>
        <v>156</v>
      </c>
      <c r="DE86" s="18">
        <f t="shared" si="37"/>
        <v>287.5</v>
      </c>
      <c r="DF86" s="18">
        <f t="shared" si="37"/>
        <v>19273</v>
      </c>
      <c r="DG86" s="18">
        <f t="shared" si="37"/>
        <v>95</v>
      </c>
      <c r="DH86" s="18">
        <f t="shared" si="37"/>
        <v>1764</v>
      </c>
      <c r="DI86" s="18">
        <f t="shared" si="37"/>
        <v>2394.5</v>
      </c>
      <c r="DJ86" s="18">
        <f t="shared" si="37"/>
        <v>623</v>
      </c>
      <c r="DK86" s="18">
        <f t="shared" si="37"/>
        <v>485.5</v>
      </c>
      <c r="DL86" s="18">
        <f t="shared" si="37"/>
        <v>5690.5</v>
      </c>
      <c r="DM86" s="18">
        <f t="shared" si="37"/>
        <v>228.5</v>
      </c>
      <c r="DN86" s="18">
        <f t="shared" si="37"/>
        <v>1263.5</v>
      </c>
      <c r="DO86" s="18">
        <f t="shared" si="37"/>
        <v>3230</v>
      </c>
      <c r="DP86" s="18">
        <f t="shared" si="37"/>
        <v>191</v>
      </c>
      <c r="DQ86" s="18">
        <f t="shared" si="37"/>
        <v>817</v>
      </c>
      <c r="DR86" s="18">
        <f t="shared" si="37"/>
        <v>1318.5</v>
      </c>
      <c r="DS86" s="18">
        <f t="shared" si="37"/>
        <v>589</v>
      </c>
      <c r="DT86" s="18">
        <f t="shared" si="37"/>
        <v>180.5</v>
      </c>
      <c r="DU86" s="18">
        <f t="shared" si="37"/>
        <v>355</v>
      </c>
      <c r="DV86" s="18">
        <f t="shared" si="37"/>
        <v>206.5</v>
      </c>
      <c r="DW86" s="18">
        <f t="shared" si="37"/>
        <v>301</v>
      </c>
      <c r="DX86" s="18">
        <f t="shared" si="37"/>
        <v>159</v>
      </c>
      <c r="DY86" s="18">
        <f t="shared" si="37"/>
        <v>296</v>
      </c>
      <c r="DZ86" s="18">
        <f t="shared" si="37"/>
        <v>675</v>
      </c>
      <c r="EA86" s="18">
        <f t="shared" ref="EA86:FF86" si="38">EA24</f>
        <v>510.5</v>
      </c>
      <c r="EB86" s="18">
        <f t="shared" si="38"/>
        <v>527</v>
      </c>
      <c r="EC86" s="18">
        <f t="shared" si="38"/>
        <v>281.5</v>
      </c>
      <c r="ED86" s="18">
        <f t="shared" si="38"/>
        <v>1523</v>
      </c>
      <c r="EE86" s="18">
        <f t="shared" si="38"/>
        <v>189</v>
      </c>
      <c r="EF86" s="18">
        <f t="shared" si="38"/>
        <v>1350</v>
      </c>
      <c r="EG86" s="18">
        <f t="shared" si="38"/>
        <v>246</v>
      </c>
      <c r="EH86" s="18">
        <f t="shared" si="38"/>
        <v>250</v>
      </c>
      <c r="EI86" s="18">
        <f t="shared" si="38"/>
        <v>13862.5</v>
      </c>
      <c r="EJ86" s="18">
        <f t="shared" si="38"/>
        <v>10059</v>
      </c>
      <c r="EK86" s="18">
        <f t="shared" si="38"/>
        <v>686</v>
      </c>
      <c r="EL86" s="18">
        <f t="shared" si="38"/>
        <v>467.5</v>
      </c>
      <c r="EM86" s="18">
        <f t="shared" si="38"/>
        <v>373</v>
      </c>
      <c r="EN86" s="18">
        <f t="shared" si="38"/>
        <v>899</v>
      </c>
      <c r="EO86" s="18">
        <f t="shared" si="38"/>
        <v>296</v>
      </c>
      <c r="EP86" s="18">
        <f t="shared" si="38"/>
        <v>417.5</v>
      </c>
      <c r="EQ86" s="18">
        <f t="shared" si="38"/>
        <v>2509</v>
      </c>
      <c r="ER86" s="18">
        <f t="shared" si="38"/>
        <v>310.5</v>
      </c>
      <c r="ES86" s="18">
        <f t="shared" si="38"/>
        <v>174.5</v>
      </c>
      <c r="ET86" s="18">
        <f t="shared" si="38"/>
        <v>182</v>
      </c>
      <c r="EU86" s="18">
        <f t="shared" si="38"/>
        <v>569</v>
      </c>
      <c r="EV86" s="18">
        <f t="shared" si="38"/>
        <v>71</v>
      </c>
      <c r="EW86" s="18">
        <f t="shared" si="38"/>
        <v>801</v>
      </c>
      <c r="EX86" s="18">
        <f t="shared" si="38"/>
        <v>170</v>
      </c>
      <c r="EY86" s="18">
        <f t="shared" si="38"/>
        <v>216</v>
      </c>
      <c r="EZ86" s="18">
        <f t="shared" si="38"/>
        <v>131</v>
      </c>
      <c r="FA86" s="18">
        <f t="shared" si="38"/>
        <v>3409</v>
      </c>
      <c r="FB86" s="18">
        <f t="shared" si="38"/>
        <v>266.5</v>
      </c>
      <c r="FC86" s="18">
        <f t="shared" si="38"/>
        <v>1815</v>
      </c>
      <c r="FD86" s="18">
        <f t="shared" si="38"/>
        <v>399</v>
      </c>
      <c r="FE86" s="18">
        <f t="shared" si="38"/>
        <v>82</v>
      </c>
      <c r="FF86" s="18">
        <f t="shared" si="38"/>
        <v>183</v>
      </c>
      <c r="FG86" s="18">
        <f t="shared" ref="FG86:FX86" si="39">FG24</f>
        <v>124</v>
      </c>
      <c r="FH86" s="18">
        <f t="shared" si="39"/>
        <v>68</v>
      </c>
      <c r="FI86" s="18">
        <f t="shared" si="39"/>
        <v>1691</v>
      </c>
      <c r="FJ86" s="18">
        <f t="shared" si="39"/>
        <v>2017</v>
      </c>
      <c r="FK86" s="18">
        <f t="shared" si="39"/>
        <v>2536</v>
      </c>
      <c r="FL86" s="18">
        <f t="shared" si="39"/>
        <v>8175.5</v>
      </c>
      <c r="FM86" s="18">
        <f t="shared" si="39"/>
        <v>3824.5</v>
      </c>
      <c r="FN86" s="18">
        <f t="shared" si="39"/>
        <v>21727</v>
      </c>
      <c r="FO86" s="18">
        <f t="shared" si="39"/>
        <v>1082</v>
      </c>
      <c r="FP86" s="18">
        <f t="shared" si="39"/>
        <v>2224.5</v>
      </c>
      <c r="FQ86" s="18">
        <f t="shared" si="39"/>
        <v>956.5</v>
      </c>
      <c r="FR86" s="18">
        <f t="shared" si="39"/>
        <v>164</v>
      </c>
      <c r="FS86" s="18">
        <f t="shared" si="39"/>
        <v>168</v>
      </c>
      <c r="FT86" s="18">
        <f t="shared" si="39"/>
        <v>58</v>
      </c>
      <c r="FU86" s="18">
        <f t="shared" si="39"/>
        <v>785</v>
      </c>
      <c r="FV86" s="18">
        <f t="shared" si="39"/>
        <v>691.5</v>
      </c>
      <c r="FW86" s="18">
        <f t="shared" si="39"/>
        <v>147</v>
      </c>
      <c r="FX86" s="18">
        <f t="shared" si="39"/>
        <v>57.5</v>
      </c>
      <c r="FY86" s="7"/>
      <c r="FZ86" s="18">
        <f t="shared" si="33"/>
        <v>786630</v>
      </c>
      <c r="GA86" s="20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</row>
    <row r="87" spans="1:197" x14ac:dyDescent="0.35">
      <c r="A87" s="6" t="s">
        <v>551</v>
      </c>
      <c r="B87" s="7" t="s">
        <v>552</v>
      </c>
      <c r="C87" s="18">
        <f t="shared" ref="C87:AH87" si="40">C25</f>
        <v>6372</v>
      </c>
      <c r="D87" s="18">
        <f t="shared" si="40"/>
        <v>34363.5</v>
      </c>
      <c r="E87" s="18">
        <f t="shared" si="40"/>
        <v>5274</v>
      </c>
      <c r="F87" s="18">
        <f t="shared" si="40"/>
        <v>20215.5</v>
      </c>
      <c r="G87" s="18">
        <f t="shared" si="40"/>
        <v>1234</v>
      </c>
      <c r="H87" s="18">
        <f t="shared" si="40"/>
        <v>1129</v>
      </c>
      <c r="I87" s="18">
        <f t="shared" si="40"/>
        <v>7427.5</v>
      </c>
      <c r="J87" s="18">
        <f t="shared" si="40"/>
        <v>2111.5</v>
      </c>
      <c r="K87" s="18">
        <f t="shared" si="40"/>
        <v>249</v>
      </c>
      <c r="L87" s="18">
        <f t="shared" si="40"/>
        <v>2195</v>
      </c>
      <c r="M87" s="18">
        <f t="shared" si="40"/>
        <v>998.5</v>
      </c>
      <c r="N87" s="18">
        <f t="shared" si="40"/>
        <v>50787.5</v>
      </c>
      <c r="O87" s="18">
        <f t="shared" si="40"/>
        <v>13067.5</v>
      </c>
      <c r="P87" s="18">
        <f t="shared" si="40"/>
        <v>303.5</v>
      </c>
      <c r="Q87" s="18">
        <f t="shared" si="40"/>
        <v>36575</v>
      </c>
      <c r="R87" s="18">
        <f t="shared" si="40"/>
        <v>477.5</v>
      </c>
      <c r="S87" s="18">
        <f t="shared" si="40"/>
        <v>1644</v>
      </c>
      <c r="T87" s="18">
        <f t="shared" si="40"/>
        <v>166.5</v>
      </c>
      <c r="U87" s="18">
        <f t="shared" si="40"/>
        <v>48.5</v>
      </c>
      <c r="V87" s="18">
        <f t="shared" si="40"/>
        <v>265.5</v>
      </c>
      <c r="W87" s="18">
        <f t="shared" si="40"/>
        <v>130.5</v>
      </c>
      <c r="X87" s="18">
        <f t="shared" si="40"/>
        <v>30</v>
      </c>
      <c r="Y87" s="18">
        <f t="shared" si="40"/>
        <v>456</v>
      </c>
      <c r="Z87" s="18">
        <f t="shared" si="40"/>
        <v>235.5</v>
      </c>
      <c r="AA87" s="18">
        <f t="shared" si="40"/>
        <v>30979.5</v>
      </c>
      <c r="AB87" s="18">
        <f t="shared" si="40"/>
        <v>27171.5</v>
      </c>
      <c r="AC87" s="18">
        <f t="shared" si="40"/>
        <v>951</v>
      </c>
      <c r="AD87" s="18">
        <f t="shared" si="40"/>
        <v>1259.5</v>
      </c>
      <c r="AE87" s="18">
        <f t="shared" si="40"/>
        <v>92</v>
      </c>
      <c r="AF87" s="18">
        <f t="shared" si="40"/>
        <v>172</v>
      </c>
      <c r="AG87" s="18">
        <f t="shared" si="40"/>
        <v>609</v>
      </c>
      <c r="AH87" s="18">
        <f t="shared" si="40"/>
        <v>991.5</v>
      </c>
      <c r="AI87" s="18">
        <f t="shared" ref="AI87:BN87" si="41">AI25</f>
        <v>365.5</v>
      </c>
      <c r="AJ87" s="18">
        <f t="shared" si="41"/>
        <v>153</v>
      </c>
      <c r="AK87" s="18">
        <f t="shared" si="41"/>
        <v>166.5</v>
      </c>
      <c r="AL87" s="18">
        <f t="shared" si="41"/>
        <v>259.5</v>
      </c>
      <c r="AM87" s="18">
        <f t="shared" si="41"/>
        <v>380</v>
      </c>
      <c r="AN87" s="18">
        <f t="shared" si="41"/>
        <v>318.5</v>
      </c>
      <c r="AO87" s="18">
        <f t="shared" si="41"/>
        <v>4241</v>
      </c>
      <c r="AP87" s="18">
        <f t="shared" si="41"/>
        <v>82330</v>
      </c>
      <c r="AQ87" s="18">
        <f t="shared" si="41"/>
        <v>244.5</v>
      </c>
      <c r="AR87" s="18">
        <f t="shared" si="41"/>
        <v>59455.5</v>
      </c>
      <c r="AS87" s="18">
        <f t="shared" si="41"/>
        <v>6343.5</v>
      </c>
      <c r="AT87" s="18">
        <f t="shared" si="41"/>
        <v>2293.5</v>
      </c>
      <c r="AU87" s="18">
        <f t="shared" si="41"/>
        <v>275</v>
      </c>
      <c r="AV87" s="18">
        <f t="shared" si="41"/>
        <v>329.5</v>
      </c>
      <c r="AW87" s="18">
        <f t="shared" si="41"/>
        <v>248.5</v>
      </c>
      <c r="AX87" s="18">
        <f t="shared" si="41"/>
        <v>69.5</v>
      </c>
      <c r="AY87" s="18">
        <f t="shared" si="41"/>
        <v>409.5</v>
      </c>
      <c r="AZ87" s="18">
        <f t="shared" si="41"/>
        <v>12298.5</v>
      </c>
      <c r="BA87" s="18">
        <f t="shared" si="41"/>
        <v>9225.5</v>
      </c>
      <c r="BB87" s="18">
        <f t="shared" si="41"/>
        <v>7727</v>
      </c>
      <c r="BC87" s="18">
        <f t="shared" si="41"/>
        <v>21009</v>
      </c>
      <c r="BD87" s="18">
        <f t="shared" si="41"/>
        <v>3622.5</v>
      </c>
      <c r="BE87" s="18">
        <f t="shared" si="41"/>
        <v>1286</v>
      </c>
      <c r="BF87" s="18">
        <f t="shared" si="41"/>
        <v>24490.5</v>
      </c>
      <c r="BG87" s="18">
        <f t="shared" si="41"/>
        <v>894</v>
      </c>
      <c r="BH87" s="18">
        <f t="shared" si="41"/>
        <v>566</v>
      </c>
      <c r="BI87" s="18">
        <f t="shared" si="41"/>
        <v>270</v>
      </c>
      <c r="BJ87" s="18">
        <f t="shared" si="41"/>
        <v>6299.5</v>
      </c>
      <c r="BK87" s="18">
        <f t="shared" si="41"/>
        <v>18861.5</v>
      </c>
      <c r="BL87" s="18">
        <f t="shared" si="41"/>
        <v>75.5</v>
      </c>
      <c r="BM87" s="18">
        <f t="shared" si="41"/>
        <v>303</v>
      </c>
      <c r="BN87" s="18">
        <f t="shared" si="41"/>
        <v>3219</v>
      </c>
      <c r="BO87" s="18">
        <f t="shared" ref="BO87:CT87" si="42">BO25</f>
        <v>1303.5</v>
      </c>
      <c r="BP87" s="18">
        <f t="shared" si="42"/>
        <v>175</v>
      </c>
      <c r="BQ87" s="18">
        <f t="shared" si="42"/>
        <v>5661.5</v>
      </c>
      <c r="BR87" s="18">
        <f t="shared" si="42"/>
        <v>4525</v>
      </c>
      <c r="BS87" s="18">
        <f t="shared" si="42"/>
        <v>1123.5</v>
      </c>
      <c r="BT87" s="18">
        <f t="shared" si="42"/>
        <v>379.5</v>
      </c>
      <c r="BU87" s="18">
        <f t="shared" si="42"/>
        <v>395.5</v>
      </c>
      <c r="BV87" s="18">
        <f t="shared" si="42"/>
        <v>1232</v>
      </c>
      <c r="BW87" s="18">
        <f t="shared" si="42"/>
        <v>1990</v>
      </c>
      <c r="BX87" s="18">
        <f t="shared" si="42"/>
        <v>72.5</v>
      </c>
      <c r="BY87" s="18">
        <f t="shared" si="42"/>
        <v>451</v>
      </c>
      <c r="BZ87" s="18">
        <f t="shared" si="42"/>
        <v>217</v>
      </c>
      <c r="CA87" s="18">
        <f t="shared" si="42"/>
        <v>167.5</v>
      </c>
      <c r="CB87" s="18">
        <f t="shared" si="42"/>
        <v>72924.5</v>
      </c>
      <c r="CC87" s="18">
        <f t="shared" si="42"/>
        <v>186</v>
      </c>
      <c r="CD87" s="18">
        <f t="shared" si="42"/>
        <v>223</v>
      </c>
      <c r="CE87" s="18">
        <f t="shared" si="42"/>
        <v>156.5</v>
      </c>
      <c r="CF87" s="18">
        <f t="shared" si="42"/>
        <v>119</v>
      </c>
      <c r="CG87" s="18">
        <f t="shared" si="42"/>
        <v>202.5</v>
      </c>
      <c r="CH87" s="18">
        <f t="shared" si="42"/>
        <v>101.5</v>
      </c>
      <c r="CI87" s="18">
        <f t="shared" si="42"/>
        <v>715.5</v>
      </c>
      <c r="CJ87" s="18">
        <f t="shared" si="42"/>
        <v>900</v>
      </c>
      <c r="CK87" s="18">
        <f t="shared" si="42"/>
        <v>4395</v>
      </c>
      <c r="CL87" s="18">
        <f t="shared" si="42"/>
        <v>1269</v>
      </c>
      <c r="CM87" s="18">
        <f t="shared" si="42"/>
        <v>698</v>
      </c>
      <c r="CN87" s="18">
        <f t="shared" si="42"/>
        <v>28615</v>
      </c>
      <c r="CO87" s="18">
        <f t="shared" si="42"/>
        <v>14617</v>
      </c>
      <c r="CP87" s="18">
        <f t="shared" si="42"/>
        <v>983</v>
      </c>
      <c r="CQ87" s="18">
        <f t="shared" si="42"/>
        <v>805</v>
      </c>
      <c r="CR87" s="18">
        <f t="shared" si="42"/>
        <v>238</v>
      </c>
      <c r="CS87" s="18">
        <f t="shared" si="42"/>
        <v>308</v>
      </c>
      <c r="CT87" s="18">
        <f t="shared" si="42"/>
        <v>107.5</v>
      </c>
      <c r="CU87" s="18">
        <f t="shared" ref="CU87:DZ87" si="43">CU25</f>
        <v>69</v>
      </c>
      <c r="CV87" s="18">
        <f t="shared" si="43"/>
        <v>29.5</v>
      </c>
      <c r="CW87" s="18">
        <f t="shared" si="43"/>
        <v>195.5</v>
      </c>
      <c r="CX87" s="18">
        <f t="shared" si="43"/>
        <v>467.5</v>
      </c>
      <c r="CY87" s="18">
        <f t="shared" si="43"/>
        <v>37</v>
      </c>
      <c r="CZ87" s="18">
        <f t="shared" si="43"/>
        <v>1845</v>
      </c>
      <c r="DA87" s="18">
        <f t="shared" si="43"/>
        <v>203.5</v>
      </c>
      <c r="DB87" s="18">
        <f t="shared" si="43"/>
        <v>316</v>
      </c>
      <c r="DC87" s="18">
        <f t="shared" si="43"/>
        <v>162</v>
      </c>
      <c r="DD87" s="18">
        <f t="shared" si="43"/>
        <v>157</v>
      </c>
      <c r="DE87" s="18">
        <f t="shared" si="43"/>
        <v>291.5</v>
      </c>
      <c r="DF87" s="18">
        <f t="shared" si="43"/>
        <v>19957.5</v>
      </c>
      <c r="DG87" s="18">
        <f t="shared" si="43"/>
        <v>85</v>
      </c>
      <c r="DH87" s="18">
        <f t="shared" si="43"/>
        <v>1945</v>
      </c>
      <c r="DI87" s="18">
        <f t="shared" si="43"/>
        <v>2362.5</v>
      </c>
      <c r="DJ87" s="18">
        <f t="shared" si="43"/>
        <v>631.5</v>
      </c>
      <c r="DK87" s="18">
        <f t="shared" si="43"/>
        <v>468</v>
      </c>
      <c r="DL87" s="18">
        <f t="shared" si="43"/>
        <v>5726</v>
      </c>
      <c r="DM87" s="18">
        <f t="shared" si="43"/>
        <v>236</v>
      </c>
      <c r="DN87" s="18">
        <f t="shared" si="43"/>
        <v>1296.5</v>
      </c>
      <c r="DO87" s="18">
        <f t="shared" si="43"/>
        <v>3203</v>
      </c>
      <c r="DP87" s="18">
        <f t="shared" si="43"/>
        <v>208.5</v>
      </c>
      <c r="DQ87" s="18">
        <f t="shared" si="43"/>
        <v>798</v>
      </c>
      <c r="DR87" s="18">
        <f t="shared" si="43"/>
        <v>1356.5</v>
      </c>
      <c r="DS87" s="18">
        <f t="shared" si="43"/>
        <v>632</v>
      </c>
      <c r="DT87" s="18">
        <f t="shared" si="43"/>
        <v>163</v>
      </c>
      <c r="DU87" s="18">
        <f t="shared" si="43"/>
        <v>346.5</v>
      </c>
      <c r="DV87" s="18">
        <f t="shared" si="43"/>
        <v>218</v>
      </c>
      <c r="DW87" s="18">
        <f t="shared" si="43"/>
        <v>314</v>
      </c>
      <c r="DX87" s="18">
        <f t="shared" si="43"/>
        <v>160.5</v>
      </c>
      <c r="DY87" s="18">
        <f t="shared" si="43"/>
        <v>309.5</v>
      </c>
      <c r="DZ87" s="18">
        <f t="shared" si="43"/>
        <v>729.5</v>
      </c>
      <c r="EA87" s="18">
        <f t="shared" ref="EA87:FF87" si="44">EA25</f>
        <v>533.5</v>
      </c>
      <c r="EB87" s="18">
        <f t="shared" si="44"/>
        <v>556.5</v>
      </c>
      <c r="EC87" s="18">
        <f t="shared" si="44"/>
        <v>306.5</v>
      </c>
      <c r="ED87" s="18">
        <f t="shared" si="44"/>
        <v>1552.5</v>
      </c>
      <c r="EE87" s="18">
        <f t="shared" si="44"/>
        <v>198</v>
      </c>
      <c r="EF87" s="18">
        <f t="shared" si="44"/>
        <v>1414</v>
      </c>
      <c r="EG87" s="18">
        <f t="shared" si="44"/>
        <v>252.5</v>
      </c>
      <c r="EH87" s="18">
        <f t="shared" si="44"/>
        <v>248.5</v>
      </c>
      <c r="EI87" s="18">
        <f t="shared" si="44"/>
        <v>14340.5</v>
      </c>
      <c r="EJ87" s="18">
        <f t="shared" si="44"/>
        <v>10073.5</v>
      </c>
      <c r="EK87" s="18">
        <f t="shared" si="44"/>
        <v>673.5</v>
      </c>
      <c r="EL87" s="18">
        <f t="shared" si="44"/>
        <v>457.5</v>
      </c>
      <c r="EM87" s="18">
        <f t="shared" si="44"/>
        <v>391.5</v>
      </c>
      <c r="EN87" s="18">
        <f t="shared" si="44"/>
        <v>896.5</v>
      </c>
      <c r="EO87" s="18">
        <f t="shared" si="44"/>
        <v>322</v>
      </c>
      <c r="EP87" s="18">
        <f t="shared" si="44"/>
        <v>424.5</v>
      </c>
      <c r="EQ87" s="18">
        <f t="shared" si="44"/>
        <v>2592.5</v>
      </c>
      <c r="ER87" s="18">
        <f t="shared" si="44"/>
        <v>316.5</v>
      </c>
      <c r="ES87" s="18">
        <f t="shared" si="44"/>
        <v>168.5</v>
      </c>
      <c r="ET87" s="18">
        <f t="shared" si="44"/>
        <v>166</v>
      </c>
      <c r="EU87" s="18">
        <f t="shared" si="44"/>
        <v>581</v>
      </c>
      <c r="EV87" s="18">
        <f t="shared" si="44"/>
        <v>80</v>
      </c>
      <c r="EW87" s="18">
        <f t="shared" si="44"/>
        <v>871</v>
      </c>
      <c r="EX87" s="18">
        <f t="shared" si="44"/>
        <v>165.5</v>
      </c>
      <c r="EY87" s="18">
        <f t="shared" si="44"/>
        <v>208.5</v>
      </c>
      <c r="EZ87" s="18">
        <f t="shared" si="44"/>
        <v>114</v>
      </c>
      <c r="FA87" s="18">
        <f t="shared" si="44"/>
        <v>3486</v>
      </c>
      <c r="FB87" s="18">
        <f t="shared" si="44"/>
        <v>286.5</v>
      </c>
      <c r="FC87" s="18">
        <f t="shared" si="44"/>
        <v>1944</v>
      </c>
      <c r="FD87" s="18">
        <f t="shared" si="44"/>
        <v>415</v>
      </c>
      <c r="FE87" s="18">
        <f t="shared" si="44"/>
        <v>82</v>
      </c>
      <c r="FF87" s="18">
        <f t="shared" si="44"/>
        <v>188</v>
      </c>
      <c r="FG87" s="18">
        <f t="shared" ref="FG87:FX87" si="45">FG25</f>
        <v>124</v>
      </c>
      <c r="FH87" s="18">
        <f t="shared" si="45"/>
        <v>72</v>
      </c>
      <c r="FI87" s="18">
        <f t="shared" si="45"/>
        <v>1752</v>
      </c>
      <c r="FJ87" s="18">
        <f t="shared" si="45"/>
        <v>1998.5</v>
      </c>
      <c r="FK87" s="18">
        <f t="shared" si="45"/>
        <v>2612.5</v>
      </c>
      <c r="FL87" s="18">
        <f t="shared" si="45"/>
        <v>7995.5</v>
      </c>
      <c r="FM87" s="18">
        <f t="shared" si="45"/>
        <v>3731.5</v>
      </c>
      <c r="FN87" s="18">
        <f t="shared" si="45"/>
        <v>21573.5</v>
      </c>
      <c r="FO87" s="18">
        <f t="shared" si="45"/>
        <v>1104</v>
      </c>
      <c r="FP87" s="18">
        <f t="shared" si="45"/>
        <v>2342</v>
      </c>
      <c r="FQ87" s="18">
        <f t="shared" si="45"/>
        <v>994.5</v>
      </c>
      <c r="FR87" s="18">
        <f t="shared" si="45"/>
        <v>169.5</v>
      </c>
      <c r="FS87" s="18">
        <f t="shared" si="45"/>
        <v>179</v>
      </c>
      <c r="FT87" s="18">
        <f t="shared" si="45"/>
        <v>58</v>
      </c>
      <c r="FU87" s="18">
        <f t="shared" si="45"/>
        <v>832.5</v>
      </c>
      <c r="FV87" s="18">
        <f t="shared" si="45"/>
        <v>689</v>
      </c>
      <c r="FW87" s="18">
        <f t="shared" si="45"/>
        <v>156</v>
      </c>
      <c r="FX87" s="18">
        <f t="shared" si="45"/>
        <v>57.5</v>
      </c>
      <c r="FY87" s="18"/>
      <c r="FZ87" s="18">
        <f t="shared" si="33"/>
        <v>796939.5</v>
      </c>
      <c r="GA87" s="20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</row>
    <row r="88" spans="1:197" x14ac:dyDescent="0.35">
      <c r="A88" s="6" t="s">
        <v>553</v>
      </c>
      <c r="B88" s="7" t="s">
        <v>554</v>
      </c>
      <c r="C88" s="18">
        <f t="shared" ref="C88:AH88" si="46">C26</f>
        <v>6356.5</v>
      </c>
      <c r="D88" s="18">
        <f t="shared" si="46"/>
        <v>34775</v>
      </c>
      <c r="E88" s="18">
        <f t="shared" si="46"/>
        <v>5544</v>
      </c>
      <c r="F88" s="18">
        <f t="shared" si="46"/>
        <v>19613</v>
      </c>
      <c r="G88" s="18">
        <f t="shared" si="46"/>
        <v>1207.5</v>
      </c>
      <c r="H88" s="18">
        <f t="shared" si="46"/>
        <v>1096.5</v>
      </c>
      <c r="I88" s="18">
        <f t="shared" si="46"/>
        <v>7781</v>
      </c>
      <c r="J88" s="18">
        <f t="shared" si="46"/>
        <v>2171.5</v>
      </c>
      <c r="K88" s="18">
        <f t="shared" si="46"/>
        <v>233.5</v>
      </c>
      <c r="L88" s="18">
        <f t="shared" si="46"/>
        <v>2219.5</v>
      </c>
      <c r="M88" s="18">
        <f t="shared" si="46"/>
        <v>1047</v>
      </c>
      <c r="N88" s="18">
        <f t="shared" si="46"/>
        <v>51486.5</v>
      </c>
      <c r="O88" s="18">
        <f t="shared" si="46"/>
        <v>13342.5</v>
      </c>
      <c r="P88" s="18">
        <f t="shared" si="46"/>
        <v>270.5</v>
      </c>
      <c r="Q88" s="18">
        <f t="shared" si="46"/>
        <v>36070.5</v>
      </c>
      <c r="R88" s="18">
        <f t="shared" si="46"/>
        <v>474.5</v>
      </c>
      <c r="S88" s="18">
        <f t="shared" si="46"/>
        <v>1662.5</v>
      </c>
      <c r="T88" s="18">
        <f t="shared" si="46"/>
        <v>144.5</v>
      </c>
      <c r="U88" s="18">
        <f t="shared" si="46"/>
        <v>54.5</v>
      </c>
      <c r="V88" s="18">
        <f t="shared" si="46"/>
        <v>250</v>
      </c>
      <c r="W88" s="18">
        <f t="shared" si="46"/>
        <v>141.5</v>
      </c>
      <c r="X88" s="18">
        <f t="shared" si="46"/>
        <v>44</v>
      </c>
      <c r="Y88" s="18">
        <f t="shared" si="46"/>
        <v>434</v>
      </c>
      <c r="Z88" s="18">
        <f t="shared" si="46"/>
        <v>219</v>
      </c>
      <c r="AA88" s="18">
        <f t="shared" si="46"/>
        <v>30848.5</v>
      </c>
      <c r="AB88" s="18">
        <f t="shared" si="46"/>
        <v>27335.5</v>
      </c>
      <c r="AC88" s="18">
        <f t="shared" si="46"/>
        <v>960</v>
      </c>
      <c r="AD88" s="18">
        <f t="shared" si="46"/>
        <v>1252.5</v>
      </c>
      <c r="AE88" s="18">
        <f t="shared" si="46"/>
        <v>92.5</v>
      </c>
      <c r="AF88" s="18">
        <f t="shared" si="46"/>
        <v>174.5</v>
      </c>
      <c r="AG88" s="18">
        <f t="shared" si="46"/>
        <v>632</v>
      </c>
      <c r="AH88" s="18">
        <f t="shared" si="46"/>
        <v>1007</v>
      </c>
      <c r="AI88" s="18">
        <f t="shared" ref="AI88:BN88" si="47">AI26</f>
        <v>331.5</v>
      </c>
      <c r="AJ88" s="18">
        <f t="shared" si="47"/>
        <v>140.5</v>
      </c>
      <c r="AK88" s="18">
        <f t="shared" si="47"/>
        <v>177.5</v>
      </c>
      <c r="AL88" s="18">
        <f t="shared" si="47"/>
        <v>237.5</v>
      </c>
      <c r="AM88" s="18">
        <f t="shared" si="47"/>
        <v>403</v>
      </c>
      <c r="AN88" s="18">
        <f t="shared" si="47"/>
        <v>331.5</v>
      </c>
      <c r="AO88" s="18">
        <f t="shared" si="47"/>
        <v>4360.5</v>
      </c>
      <c r="AP88" s="18">
        <f t="shared" si="47"/>
        <v>83793</v>
      </c>
      <c r="AQ88" s="18">
        <f t="shared" si="47"/>
        <v>241</v>
      </c>
      <c r="AR88" s="18">
        <f t="shared" si="47"/>
        <v>60239.5</v>
      </c>
      <c r="AS88" s="18">
        <f t="shared" si="47"/>
        <v>6425.5</v>
      </c>
      <c r="AT88" s="18">
        <f t="shared" si="47"/>
        <v>2232</v>
      </c>
      <c r="AU88" s="18">
        <f t="shared" si="47"/>
        <v>255</v>
      </c>
      <c r="AV88" s="18">
        <f t="shared" si="47"/>
        <v>304</v>
      </c>
      <c r="AW88" s="18">
        <f t="shared" si="47"/>
        <v>254</v>
      </c>
      <c r="AX88" s="18">
        <f t="shared" si="47"/>
        <v>71.5</v>
      </c>
      <c r="AY88" s="18">
        <f t="shared" si="47"/>
        <v>426</v>
      </c>
      <c r="AZ88" s="18">
        <f t="shared" si="47"/>
        <v>12587</v>
      </c>
      <c r="BA88" s="18">
        <f t="shared" si="47"/>
        <v>8981</v>
      </c>
      <c r="BB88" s="18">
        <f t="shared" si="47"/>
        <v>7862.5</v>
      </c>
      <c r="BC88" s="18">
        <f t="shared" si="47"/>
        <v>21479.5</v>
      </c>
      <c r="BD88" s="18">
        <f t="shared" si="47"/>
        <v>3545</v>
      </c>
      <c r="BE88" s="18">
        <f t="shared" si="47"/>
        <v>1295.5</v>
      </c>
      <c r="BF88" s="18">
        <f t="shared" si="47"/>
        <v>24154.5</v>
      </c>
      <c r="BG88" s="18">
        <f t="shared" si="47"/>
        <v>891.5</v>
      </c>
      <c r="BH88" s="18">
        <f t="shared" si="47"/>
        <v>546.5</v>
      </c>
      <c r="BI88" s="18">
        <f t="shared" si="47"/>
        <v>258</v>
      </c>
      <c r="BJ88" s="18">
        <f t="shared" si="47"/>
        <v>6328.5</v>
      </c>
      <c r="BK88" s="18">
        <f t="shared" si="47"/>
        <v>18568.5</v>
      </c>
      <c r="BL88" s="18">
        <f t="shared" si="47"/>
        <v>104</v>
      </c>
      <c r="BM88" s="18">
        <f t="shared" si="47"/>
        <v>288</v>
      </c>
      <c r="BN88" s="18">
        <f t="shared" si="47"/>
        <v>3250</v>
      </c>
      <c r="BO88" s="18">
        <f t="shared" ref="BO88:CT88" si="48">BO26</f>
        <v>1341</v>
      </c>
      <c r="BP88" s="18">
        <f t="shared" si="48"/>
        <v>194</v>
      </c>
      <c r="BQ88" s="18">
        <f t="shared" si="48"/>
        <v>5572.5</v>
      </c>
      <c r="BR88" s="18">
        <f t="shared" si="48"/>
        <v>4487</v>
      </c>
      <c r="BS88" s="18">
        <f t="shared" si="48"/>
        <v>1138.5</v>
      </c>
      <c r="BT88" s="18">
        <f t="shared" si="48"/>
        <v>412.5</v>
      </c>
      <c r="BU88" s="18">
        <f t="shared" si="48"/>
        <v>398</v>
      </c>
      <c r="BV88" s="18">
        <f t="shared" si="48"/>
        <v>1248.5</v>
      </c>
      <c r="BW88" s="18">
        <f t="shared" si="48"/>
        <v>2006.5</v>
      </c>
      <c r="BX88" s="18">
        <f t="shared" si="48"/>
        <v>69</v>
      </c>
      <c r="BY88" s="18">
        <f t="shared" si="48"/>
        <v>466</v>
      </c>
      <c r="BZ88" s="18">
        <f t="shared" si="48"/>
        <v>199</v>
      </c>
      <c r="CA88" s="18">
        <f t="shared" si="48"/>
        <v>153</v>
      </c>
      <c r="CB88" s="18">
        <f t="shared" si="48"/>
        <v>73784</v>
      </c>
      <c r="CC88" s="18">
        <f t="shared" si="48"/>
        <v>187</v>
      </c>
      <c r="CD88" s="18">
        <f t="shared" si="48"/>
        <v>82</v>
      </c>
      <c r="CE88" s="18">
        <f t="shared" si="48"/>
        <v>125.5</v>
      </c>
      <c r="CF88" s="18">
        <f t="shared" si="48"/>
        <v>141.5</v>
      </c>
      <c r="CG88" s="18">
        <f t="shared" si="48"/>
        <v>209</v>
      </c>
      <c r="CH88" s="18">
        <f t="shared" si="48"/>
        <v>102</v>
      </c>
      <c r="CI88" s="18">
        <f t="shared" si="48"/>
        <v>687.5</v>
      </c>
      <c r="CJ88" s="18">
        <f t="shared" si="48"/>
        <v>910.5</v>
      </c>
      <c r="CK88" s="18">
        <f t="shared" si="48"/>
        <v>4431.5</v>
      </c>
      <c r="CL88" s="18">
        <f t="shared" si="48"/>
        <v>1311.5</v>
      </c>
      <c r="CM88" s="18">
        <f t="shared" si="48"/>
        <v>688</v>
      </c>
      <c r="CN88" s="18">
        <f t="shared" si="48"/>
        <v>28349</v>
      </c>
      <c r="CO88" s="18">
        <f t="shared" si="48"/>
        <v>14746.5</v>
      </c>
      <c r="CP88" s="18">
        <f t="shared" si="48"/>
        <v>997</v>
      </c>
      <c r="CQ88" s="18">
        <f t="shared" si="48"/>
        <v>783.5</v>
      </c>
      <c r="CR88" s="18">
        <f t="shared" si="48"/>
        <v>214.5</v>
      </c>
      <c r="CS88" s="18">
        <f t="shared" si="48"/>
        <v>314</v>
      </c>
      <c r="CT88" s="18">
        <f t="shared" si="48"/>
        <v>101.5</v>
      </c>
      <c r="CU88" s="18">
        <f t="shared" ref="CU88:DZ88" si="49">CU26</f>
        <v>83</v>
      </c>
      <c r="CV88" s="18">
        <f t="shared" si="49"/>
        <v>28</v>
      </c>
      <c r="CW88" s="18">
        <f t="shared" si="49"/>
        <v>188.5</v>
      </c>
      <c r="CX88" s="18">
        <f t="shared" si="49"/>
        <v>454</v>
      </c>
      <c r="CY88" s="18">
        <f t="shared" si="49"/>
        <v>36.5</v>
      </c>
      <c r="CZ88" s="18">
        <f t="shared" si="49"/>
        <v>1888</v>
      </c>
      <c r="DA88" s="18">
        <f t="shared" si="49"/>
        <v>197</v>
      </c>
      <c r="DB88" s="18">
        <f t="shared" si="49"/>
        <v>308.5</v>
      </c>
      <c r="DC88" s="18">
        <f t="shared" si="49"/>
        <v>142</v>
      </c>
      <c r="DD88" s="18">
        <f t="shared" si="49"/>
        <v>156</v>
      </c>
      <c r="DE88" s="18">
        <f t="shared" si="49"/>
        <v>287.5</v>
      </c>
      <c r="DF88" s="18">
        <f t="shared" si="49"/>
        <v>20440</v>
      </c>
      <c r="DG88" s="18">
        <f t="shared" si="49"/>
        <v>79</v>
      </c>
      <c r="DH88" s="18">
        <f t="shared" si="49"/>
        <v>1945</v>
      </c>
      <c r="DI88" s="18">
        <f t="shared" si="49"/>
        <v>2491</v>
      </c>
      <c r="DJ88" s="18">
        <f t="shared" si="49"/>
        <v>662.5</v>
      </c>
      <c r="DK88" s="18">
        <f t="shared" si="49"/>
        <v>454</v>
      </c>
      <c r="DL88" s="18">
        <f t="shared" si="49"/>
        <v>5766</v>
      </c>
      <c r="DM88" s="18">
        <f t="shared" si="49"/>
        <v>237</v>
      </c>
      <c r="DN88" s="18">
        <f t="shared" si="49"/>
        <v>1321</v>
      </c>
      <c r="DO88" s="18">
        <f t="shared" si="49"/>
        <v>3212.5</v>
      </c>
      <c r="DP88" s="18">
        <f t="shared" si="49"/>
        <v>203.5</v>
      </c>
      <c r="DQ88" s="18">
        <f t="shared" si="49"/>
        <v>764</v>
      </c>
      <c r="DR88" s="18">
        <f t="shared" si="49"/>
        <v>1354</v>
      </c>
      <c r="DS88" s="18">
        <f t="shared" si="49"/>
        <v>679.5</v>
      </c>
      <c r="DT88" s="18">
        <f t="shared" si="49"/>
        <v>150</v>
      </c>
      <c r="DU88" s="18">
        <f t="shared" si="49"/>
        <v>367.5</v>
      </c>
      <c r="DV88" s="18">
        <f t="shared" si="49"/>
        <v>217</v>
      </c>
      <c r="DW88" s="18">
        <f t="shared" si="49"/>
        <v>311.5</v>
      </c>
      <c r="DX88" s="18">
        <f t="shared" si="49"/>
        <v>174</v>
      </c>
      <c r="DY88" s="18">
        <f t="shared" si="49"/>
        <v>310.5</v>
      </c>
      <c r="DZ88" s="18">
        <f t="shared" si="49"/>
        <v>759</v>
      </c>
      <c r="EA88" s="18">
        <f t="shared" ref="EA88:FF88" si="50">EA26</f>
        <v>525.5</v>
      </c>
      <c r="EB88" s="18">
        <f t="shared" si="50"/>
        <v>582</v>
      </c>
      <c r="EC88" s="18">
        <f t="shared" si="50"/>
        <v>311</v>
      </c>
      <c r="ED88" s="18">
        <f t="shared" si="50"/>
        <v>1635.5</v>
      </c>
      <c r="EE88" s="18">
        <f t="shared" si="50"/>
        <v>181</v>
      </c>
      <c r="EF88" s="18">
        <f t="shared" si="50"/>
        <v>1471</v>
      </c>
      <c r="EG88" s="18">
        <f t="shared" si="50"/>
        <v>247</v>
      </c>
      <c r="EH88" s="18">
        <f t="shared" si="50"/>
        <v>242.5</v>
      </c>
      <c r="EI88" s="18">
        <f t="shared" si="50"/>
        <v>14421.5</v>
      </c>
      <c r="EJ88" s="18">
        <f t="shared" si="50"/>
        <v>10062.5</v>
      </c>
      <c r="EK88" s="18">
        <f t="shared" si="50"/>
        <v>681</v>
      </c>
      <c r="EL88" s="18">
        <f t="shared" si="50"/>
        <v>468</v>
      </c>
      <c r="EM88" s="18">
        <f t="shared" si="50"/>
        <v>406</v>
      </c>
      <c r="EN88" s="18">
        <f t="shared" si="50"/>
        <v>930</v>
      </c>
      <c r="EO88" s="18">
        <f t="shared" si="50"/>
        <v>329</v>
      </c>
      <c r="EP88" s="18">
        <f t="shared" si="50"/>
        <v>398.5</v>
      </c>
      <c r="EQ88" s="18">
        <f t="shared" si="50"/>
        <v>2589.5</v>
      </c>
      <c r="ER88" s="18">
        <f t="shared" si="50"/>
        <v>302</v>
      </c>
      <c r="ES88" s="18">
        <f t="shared" si="50"/>
        <v>145.5</v>
      </c>
      <c r="ET88" s="18">
        <f t="shared" si="50"/>
        <v>202</v>
      </c>
      <c r="EU88" s="18">
        <f t="shared" si="50"/>
        <v>582.5</v>
      </c>
      <c r="EV88" s="18">
        <f t="shared" si="50"/>
        <v>74</v>
      </c>
      <c r="EW88" s="18">
        <f t="shared" si="50"/>
        <v>879.5</v>
      </c>
      <c r="EX88" s="18">
        <f t="shared" si="50"/>
        <v>174.5</v>
      </c>
      <c r="EY88" s="18">
        <f t="shared" si="50"/>
        <v>210.5</v>
      </c>
      <c r="EZ88" s="18">
        <f t="shared" si="50"/>
        <v>134.5</v>
      </c>
      <c r="FA88" s="18">
        <f t="shared" si="50"/>
        <v>3492</v>
      </c>
      <c r="FB88" s="18">
        <f t="shared" si="50"/>
        <v>336</v>
      </c>
      <c r="FC88" s="18">
        <f t="shared" si="50"/>
        <v>2023.5</v>
      </c>
      <c r="FD88" s="18">
        <f t="shared" si="50"/>
        <v>399.5</v>
      </c>
      <c r="FE88" s="18">
        <f t="shared" si="50"/>
        <v>86</v>
      </c>
      <c r="FF88" s="18">
        <f t="shared" si="50"/>
        <v>201</v>
      </c>
      <c r="FG88" s="18">
        <f t="shared" ref="FG88:FX88" si="51">FG26</f>
        <v>125</v>
      </c>
      <c r="FH88" s="18">
        <f t="shared" si="51"/>
        <v>65</v>
      </c>
      <c r="FI88" s="18">
        <f t="shared" si="51"/>
        <v>1785</v>
      </c>
      <c r="FJ88" s="18">
        <f t="shared" si="51"/>
        <v>1999.5</v>
      </c>
      <c r="FK88" s="18">
        <f t="shared" si="51"/>
        <v>2534</v>
      </c>
      <c r="FL88" s="18">
        <f t="shared" si="51"/>
        <v>7895.5</v>
      </c>
      <c r="FM88" s="18">
        <f t="shared" si="51"/>
        <v>3662</v>
      </c>
      <c r="FN88" s="18">
        <f t="shared" si="51"/>
        <v>21110.5</v>
      </c>
      <c r="FO88" s="18">
        <f t="shared" si="51"/>
        <v>1090.5</v>
      </c>
      <c r="FP88" s="18">
        <f t="shared" si="51"/>
        <v>2312.5</v>
      </c>
      <c r="FQ88" s="18">
        <f t="shared" si="51"/>
        <v>1016.5</v>
      </c>
      <c r="FR88" s="18">
        <f t="shared" si="51"/>
        <v>179</v>
      </c>
      <c r="FS88" s="18">
        <f t="shared" si="51"/>
        <v>183</v>
      </c>
      <c r="FT88" s="18">
        <f t="shared" si="51"/>
        <v>59.5</v>
      </c>
      <c r="FU88" s="18">
        <f t="shared" si="51"/>
        <v>818.5</v>
      </c>
      <c r="FV88" s="18">
        <f t="shared" si="51"/>
        <v>700.5</v>
      </c>
      <c r="FW88" s="18">
        <f t="shared" si="51"/>
        <v>172.5</v>
      </c>
      <c r="FX88" s="18">
        <f t="shared" si="51"/>
        <v>53.5</v>
      </c>
      <c r="FY88" s="18"/>
      <c r="FZ88" s="18">
        <f t="shared" si="33"/>
        <v>801311.5</v>
      </c>
      <c r="GA88" s="20"/>
      <c r="GB88" s="18"/>
      <c r="GC88" s="18"/>
      <c r="GD88" s="18"/>
      <c r="GE88" s="18"/>
      <c r="GF88" s="18"/>
      <c r="GG88" s="7"/>
      <c r="GH88" s="7"/>
      <c r="GI88" s="7"/>
      <c r="GJ88" s="7"/>
      <c r="GK88" s="7"/>
      <c r="GL88" s="7"/>
      <c r="GM88" s="7"/>
    </row>
    <row r="89" spans="1:197" x14ac:dyDescent="0.35">
      <c r="A89" s="6" t="s">
        <v>555</v>
      </c>
      <c r="B89" s="7" t="s">
        <v>556</v>
      </c>
      <c r="C89" s="18">
        <f t="shared" ref="C89:AH89" si="52">C27</f>
        <v>6206.5</v>
      </c>
      <c r="D89" s="18">
        <f t="shared" si="52"/>
        <v>35353</v>
      </c>
      <c r="E89" s="18">
        <f t="shared" si="52"/>
        <v>5620</v>
      </c>
      <c r="F89" s="18">
        <f t="shared" si="52"/>
        <v>18697</v>
      </c>
      <c r="G89" s="18">
        <f t="shared" si="52"/>
        <v>1129</v>
      </c>
      <c r="H89" s="18">
        <f t="shared" si="52"/>
        <v>1008.5</v>
      </c>
      <c r="I89" s="18">
        <f t="shared" si="52"/>
        <v>7839.5</v>
      </c>
      <c r="J89" s="18">
        <f t="shared" si="52"/>
        <v>2173</v>
      </c>
      <c r="K89" s="18">
        <f t="shared" si="52"/>
        <v>227.5</v>
      </c>
      <c r="L89" s="18">
        <f t="shared" si="52"/>
        <v>2253</v>
      </c>
      <c r="M89" s="18">
        <f t="shared" si="52"/>
        <v>1130.5</v>
      </c>
      <c r="N89" s="18">
        <f t="shared" si="52"/>
        <v>52424.5</v>
      </c>
      <c r="O89" s="18">
        <f t="shared" si="52"/>
        <v>13743.5</v>
      </c>
      <c r="P89" s="18">
        <f t="shared" si="52"/>
        <v>225.5</v>
      </c>
      <c r="Q89" s="18">
        <f t="shared" si="52"/>
        <v>35788.5</v>
      </c>
      <c r="R89" s="18">
        <f t="shared" si="52"/>
        <v>461</v>
      </c>
      <c r="S89" s="18">
        <f t="shared" si="52"/>
        <v>1567</v>
      </c>
      <c r="T89" s="18">
        <f t="shared" si="52"/>
        <v>134.5</v>
      </c>
      <c r="U89" s="18">
        <f t="shared" si="52"/>
        <v>55.5</v>
      </c>
      <c r="V89" s="18">
        <f t="shared" si="52"/>
        <v>265.5</v>
      </c>
      <c r="W89" s="18">
        <f t="shared" si="52"/>
        <v>131.5</v>
      </c>
      <c r="X89" s="18">
        <f t="shared" si="52"/>
        <v>46</v>
      </c>
      <c r="Y89" s="18">
        <f t="shared" si="52"/>
        <v>410</v>
      </c>
      <c r="Z89" s="18">
        <f t="shared" si="52"/>
        <v>202.5</v>
      </c>
      <c r="AA89" s="18">
        <f t="shared" si="52"/>
        <v>30000.5</v>
      </c>
      <c r="AB89" s="18">
        <f t="shared" si="52"/>
        <v>27543.5</v>
      </c>
      <c r="AC89" s="18">
        <f t="shared" si="52"/>
        <v>891.5</v>
      </c>
      <c r="AD89" s="18">
        <f t="shared" si="52"/>
        <v>1188.5</v>
      </c>
      <c r="AE89" s="18">
        <f t="shared" si="52"/>
        <v>92</v>
      </c>
      <c r="AF89" s="18">
        <f t="shared" si="52"/>
        <v>164.5</v>
      </c>
      <c r="AG89" s="18">
        <f t="shared" si="52"/>
        <v>635.5</v>
      </c>
      <c r="AH89" s="18">
        <f t="shared" si="52"/>
        <v>994</v>
      </c>
      <c r="AI89" s="18">
        <f t="shared" ref="AI89:BN89" si="53">AI27</f>
        <v>335.5</v>
      </c>
      <c r="AJ89" s="18">
        <f t="shared" si="53"/>
        <v>145</v>
      </c>
      <c r="AK89" s="18">
        <f t="shared" si="53"/>
        <v>193</v>
      </c>
      <c r="AL89" s="18">
        <f t="shared" si="53"/>
        <v>242</v>
      </c>
      <c r="AM89" s="18">
        <f t="shared" si="53"/>
        <v>393</v>
      </c>
      <c r="AN89" s="18">
        <f t="shared" si="53"/>
        <v>316.5</v>
      </c>
      <c r="AO89" s="18">
        <f t="shared" si="53"/>
        <v>4455</v>
      </c>
      <c r="AP89" s="18">
        <f t="shared" si="53"/>
        <v>85068.5</v>
      </c>
      <c r="AQ89" s="18">
        <f t="shared" si="53"/>
        <v>212.5</v>
      </c>
      <c r="AR89" s="18">
        <f t="shared" si="53"/>
        <v>60561</v>
      </c>
      <c r="AS89" s="18">
        <f t="shared" si="53"/>
        <v>6434</v>
      </c>
      <c r="AT89" s="18">
        <f t="shared" si="53"/>
        <v>2065.5</v>
      </c>
      <c r="AU89" s="18">
        <f t="shared" si="53"/>
        <v>229.5</v>
      </c>
      <c r="AV89" s="18">
        <f t="shared" si="53"/>
        <v>281.5</v>
      </c>
      <c r="AW89" s="18">
        <f t="shared" si="53"/>
        <v>250.5</v>
      </c>
      <c r="AX89" s="18">
        <f t="shared" si="53"/>
        <v>64</v>
      </c>
      <c r="AY89" s="18">
        <f t="shared" si="53"/>
        <v>433</v>
      </c>
      <c r="AZ89" s="18">
        <f t="shared" si="53"/>
        <v>12480.5</v>
      </c>
      <c r="BA89" s="18">
        <f t="shared" si="53"/>
        <v>8836.5</v>
      </c>
      <c r="BB89" s="18">
        <f t="shared" si="53"/>
        <v>7811.5</v>
      </c>
      <c r="BC89" s="18">
        <f t="shared" si="53"/>
        <v>22495.5</v>
      </c>
      <c r="BD89" s="18">
        <f t="shared" si="53"/>
        <v>3592.5</v>
      </c>
      <c r="BE89" s="18">
        <f t="shared" si="53"/>
        <v>1312.5</v>
      </c>
      <c r="BF89" s="18">
        <f t="shared" si="53"/>
        <v>23847</v>
      </c>
      <c r="BG89" s="18">
        <f t="shared" si="53"/>
        <v>941.5</v>
      </c>
      <c r="BH89" s="18">
        <f t="shared" si="53"/>
        <v>554</v>
      </c>
      <c r="BI89" s="18">
        <f t="shared" si="53"/>
        <v>236</v>
      </c>
      <c r="BJ89" s="18">
        <f t="shared" si="53"/>
        <v>6205.5</v>
      </c>
      <c r="BK89" s="18">
        <f t="shared" si="53"/>
        <v>17370</v>
      </c>
      <c r="BL89" s="18">
        <f t="shared" si="53"/>
        <v>148.5</v>
      </c>
      <c r="BM89" s="18">
        <f t="shared" si="53"/>
        <v>229</v>
      </c>
      <c r="BN89" s="18">
        <f t="shared" si="53"/>
        <v>3248.5</v>
      </c>
      <c r="BO89" s="18">
        <f t="shared" ref="BO89:CT89" si="54">BO27</f>
        <v>1291.5</v>
      </c>
      <c r="BP89" s="18">
        <f t="shared" si="54"/>
        <v>177</v>
      </c>
      <c r="BQ89" s="18">
        <f t="shared" si="54"/>
        <v>5543.1</v>
      </c>
      <c r="BR89" s="18">
        <f t="shared" si="54"/>
        <v>4380.5</v>
      </c>
      <c r="BS89" s="18">
        <f t="shared" si="54"/>
        <v>1082</v>
      </c>
      <c r="BT89" s="18">
        <f t="shared" si="54"/>
        <v>409</v>
      </c>
      <c r="BU89" s="18">
        <f t="shared" si="54"/>
        <v>400.5</v>
      </c>
      <c r="BV89" s="18">
        <f t="shared" si="54"/>
        <v>1232</v>
      </c>
      <c r="BW89" s="18">
        <f t="shared" si="54"/>
        <v>2002.5</v>
      </c>
      <c r="BX89" s="18">
        <f t="shared" si="54"/>
        <v>55.5</v>
      </c>
      <c r="BY89" s="18">
        <f t="shared" si="54"/>
        <v>500</v>
      </c>
      <c r="BZ89" s="18">
        <f t="shared" si="54"/>
        <v>196</v>
      </c>
      <c r="CA89" s="18">
        <f t="shared" si="54"/>
        <v>135.5</v>
      </c>
      <c r="CB89" s="18">
        <f t="shared" si="54"/>
        <v>76761</v>
      </c>
      <c r="CC89" s="18">
        <f t="shared" si="54"/>
        <v>188</v>
      </c>
      <c r="CD89" s="18">
        <f t="shared" si="54"/>
        <v>37.5</v>
      </c>
      <c r="CE89" s="18">
        <f t="shared" si="54"/>
        <v>140.5</v>
      </c>
      <c r="CF89" s="18">
        <f t="shared" si="54"/>
        <v>137</v>
      </c>
      <c r="CG89" s="18">
        <f t="shared" si="54"/>
        <v>192</v>
      </c>
      <c r="CH89" s="18">
        <f t="shared" si="54"/>
        <v>101</v>
      </c>
      <c r="CI89" s="18">
        <f t="shared" si="54"/>
        <v>681</v>
      </c>
      <c r="CJ89" s="18">
        <f t="shared" si="54"/>
        <v>924</v>
      </c>
      <c r="CK89" s="18">
        <f t="shared" si="54"/>
        <v>4386</v>
      </c>
      <c r="CL89" s="18">
        <f t="shared" si="54"/>
        <v>1306</v>
      </c>
      <c r="CM89" s="18">
        <f t="shared" si="54"/>
        <v>712.5</v>
      </c>
      <c r="CN89" s="18">
        <f t="shared" si="54"/>
        <v>28365.5</v>
      </c>
      <c r="CO89" s="18">
        <f t="shared" si="54"/>
        <v>14463</v>
      </c>
      <c r="CP89" s="18">
        <f t="shared" si="54"/>
        <v>992</v>
      </c>
      <c r="CQ89" s="18">
        <f t="shared" si="54"/>
        <v>783.5</v>
      </c>
      <c r="CR89" s="18">
        <f t="shared" si="54"/>
        <v>204</v>
      </c>
      <c r="CS89" s="18">
        <f t="shared" si="54"/>
        <v>319</v>
      </c>
      <c r="CT89" s="18">
        <f t="shared" si="54"/>
        <v>90</v>
      </c>
      <c r="CU89" s="18">
        <f t="shared" ref="CU89:DZ89" si="55">CU27</f>
        <v>71</v>
      </c>
      <c r="CV89" s="18">
        <f t="shared" si="55"/>
        <v>37</v>
      </c>
      <c r="CW89" s="18">
        <f t="shared" si="55"/>
        <v>195.5</v>
      </c>
      <c r="CX89" s="18">
        <f t="shared" si="55"/>
        <v>437</v>
      </c>
      <c r="CY89" s="18">
        <f t="shared" si="55"/>
        <v>39</v>
      </c>
      <c r="CZ89" s="18">
        <f t="shared" si="55"/>
        <v>1973.5</v>
      </c>
      <c r="DA89" s="18">
        <f t="shared" si="55"/>
        <v>173.5</v>
      </c>
      <c r="DB89" s="18">
        <f t="shared" si="55"/>
        <v>308.5</v>
      </c>
      <c r="DC89" s="18">
        <f t="shared" si="55"/>
        <v>140.5</v>
      </c>
      <c r="DD89" s="18">
        <f t="shared" si="55"/>
        <v>159</v>
      </c>
      <c r="DE89" s="18">
        <f t="shared" si="55"/>
        <v>335.5</v>
      </c>
      <c r="DF89" s="18">
        <f t="shared" si="55"/>
        <v>20321.5</v>
      </c>
      <c r="DG89" s="18">
        <f t="shared" si="55"/>
        <v>81</v>
      </c>
      <c r="DH89" s="18">
        <f t="shared" si="55"/>
        <v>1890</v>
      </c>
      <c r="DI89" s="18">
        <f t="shared" si="55"/>
        <v>2497.5</v>
      </c>
      <c r="DJ89" s="18">
        <f t="shared" si="55"/>
        <v>613</v>
      </c>
      <c r="DK89" s="18">
        <f t="shared" si="55"/>
        <v>437.5</v>
      </c>
      <c r="DL89" s="18">
        <f t="shared" si="55"/>
        <v>5575.5</v>
      </c>
      <c r="DM89" s="18">
        <f t="shared" si="55"/>
        <v>234.5</v>
      </c>
      <c r="DN89" s="18">
        <f t="shared" si="55"/>
        <v>1260.5</v>
      </c>
      <c r="DO89" s="18">
        <f t="shared" si="55"/>
        <v>3148.5</v>
      </c>
      <c r="DP89" s="18">
        <f t="shared" si="55"/>
        <v>198</v>
      </c>
      <c r="DQ89" s="18">
        <f t="shared" si="55"/>
        <v>701.5</v>
      </c>
      <c r="DR89" s="18">
        <f t="shared" si="55"/>
        <v>1384.5</v>
      </c>
      <c r="DS89" s="18">
        <f t="shared" si="55"/>
        <v>715.5</v>
      </c>
      <c r="DT89" s="18">
        <f t="shared" si="55"/>
        <v>165</v>
      </c>
      <c r="DU89" s="18">
        <f t="shared" si="55"/>
        <v>369.5</v>
      </c>
      <c r="DV89" s="18">
        <f t="shared" si="55"/>
        <v>205</v>
      </c>
      <c r="DW89" s="18">
        <f t="shared" si="55"/>
        <v>312</v>
      </c>
      <c r="DX89" s="18">
        <f t="shared" si="55"/>
        <v>173.5</v>
      </c>
      <c r="DY89" s="18">
        <f t="shared" si="55"/>
        <v>317</v>
      </c>
      <c r="DZ89" s="18">
        <f t="shared" si="55"/>
        <v>724.5</v>
      </c>
      <c r="EA89" s="18">
        <f t="shared" ref="EA89:FF89" si="56">EA27</f>
        <v>560</v>
      </c>
      <c r="EB89" s="18">
        <f t="shared" si="56"/>
        <v>593</v>
      </c>
      <c r="EC89" s="18">
        <f t="shared" si="56"/>
        <v>301</v>
      </c>
      <c r="ED89" s="18">
        <f t="shared" si="56"/>
        <v>1584</v>
      </c>
      <c r="EE89" s="18">
        <f t="shared" si="56"/>
        <v>171.5</v>
      </c>
      <c r="EF89" s="18">
        <f t="shared" si="56"/>
        <v>1443.5</v>
      </c>
      <c r="EG89" s="18">
        <f t="shared" si="56"/>
        <v>257</v>
      </c>
      <c r="EH89" s="18">
        <f t="shared" si="56"/>
        <v>247.5</v>
      </c>
      <c r="EI89" s="18">
        <f t="shared" si="56"/>
        <v>14573.5</v>
      </c>
      <c r="EJ89" s="18">
        <f t="shared" si="56"/>
        <v>10050.5</v>
      </c>
      <c r="EK89" s="18">
        <f t="shared" si="56"/>
        <v>643</v>
      </c>
      <c r="EL89" s="18">
        <f t="shared" si="56"/>
        <v>458</v>
      </c>
      <c r="EM89" s="18">
        <f t="shared" si="56"/>
        <v>382</v>
      </c>
      <c r="EN89" s="18">
        <f t="shared" si="56"/>
        <v>1009.5</v>
      </c>
      <c r="EO89" s="18">
        <f t="shared" si="56"/>
        <v>332</v>
      </c>
      <c r="EP89" s="18">
        <f t="shared" si="56"/>
        <v>354</v>
      </c>
      <c r="EQ89" s="18">
        <f t="shared" si="56"/>
        <v>2533</v>
      </c>
      <c r="ER89" s="18">
        <f t="shared" si="56"/>
        <v>277</v>
      </c>
      <c r="ES89" s="18">
        <f t="shared" si="56"/>
        <v>132.5</v>
      </c>
      <c r="ET89" s="18">
        <f t="shared" si="56"/>
        <v>217</v>
      </c>
      <c r="EU89" s="18">
        <f t="shared" si="56"/>
        <v>565</v>
      </c>
      <c r="EV89" s="18">
        <f t="shared" si="56"/>
        <v>74</v>
      </c>
      <c r="EW89" s="18">
        <f t="shared" si="56"/>
        <v>872.5</v>
      </c>
      <c r="EX89" s="18">
        <f t="shared" si="56"/>
        <v>162</v>
      </c>
      <c r="EY89" s="18">
        <f t="shared" si="56"/>
        <v>225</v>
      </c>
      <c r="EZ89" s="18">
        <f t="shared" si="56"/>
        <v>126</v>
      </c>
      <c r="FA89" s="18">
        <f t="shared" si="56"/>
        <v>3331</v>
      </c>
      <c r="FB89" s="18">
        <f t="shared" si="56"/>
        <v>313.5</v>
      </c>
      <c r="FC89" s="18">
        <f t="shared" si="56"/>
        <v>2271.5</v>
      </c>
      <c r="FD89" s="18">
        <f t="shared" si="56"/>
        <v>381</v>
      </c>
      <c r="FE89" s="18">
        <f t="shared" si="56"/>
        <v>87</v>
      </c>
      <c r="FF89" s="18">
        <f t="shared" si="56"/>
        <v>210.5</v>
      </c>
      <c r="FG89" s="18">
        <f t="shared" ref="FG89:FX89" si="57">FG27</f>
        <v>139</v>
      </c>
      <c r="FH89" s="18">
        <f t="shared" si="57"/>
        <v>70</v>
      </c>
      <c r="FI89" s="18">
        <f t="shared" si="57"/>
        <v>1796.5</v>
      </c>
      <c r="FJ89" s="18">
        <f t="shared" si="57"/>
        <v>1954.5</v>
      </c>
      <c r="FK89" s="18">
        <f t="shared" si="57"/>
        <v>2442.5</v>
      </c>
      <c r="FL89" s="18">
        <f t="shared" si="57"/>
        <v>7316</v>
      </c>
      <c r="FM89" s="18">
        <f t="shared" si="57"/>
        <v>3616.5</v>
      </c>
      <c r="FN89" s="18">
        <f t="shared" si="57"/>
        <v>21483</v>
      </c>
      <c r="FO89" s="18">
        <f t="shared" si="57"/>
        <v>1044.5</v>
      </c>
      <c r="FP89" s="18">
        <f t="shared" si="57"/>
        <v>2128.5</v>
      </c>
      <c r="FQ89" s="18">
        <f t="shared" si="57"/>
        <v>898.5</v>
      </c>
      <c r="FR89" s="18">
        <f t="shared" si="57"/>
        <v>165</v>
      </c>
      <c r="FS89" s="18">
        <f t="shared" si="57"/>
        <v>206.5</v>
      </c>
      <c r="FT89" s="18">
        <f t="shared" si="57"/>
        <v>54</v>
      </c>
      <c r="FU89" s="18">
        <f t="shared" si="57"/>
        <v>849</v>
      </c>
      <c r="FV89" s="18">
        <f t="shared" si="57"/>
        <v>698.5</v>
      </c>
      <c r="FW89" s="18">
        <f t="shared" si="57"/>
        <v>178.5</v>
      </c>
      <c r="FX89" s="18">
        <f t="shared" si="57"/>
        <v>56</v>
      </c>
      <c r="FY89" s="18"/>
      <c r="FZ89" s="18">
        <f t="shared" si="33"/>
        <v>802811.6</v>
      </c>
      <c r="GA89" s="21"/>
      <c r="GB89" s="18"/>
      <c r="GC89" s="18"/>
      <c r="GD89" s="18"/>
      <c r="GE89" s="18"/>
      <c r="GF89" s="18"/>
      <c r="GG89" s="7"/>
      <c r="GH89" s="7"/>
      <c r="GI89" s="7"/>
      <c r="GJ89" s="7"/>
      <c r="GK89" s="7"/>
      <c r="GL89" s="7"/>
      <c r="GM89" s="7"/>
      <c r="GN89" s="23"/>
      <c r="GO89" s="23"/>
    </row>
    <row r="90" spans="1:197" x14ac:dyDescent="0.35">
      <c r="A90" s="6" t="s">
        <v>557</v>
      </c>
      <c r="B90" s="7" t="s">
        <v>558</v>
      </c>
      <c r="C90" s="18">
        <f t="shared" ref="C90:BN90" si="58">ROUND(MAX(C85,ROUND(AVERAGE(C85:C86),1),ROUND(AVERAGE(C85:C87),1),ROUND(AVERAGE(C85:C88),1),ROUND(AVERAGE(C85:C89),1)),1)</f>
        <v>6404.5</v>
      </c>
      <c r="D90" s="18">
        <f t="shared" si="58"/>
        <v>34082.199999999997</v>
      </c>
      <c r="E90" s="18">
        <f t="shared" si="58"/>
        <v>5260.9</v>
      </c>
      <c r="F90" s="18">
        <f t="shared" si="58"/>
        <v>21051.5</v>
      </c>
      <c r="G90" s="18">
        <f t="shared" si="58"/>
        <v>1709</v>
      </c>
      <c r="H90" s="18">
        <f t="shared" si="58"/>
        <v>1104</v>
      </c>
      <c r="I90" s="18">
        <f t="shared" si="58"/>
        <v>7468.3</v>
      </c>
      <c r="J90" s="18">
        <f t="shared" si="58"/>
        <v>2103.8000000000002</v>
      </c>
      <c r="K90" s="18">
        <f t="shared" si="58"/>
        <v>253.3</v>
      </c>
      <c r="L90" s="18">
        <f t="shared" si="58"/>
        <v>2171.3000000000002</v>
      </c>
      <c r="M90" s="18">
        <f t="shared" si="58"/>
        <v>995</v>
      </c>
      <c r="N90" s="18">
        <f t="shared" si="58"/>
        <v>50931</v>
      </c>
      <c r="O90" s="18">
        <f t="shared" si="58"/>
        <v>13104.1</v>
      </c>
      <c r="P90" s="18">
        <f t="shared" si="58"/>
        <v>316.5</v>
      </c>
      <c r="Q90" s="18">
        <f t="shared" si="58"/>
        <v>37010</v>
      </c>
      <c r="R90" s="18">
        <f t="shared" si="58"/>
        <v>482.3</v>
      </c>
      <c r="S90" s="18">
        <f t="shared" si="58"/>
        <v>1602.3</v>
      </c>
      <c r="T90" s="18">
        <f t="shared" si="58"/>
        <v>161.5</v>
      </c>
      <c r="U90" s="18">
        <f t="shared" si="58"/>
        <v>57</v>
      </c>
      <c r="V90" s="18">
        <f t="shared" si="58"/>
        <v>257.60000000000002</v>
      </c>
      <c r="W90" s="18">
        <f t="shared" si="58"/>
        <v>132.80000000000001</v>
      </c>
      <c r="X90" s="18">
        <f t="shared" si="58"/>
        <v>36.700000000000003</v>
      </c>
      <c r="Y90" s="18">
        <f t="shared" si="58"/>
        <v>430.5</v>
      </c>
      <c r="Z90" s="18">
        <f t="shared" si="58"/>
        <v>231.2</v>
      </c>
      <c r="AA90" s="18">
        <f t="shared" si="58"/>
        <v>30620.3</v>
      </c>
      <c r="AB90" s="18">
        <f t="shared" si="58"/>
        <v>27153.4</v>
      </c>
      <c r="AC90" s="18">
        <f t="shared" si="58"/>
        <v>921</v>
      </c>
      <c r="AD90" s="18">
        <f t="shared" si="58"/>
        <v>1269.5</v>
      </c>
      <c r="AE90" s="18">
        <f t="shared" si="58"/>
        <v>97</v>
      </c>
      <c r="AF90" s="18">
        <f t="shared" si="58"/>
        <v>168.4</v>
      </c>
      <c r="AG90" s="18">
        <f t="shared" si="58"/>
        <v>611.1</v>
      </c>
      <c r="AH90" s="18">
        <f t="shared" si="58"/>
        <v>974.9</v>
      </c>
      <c r="AI90" s="18">
        <f t="shared" si="58"/>
        <v>374.3</v>
      </c>
      <c r="AJ90" s="18">
        <f t="shared" si="58"/>
        <v>176</v>
      </c>
      <c r="AK90" s="18">
        <f t="shared" si="58"/>
        <v>171.8</v>
      </c>
      <c r="AL90" s="18">
        <f t="shared" si="58"/>
        <v>286</v>
      </c>
      <c r="AM90" s="18">
        <f t="shared" si="58"/>
        <v>370</v>
      </c>
      <c r="AN90" s="18">
        <f t="shared" si="58"/>
        <v>309.39999999999998</v>
      </c>
      <c r="AO90" s="18">
        <f t="shared" si="58"/>
        <v>4190.2</v>
      </c>
      <c r="AP90" s="18">
        <f t="shared" si="58"/>
        <v>84396.5</v>
      </c>
      <c r="AQ90" s="18">
        <f t="shared" si="58"/>
        <v>242.5</v>
      </c>
      <c r="AR90" s="18">
        <f t="shared" si="58"/>
        <v>59324.6</v>
      </c>
      <c r="AS90" s="18">
        <f t="shared" si="58"/>
        <v>6278.6</v>
      </c>
      <c r="AT90" s="18">
        <f t="shared" si="58"/>
        <v>2340.5</v>
      </c>
      <c r="AU90" s="18">
        <f t="shared" si="58"/>
        <v>272</v>
      </c>
      <c r="AV90" s="18">
        <f t="shared" si="58"/>
        <v>308.5</v>
      </c>
      <c r="AW90" s="18">
        <f t="shared" si="58"/>
        <v>253</v>
      </c>
      <c r="AX90" s="18">
        <f t="shared" si="58"/>
        <v>73</v>
      </c>
      <c r="AY90" s="18">
        <f t="shared" si="58"/>
        <v>415.1</v>
      </c>
      <c r="AZ90" s="18">
        <f t="shared" si="58"/>
        <v>12261.4</v>
      </c>
      <c r="BA90" s="18">
        <f t="shared" si="58"/>
        <v>8907.4</v>
      </c>
      <c r="BB90" s="18">
        <f t="shared" si="58"/>
        <v>7628.2</v>
      </c>
      <c r="BC90" s="18">
        <f t="shared" si="58"/>
        <v>21474.1</v>
      </c>
      <c r="BD90" s="18">
        <f t="shared" si="58"/>
        <v>3610.2</v>
      </c>
      <c r="BE90" s="18">
        <f t="shared" si="58"/>
        <v>1242.8</v>
      </c>
      <c r="BF90" s="18">
        <f t="shared" si="58"/>
        <v>24355.5</v>
      </c>
      <c r="BG90" s="18">
        <f t="shared" si="58"/>
        <v>921.5</v>
      </c>
      <c r="BH90" s="18">
        <f t="shared" si="58"/>
        <v>547.5</v>
      </c>
      <c r="BI90" s="18">
        <f t="shared" si="58"/>
        <v>258.2</v>
      </c>
      <c r="BJ90" s="18">
        <f t="shared" si="58"/>
        <v>6262.8</v>
      </c>
      <c r="BK90" s="18">
        <f t="shared" si="58"/>
        <v>21041</v>
      </c>
      <c r="BL90" s="18">
        <f t="shared" si="58"/>
        <v>90.1</v>
      </c>
      <c r="BM90" s="18">
        <f t="shared" si="58"/>
        <v>346</v>
      </c>
      <c r="BN90" s="18">
        <f t="shared" si="58"/>
        <v>3151.1</v>
      </c>
      <c r="BO90" s="18">
        <f t="shared" ref="BO90:DZ90" si="59">ROUND(MAX(BO85,ROUND(AVERAGE(BO85:BO86),1),ROUND(AVERAGE(BO85:BO87),1),ROUND(AVERAGE(BO85:BO88),1),ROUND(AVERAGE(BO85:BO89),1)),1)</f>
        <v>1275.4000000000001</v>
      </c>
      <c r="BP90" s="18">
        <f t="shared" si="59"/>
        <v>168.4</v>
      </c>
      <c r="BQ90" s="18">
        <f t="shared" si="59"/>
        <v>5648.8</v>
      </c>
      <c r="BR90" s="18">
        <f t="shared" si="59"/>
        <v>4493</v>
      </c>
      <c r="BS90" s="18">
        <f t="shared" si="59"/>
        <v>1151</v>
      </c>
      <c r="BT90" s="18">
        <f t="shared" si="59"/>
        <v>383.7</v>
      </c>
      <c r="BU90" s="18">
        <f t="shared" si="59"/>
        <v>397.4</v>
      </c>
      <c r="BV90" s="18">
        <f t="shared" si="59"/>
        <v>1247.5</v>
      </c>
      <c r="BW90" s="18">
        <f t="shared" si="59"/>
        <v>2017</v>
      </c>
      <c r="BX90" s="18">
        <f t="shared" si="59"/>
        <v>68.900000000000006</v>
      </c>
      <c r="BY90" s="18">
        <f t="shared" si="59"/>
        <v>452.1</v>
      </c>
      <c r="BZ90" s="18">
        <f t="shared" si="59"/>
        <v>224</v>
      </c>
      <c r="CA90" s="18">
        <f>ROUND(MAX(CA85,ROUND(AVERAGE(CA85:CA86),1),ROUND(AVERAGE(CA85:CA87),1),ROUND(AVERAGE(CA85:CA88),1),ROUND(AVERAGE(CA85:CA89),1)),1)</f>
        <v>147.4</v>
      </c>
      <c r="CB90" s="18">
        <f t="shared" si="59"/>
        <v>73039.399999999994</v>
      </c>
      <c r="CC90" s="18">
        <f t="shared" si="59"/>
        <v>191</v>
      </c>
      <c r="CD90" s="18">
        <f t="shared" si="59"/>
        <v>151.30000000000001</v>
      </c>
      <c r="CE90" s="18">
        <f t="shared" si="59"/>
        <v>158.5</v>
      </c>
      <c r="CF90" s="18">
        <f t="shared" si="59"/>
        <v>119.9</v>
      </c>
      <c r="CG90" s="18">
        <f t="shared" si="59"/>
        <v>202.1</v>
      </c>
      <c r="CH90" s="18">
        <f t="shared" si="59"/>
        <v>98.7</v>
      </c>
      <c r="CI90" s="18">
        <f t="shared" si="59"/>
        <v>689.5</v>
      </c>
      <c r="CJ90" s="18">
        <f t="shared" si="59"/>
        <v>892.6</v>
      </c>
      <c r="CK90" s="18">
        <f t="shared" si="59"/>
        <v>4343.3</v>
      </c>
      <c r="CL90" s="18">
        <f t="shared" si="59"/>
        <v>1260</v>
      </c>
      <c r="CM90" s="18">
        <f t="shared" si="59"/>
        <v>691.7</v>
      </c>
      <c r="CN90" s="18">
        <f t="shared" si="59"/>
        <v>28337.5</v>
      </c>
      <c r="CO90" s="18">
        <f t="shared" si="59"/>
        <v>14428.3</v>
      </c>
      <c r="CP90" s="18">
        <f t="shared" si="59"/>
        <v>955.7</v>
      </c>
      <c r="CQ90" s="18">
        <f t="shared" si="59"/>
        <v>775</v>
      </c>
      <c r="CR90" s="18">
        <f t="shared" si="59"/>
        <v>222.7</v>
      </c>
      <c r="CS90" s="18">
        <f t="shared" si="59"/>
        <v>300.2</v>
      </c>
      <c r="CT90" s="18">
        <f t="shared" si="59"/>
        <v>115</v>
      </c>
      <c r="CU90" s="18">
        <f t="shared" si="59"/>
        <v>73</v>
      </c>
      <c r="CV90" s="18">
        <f t="shared" si="59"/>
        <v>28</v>
      </c>
      <c r="CW90" s="18">
        <f t="shared" si="59"/>
        <v>204.5</v>
      </c>
      <c r="CX90" s="18">
        <f t="shared" si="59"/>
        <v>462.8</v>
      </c>
      <c r="CY90" s="18">
        <f t="shared" si="59"/>
        <v>33.700000000000003</v>
      </c>
      <c r="CZ90" s="18">
        <f t="shared" si="59"/>
        <v>1847.7</v>
      </c>
      <c r="DA90" s="18">
        <f t="shared" si="59"/>
        <v>200.7</v>
      </c>
      <c r="DB90" s="18">
        <f t="shared" si="59"/>
        <v>318.3</v>
      </c>
      <c r="DC90" s="18">
        <f t="shared" si="59"/>
        <v>183</v>
      </c>
      <c r="DD90" s="18">
        <f t="shared" si="59"/>
        <v>170</v>
      </c>
      <c r="DE90" s="18">
        <f t="shared" si="59"/>
        <v>296.5</v>
      </c>
      <c r="DF90" s="18">
        <f t="shared" si="59"/>
        <v>19778.5</v>
      </c>
      <c r="DG90" s="18">
        <f t="shared" si="59"/>
        <v>93.5</v>
      </c>
      <c r="DH90" s="18">
        <f t="shared" si="59"/>
        <v>1846.6</v>
      </c>
      <c r="DI90" s="18">
        <f t="shared" si="59"/>
        <v>2410.6999999999998</v>
      </c>
      <c r="DJ90" s="18">
        <f t="shared" si="59"/>
        <v>628.79999999999995</v>
      </c>
      <c r="DK90" s="18">
        <f t="shared" si="59"/>
        <v>480.3</v>
      </c>
      <c r="DL90" s="18">
        <f t="shared" si="59"/>
        <v>5713.4</v>
      </c>
      <c r="DM90" s="18">
        <f t="shared" si="59"/>
        <v>232.8</v>
      </c>
      <c r="DN90" s="18">
        <f t="shared" si="59"/>
        <v>1289.0999999999999</v>
      </c>
      <c r="DO90" s="18">
        <f t="shared" si="59"/>
        <v>3255.5</v>
      </c>
      <c r="DP90" s="18">
        <f t="shared" si="59"/>
        <v>200.3</v>
      </c>
      <c r="DQ90" s="18">
        <f t="shared" si="59"/>
        <v>843</v>
      </c>
      <c r="DR90" s="18">
        <f t="shared" si="59"/>
        <v>1338.8</v>
      </c>
      <c r="DS90" s="18">
        <f t="shared" si="59"/>
        <v>634</v>
      </c>
      <c r="DT90" s="18">
        <f t="shared" si="59"/>
        <v>177.3</v>
      </c>
      <c r="DU90" s="18">
        <f t="shared" si="59"/>
        <v>356.1</v>
      </c>
      <c r="DV90" s="18">
        <f t="shared" si="59"/>
        <v>210.5</v>
      </c>
      <c r="DW90" s="18">
        <f t="shared" si="59"/>
        <v>305.60000000000002</v>
      </c>
      <c r="DX90" s="18">
        <f t="shared" si="59"/>
        <v>166.6</v>
      </c>
      <c r="DY90" s="18">
        <f t="shared" si="59"/>
        <v>304</v>
      </c>
      <c r="DZ90" s="18">
        <f t="shared" si="59"/>
        <v>704.4</v>
      </c>
      <c r="EA90" s="18">
        <f t="shared" ref="EA90:FX90" si="60">ROUND(MAX(EA85,ROUND(AVERAGE(EA85:EA86),1),ROUND(AVERAGE(EA85:EA87),1),ROUND(AVERAGE(EA85:EA88),1),ROUND(AVERAGE(EA85:EA89),1)),1)</f>
        <v>525.1</v>
      </c>
      <c r="EB90" s="18">
        <f t="shared" si="60"/>
        <v>553.4</v>
      </c>
      <c r="EC90" s="18">
        <f t="shared" si="60"/>
        <v>293.3</v>
      </c>
      <c r="ED90" s="18">
        <f t="shared" si="60"/>
        <v>1569.3</v>
      </c>
      <c r="EE90" s="18">
        <f t="shared" si="60"/>
        <v>194</v>
      </c>
      <c r="EF90" s="18">
        <f t="shared" si="60"/>
        <v>1389.9</v>
      </c>
      <c r="EG90" s="18">
        <f t="shared" si="60"/>
        <v>257</v>
      </c>
      <c r="EH90" s="18">
        <f t="shared" si="60"/>
        <v>247.8</v>
      </c>
      <c r="EI90" s="18">
        <f t="shared" si="60"/>
        <v>14128.8</v>
      </c>
      <c r="EJ90" s="18">
        <f t="shared" si="60"/>
        <v>10009.5</v>
      </c>
      <c r="EK90" s="18">
        <f t="shared" si="60"/>
        <v>670</v>
      </c>
      <c r="EL90" s="18">
        <f t="shared" si="60"/>
        <v>462.5</v>
      </c>
      <c r="EM90" s="18">
        <f t="shared" si="60"/>
        <v>383.9</v>
      </c>
      <c r="EN90" s="18">
        <f t="shared" si="60"/>
        <v>923.5</v>
      </c>
      <c r="EO90" s="18">
        <f t="shared" si="60"/>
        <v>314.39999999999998</v>
      </c>
      <c r="EP90" s="18">
        <f t="shared" si="60"/>
        <v>419.8</v>
      </c>
      <c r="EQ90" s="18">
        <f t="shared" si="60"/>
        <v>2537.8000000000002</v>
      </c>
      <c r="ER90" s="18">
        <f t="shared" si="60"/>
        <v>308</v>
      </c>
      <c r="ES90" s="18">
        <f t="shared" si="60"/>
        <v>163.5</v>
      </c>
      <c r="ET90" s="18">
        <f t="shared" si="60"/>
        <v>193.5</v>
      </c>
      <c r="EU90" s="18">
        <f t="shared" si="60"/>
        <v>577.1</v>
      </c>
      <c r="EV90" s="18">
        <f t="shared" si="60"/>
        <v>74.3</v>
      </c>
      <c r="EW90" s="18">
        <f t="shared" si="60"/>
        <v>844.6</v>
      </c>
      <c r="EX90" s="18">
        <f t="shared" si="60"/>
        <v>170</v>
      </c>
      <c r="EY90" s="18">
        <f t="shared" si="60"/>
        <v>211.3</v>
      </c>
      <c r="EZ90" s="18">
        <f t="shared" si="60"/>
        <v>130.5</v>
      </c>
      <c r="FA90" s="18">
        <f t="shared" si="60"/>
        <v>3420.3</v>
      </c>
      <c r="FB90" s="18">
        <f t="shared" si="60"/>
        <v>295.7</v>
      </c>
      <c r="FC90" s="18">
        <f t="shared" si="60"/>
        <v>1947.6</v>
      </c>
      <c r="FD90" s="18">
        <f t="shared" si="60"/>
        <v>403</v>
      </c>
      <c r="FE90" s="18">
        <f t="shared" si="60"/>
        <v>82.4</v>
      </c>
      <c r="FF90" s="18">
        <f t="shared" si="60"/>
        <v>192.1</v>
      </c>
      <c r="FG90" s="18">
        <f t="shared" si="60"/>
        <v>125.8</v>
      </c>
      <c r="FH90" s="18">
        <f t="shared" si="60"/>
        <v>71</v>
      </c>
      <c r="FI90" s="18">
        <f t="shared" si="60"/>
        <v>1732.8</v>
      </c>
      <c r="FJ90" s="18">
        <f t="shared" si="60"/>
        <v>2013</v>
      </c>
      <c r="FK90" s="18">
        <f>ROUND(MAX(FK85,ROUND(AVERAGE(FK85:FK86),1),ROUND(AVERAGE(FK85:FK87),1),ROUND(AVERAGE(FK85:FK88),1),ROUND(AVERAGE(FK85:FK89),1)),1)</f>
        <v>2543.1999999999998</v>
      </c>
      <c r="FL90" s="18">
        <f t="shared" si="60"/>
        <v>8455.5</v>
      </c>
      <c r="FM90" s="18">
        <f t="shared" si="60"/>
        <v>3910.5</v>
      </c>
      <c r="FN90" s="18">
        <f t="shared" si="60"/>
        <v>22092.5</v>
      </c>
      <c r="FO90" s="18">
        <f t="shared" si="60"/>
        <v>1111</v>
      </c>
      <c r="FP90" s="18">
        <f t="shared" si="60"/>
        <v>2307.5</v>
      </c>
      <c r="FQ90" s="18">
        <f t="shared" si="60"/>
        <v>985.5</v>
      </c>
      <c r="FR90" s="18">
        <f t="shared" si="60"/>
        <v>169.5</v>
      </c>
      <c r="FS90" s="18">
        <f t="shared" si="60"/>
        <v>177.5</v>
      </c>
      <c r="FT90" s="18">
        <f t="shared" si="60"/>
        <v>57.1</v>
      </c>
      <c r="FU90" s="18">
        <f t="shared" si="60"/>
        <v>808.9</v>
      </c>
      <c r="FV90" s="18">
        <f t="shared" si="60"/>
        <v>694</v>
      </c>
      <c r="FW90" s="18">
        <f t="shared" si="60"/>
        <v>157.6</v>
      </c>
      <c r="FX90" s="18">
        <f t="shared" si="60"/>
        <v>65</v>
      </c>
      <c r="FY90" s="18"/>
      <c r="FZ90" s="18">
        <f t="shared" si="33"/>
        <v>801859.50000000035</v>
      </c>
      <c r="GA90" s="77">
        <v>801859.5</v>
      </c>
      <c r="GB90" s="18">
        <f>FZ90-FZ85</f>
        <v>16511.000000000349</v>
      </c>
      <c r="GC90" s="18"/>
      <c r="GD90" s="18"/>
      <c r="GE90" s="18"/>
      <c r="GF90" s="18"/>
      <c r="GG90" s="7"/>
      <c r="GH90" s="7"/>
      <c r="GI90" s="7"/>
      <c r="GJ90" s="7"/>
      <c r="GK90" s="7"/>
      <c r="GL90" s="7"/>
      <c r="GM90" s="7"/>
      <c r="GN90" s="23"/>
      <c r="GO90" s="23"/>
    </row>
    <row r="91" spans="1:197" x14ac:dyDescent="0.35">
      <c r="A91" s="7"/>
      <c r="B91" s="7" t="s">
        <v>559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18"/>
      <c r="FZ91" s="20"/>
      <c r="GA91" s="21"/>
      <c r="GB91" s="18"/>
      <c r="GC91" s="18"/>
      <c r="GD91" s="18"/>
      <c r="GE91" s="18"/>
      <c r="GF91" s="18"/>
      <c r="GG91" s="7"/>
      <c r="GH91" s="7"/>
      <c r="GI91" s="7"/>
      <c r="GJ91" s="7"/>
      <c r="GK91" s="7"/>
      <c r="GL91" s="7"/>
      <c r="GM91" s="7"/>
      <c r="GN91" s="23"/>
      <c r="GO91" s="23"/>
    </row>
    <row r="92" spans="1:197" x14ac:dyDescent="0.35">
      <c r="A92" s="7"/>
      <c r="B92" s="7" t="s">
        <v>560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18"/>
      <c r="FZ92" s="20"/>
      <c r="GA92" s="21"/>
      <c r="GB92" s="18"/>
      <c r="GC92" s="18"/>
      <c r="GD92" s="18"/>
      <c r="GE92" s="18"/>
      <c r="GF92" s="18"/>
      <c r="GG92" s="7"/>
      <c r="GH92" s="7"/>
      <c r="GI92" s="7"/>
      <c r="GJ92" s="7"/>
      <c r="GK92" s="7"/>
      <c r="GL92" s="7"/>
      <c r="GM92" s="7"/>
      <c r="GN92" s="23"/>
      <c r="GO92" s="23"/>
    </row>
    <row r="93" spans="1:197" x14ac:dyDescent="0.35">
      <c r="A93" s="6" t="s">
        <v>561</v>
      </c>
      <c r="B93" s="7" t="s">
        <v>562</v>
      </c>
      <c r="C93" s="51">
        <f t="shared" ref="C93:BN93" si="61">ROUND(C10*2*$A$83,2)</f>
        <v>0</v>
      </c>
      <c r="D93" s="51">
        <f t="shared" si="61"/>
        <v>0.08</v>
      </c>
      <c r="E93" s="51">
        <f t="shared" si="61"/>
        <v>0.24</v>
      </c>
      <c r="F93" s="51">
        <f t="shared" si="61"/>
        <v>0</v>
      </c>
      <c r="G93" s="51">
        <f t="shared" si="61"/>
        <v>0</v>
      </c>
      <c r="H93" s="51">
        <f t="shared" si="61"/>
        <v>0</v>
      </c>
      <c r="I93" s="51">
        <f t="shared" si="61"/>
        <v>0</v>
      </c>
      <c r="J93" s="51">
        <f t="shared" si="61"/>
        <v>0</v>
      </c>
      <c r="K93" s="51">
        <f t="shared" si="61"/>
        <v>0</v>
      </c>
      <c r="L93" s="51">
        <f t="shared" si="61"/>
        <v>0</v>
      </c>
      <c r="M93" s="51">
        <f t="shared" si="61"/>
        <v>0</v>
      </c>
      <c r="N93" s="51">
        <f t="shared" si="61"/>
        <v>4.4000000000000004</v>
      </c>
      <c r="O93" s="51">
        <f t="shared" si="61"/>
        <v>0.32</v>
      </c>
      <c r="P93" s="51">
        <f t="shared" si="61"/>
        <v>0</v>
      </c>
      <c r="Q93" s="51">
        <f t="shared" si="61"/>
        <v>7.12</v>
      </c>
      <c r="R93" s="51">
        <f t="shared" si="61"/>
        <v>0</v>
      </c>
      <c r="S93" s="51">
        <f t="shared" si="61"/>
        <v>0.48</v>
      </c>
      <c r="T93" s="51">
        <f t="shared" si="61"/>
        <v>0</v>
      </c>
      <c r="U93" s="51">
        <f t="shared" si="61"/>
        <v>0</v>
      </c>
      <c r="V93" s="51">
        <f t="shared" si="61"/>
        <v>0</v>
      </c>
      <c r="W93" s="51">
        <f t="shared" si="61"/>
        <v>0</v>
      </c>
      <c r="X93" s="51">
        <f t="shared" si="61"/>
        <v>0.4</v>
      </c>
      <c r="Y93" s="51">
        <f t="shared" si="61"/>
        <v>0</v>
      </c>
      <c r="Z93" s="51">
        <f t="shared" si="61"/>
        <v>0</v>
      </c>
      <c r="AA93" s="51">
        <f t="shared" si="61"/>
        <v>4.08</v>
      </c>
      <c r="AB93" s="51">
        <f t="shared" si="61"/>
        <v>0.16</v>
      </c>
      <c r="AC93" s="51">
        <f t="shared" si="61"/>
        <v>0</v>
      </c>
      <c r="AD93" s="51">
        <f t="shared" si="61"/>
        <v>0.08</v>
      </c>
      <c r="AE93" s="51">
        <f t="shared" si="61"/>
        <v>0</v>
      </c>
      <c r="AF93" s="51">
        <f t="shared" si="61"/>
        <v>0</v>
      </c>
      <c r="AG93" s="51">
        <f t="shared" si="61"/>
        <v>0</v>
      </c>
      <c r="AH93" s="51">
        <f t="shared" si="61"/>
        <v>0</v>
      </c>
      <c r="AI93" s="51">
        <f t="shared" si="61"/>
        <v>0</v>
      </c>
      <c r="AJ93" s="51">
        <f t="shared" si="61"/>
        <v>0</v>
      </c>
      <c r="AK93" s="51">
        <f t="shared" si="61"/>
        <v>0</v>
      </c>
      <c r="AL93" s="51">
        <f t="shared" si="61"/>
        <v>0</v>
      </c>
      <c r="AM93" s="51">
        <f t="shared" si="61"/>
        <v>0</v>
      </c>
      <c r="AN93" s="51">
        <f t="shared" si="61"/>
        <v>0</v>
      </c>
      <c r="AO93" s="51">
        <f t="shared" si="61"/>
        <v>0.64</v>
      </c>
      <c r="AP93" s="51">
        <f t="shared" si="61"/>
        <v>0.08</v>
      </c>
      <c r="AQ93" s="51">
        <f t="shared" si="61"/>
        <v>0</v>
      </c>
      <c r="AR93" s="51">
        <f t="shared" si="61"/>
        <v>10.16</v>
      </c>
      <c r="AS93" s="51">
        <f t="shared" si="61"/>
        <v>0</v>
      </c>
      <c r="AT93" s="51">
        <f t="shared" si="61"/>
        <v>2.08</v>
      </c>
      <c r="AU93" s="51">
        <f t="shared" si="61"/>
        <v>0</v>
      </c>
      <c r="AV93" s="51">
        <f t="shared" si="61"/>
        <v>0</v>
      </c>
      <c r="AW93" s="51">
        <f t="shared" si="61"/>
        <v>0</v>
      </c>
      <c r="AX93" s="51">
        <f t="shared" si="61"/>
        <v>0</v>
      </c>
      <c r="AY93" s="51">
        <f t="shared" si="61"/>
        <v>0</v>
      </c>
      <c r="AZ93" s="51">
        <f t="shared" si="61"/>
        <v>2.2400000000000002</v>
      </c>
      <c r="BA93" s="51">
        <f t="shared" si="61"/>
        <v>0</v>
      </c>
      <c r="BB93" s="51">
        <f t="shared" si="61"/>
        <v>0.16</v>
      </c>
      <c r="BC93" s="51">
        <f t="shared" si="61"/>
        <v>1.2</v>
      </c>
      <c r="BD93" s="51">
        <f t="shared" si="61"/>
        <v>0</v>
      </c>
      <c r="BE93" s="51">
        <f t="shared" si="61"/>
        <v>0</v>
      </c>
      <c r="BF93" s="51">
        <f t="shared" si="61"/>
        <v>31.76</v>
      </c>
      <c r="BG93" s="51">
        <f t="shared" si="61"/>
        <v>0.08</v>
      </c>
      <c r="BH93" s="51">
        <f t="shared" si="61"/>
        <v>0</v>
      </c>
      <c r="BI93" s="51">
        <f t="shared" si="61"/>
        <v>0</v>
      </c>
      <c r="BJ93" s="51">
        <f t="shared" si="61"/>
        <v>3.28</v>
      </c>
      <c r="BK93" s="51">
        <f t="shared" si="61"/>
        <v>49.2</v>
      </c>
      <c r="BL93" s="51">
        <f t="shared" si="61"/>
        <v>0</v>
      </c>
      <c r="BM93" s="51">
        <f t="shared" si="61"/>
        <v>0</v>
      </c>
      <c r="BN93" s="51">
        <f t="shared" si="61"/>
        <v>0.08</v>
      </c>
      <c r="BO93" s="51">
        <f t="shared" ref="BO93:DZ93" si="62">ROUND(BO10*2*$A$83,2)</f>
        <v>0</v>
      </c>
      <c r="BP93" s="51">
        <f t="shared" si="62"/>
        <v>0</v>
      </c>
      <c r="BQ93" s="51">
        <f t="shared" si="62"/>
        <v>0</v>
      </c>
      <c r="BR93" s="51">
        <f t="shared" si="62"/>
        <v>0</v>
      </c>
      <c r="BS93" s="51">
        <f t="shared" si="62"/>
        <v>0.08</v>
      </c>
      <c r="BT93" s="51">
        <f t="shared" si="62"/>
        <v>0</v>
      </c>
      <c r="BU93" s="51">
        <f t="shared" si="62"/>
        <v>0</v>
      </c>
      <c r="BV93" s="51">
        <f t="shared" si="62"/>
        <v>0</v>
      </c>
      <c r="BW93" s="51">
        <f t="shared" si="62"/>
        <v>0</v>
      </c>
      <c r="BX93" s="51">
        <f t="shared" si="62"/>
        <v>0</v>
      </c>
      <c r="BY93" s="51">
        <f t="shared" si="62"/>
        <v>0.08</v>
      </c>
      <c r="BZ93" s="51">
        <f t="shared" si="62"/>
        <v>0</v>
      </c>
      <c r="CA93" s="51">
        <f t="shared" si="62"/>
        <v>0</v>
      </c>
      <c r="CB93" s="51">
        <f t="shared" si="62"/>
        <v>10.96</v>
      </c>
      <c r="CC93" s="51">
        <f t="shared" si="62"/>
        <v>0</v>
      </c>
      <c r="CD93" s="51">
        <f t="shared" si="62"/>
        <v>0</v>
      </c>
      <c r="CE93" s="51">
        <f t="shared" si="62"/>
        <v>0</v>
      </c>
      <c r="CF93" s="51">
        <f t="shared" si="62"/>
        <v>0</v>
      </c>
      <c r="CG93" s="51">
        <f t="shared" si="62"/>
        <v>0</v>
      </c>
      <c r="CH93" s="51">
        <f t="shared" si="62"/>
        <v>0</v>
      </c>
      <c r="CI93" s="51">
        <f t="shared" si="62"/>
        <v>0</v>
      </c>
      <c r="CJ93" s="51">
        <f t="shared" si="62"/>
        <v>0</v>
      </c>
      <c r="CK93" s="51">
        <f t="shared" si="62"/>
        <v>1.68</v>
      </c>
      <c r="CL93" s="51">
        <f t="shared" si="62"/>
        <v>0</v>
      </c>
      <c r="CM93" s="51">
        <f t="shared" si="62"/>
        <v>1.04</v>
      </c>
      <c r="CN93" s="51">
        <f t="shared" si="62"/>
        <v>9.52</v>
      </c>
      <c r="CO93" s="51">
        <f t="shared" si="62"/>
        <v>4.4000000000000004</v>
      </c>
      <c r="CP93" s="51">
        <f t="shared" si="62"/>
        <v>0.72</v>
      </c>
      <c r="CQ93" s="51">
        <f t="shared" si="62"/>
        <v>0</v>
      </c>
      <c r="CR93" s="51">
        <f t="shared" si="62"/>
        <v>0</v>
      </c>
      <c r="CS93" s="51">
        <f t="shared" si="62"/>
        <v>0</v>
      </c>
      <c r="CT93" s="51">
        <f t="shared" si="62"/>
        <v>0</v>
      </c>
      <c r="CU93" s="51">
        <f t="shared" si="62"/>
        <v>0</v>
      </c>
      <c r="CV93" s="51">
        <f t="shared" si="62"/>
        <v>0</v>
      </c>
      <c r="CW93" s="51">
        <f t="shared" si="62"/>
        <v>0</v>
      </c>
      <c r="CX93" s="51">
        <f t="shared" si="62"/>
        <v>0</v>
      </c>
      <c r="CY93" s="51">
        <f t="shared" si="62"/>
        <v>0</v>
      </c>
      <c r="CZ93" s="51">
        <f t="shared" si="62"/>
        <v>0.16</v>
      </c>
      <c r="DA93" s="51">
        <f t="shared" si="62"/>
        <v>0</v>
      </c>
      <c r="DB93" s="51">
        <f t="shared" si="62"/>
        <v>0</v>
      </c>
      <c r="DC93" s="51">
        <f t="shared" si="62"/>
        <v>0</v>
      </c>
      <c r="DD93" s="51">
        <f t="shared" si="62"/>
        <v>0</v>
      </c>
      <c r="DE93" s="51">
        <f t="shared" si="62"/>
        <v>0</v>
      </c>
      <c r="DF93" s="51">
        <f t="shared" si="62"/>
        <v>2.16</v>
      </c>
      <c r="DG93" s="51">
        <f t="shared" si="62"/>
        <v>0</v>
      </c>
      <c r="DH93" s="51">
        <f t="shared" si="62"/>
        <v>0</v>
      </c>
      <c r="DI93" s="51">
        <f t="shared" si="62"/>
        <v>0.08</v>
      </c>
      <c r="DJ93" s="51">
        <f t="shared" si="62"/>
        <v>0</v>
      </c>
      <c r="DK93" s="51">
        <f t="shared" si="62"/>
        <v>0</v>
      </c>
      <c r="DL93" s="51">
        <f t="shared" si="62"/>
        <v>0.08</v>
      </c>
      <c r="DM93" s="51">
        <f t="shared" si="62"/>
        <v>0</v>
      </c>
      <c r="DN93" s="51">
        <f t="shared" si="62"/>
        <v>0</v>
      </c>
      <c r="DO93" s="51">
        <f t="shared" si="62"/>
        <v>0</v>
      </c>
      <c r="DP93" s="51">
        <f t="shared" si="62"/>
        <v>0</v>
      </c>
      <c r="DQ93" s="51">
        <f t="shared" si="62"/>
        <v>0</v>
      </c>
      <c r="DR93" s="51">
        <f t="shared" si="62"/>
        <v>0.08</v>
      </c>
      <c r="DS93" s="51">
        <f t="shared" si="62"/>
        <v>0</v>
      </c>
      <c r="DT93" s="51">
        <f t="shared" si="62"/>
        <v>0</v>
      </c>
      <c r="DU93" s="51">
        <f t="shared" si="62"/>
        <v>0</v>
      </c>
      <c r="DV93" s="51">
        <f t="shared" si="62"/>
        <v>0</v>
      </c>
      <c r="DW93" s="51">
        <f t="shared" si="62"/>
        <v>0</v>
      </c>
      <c r="DX93" s="51">
        <f t="shared" si="62"/>
        <v>0</v>
      </c>
      <c r="DY93" s="51">
        <f t="shared" si="62"/>
        <v>0</v>
      </c>
      <c r="DZ93" s="51">
        <f t="shared" si="62"/>
        <v>0</v>
      </c>
      <c r="EA93" s="51">
        <f t="shared" ref="EA93:FX93" si="63">ROUND(EA10*2*$A$83,2)</f>
        <v>0</v>
      </c>
      <c r="EB93" s="51">
        <f t="shared" si="63"/>
        <v>0</v>
      </c>
      <c r="EC93" s="51">
        <f t="shared" si="63"/>
        <v>0</v>
      </c>
      <c r="ED93" s="51">
        <f t="shared" si="63"/>
        <v>0</v>
      </c>
      <c r="EE93" s="51">
        <f t="shared" si="63"/>
        <v>0</v>
      </c>
      <c r="EF93" s="51">
        <f t="shared" si="63"/>
        <v>0</v>
      </c>
      <c r="EG93" s="51">
        <f t="shared" si="63"/>
        <v>0</v>
      </c>
      <c r="EH93" s="51">
        <f t="shared" si="63"/>
        <v>0</v>
      </c>
      <c r="EI93" s="51">
        <f t="shared" si="63"/>
        <v>0</v>
      </c>
      <c r="EJ93" s="51">
        <f t="shared" si="63"/>
        <v>0</v>
      </c>
      <c r="EK93" s="51">
        <f t="shared" si="63"/>
        <v>0</v>
      </c>
      <c r="EL93" s="51">
        <f t="shared" si="63"/>
        <v>0</v>
      </c>
      <c r="EM93" s="51">
        <f t="shared" si="63"/>
        <v>0</v>
      </c>
      <c r="EN93" s="51">
        <f t="shared" si="63"/>
        <v>0</v>
      </c>
      <c r="EO93" s="51">
        <f t="shared" si="63"/>
        <v>0</v>
      </c>
      <c r="EP93" s="51">
        <f t="shared" si="63"/>
        <v>0</v>
      </c>
      <c r="EQ93" s="51">
        <f t="shared" si="63"/>
        <v>0.16</v>
      </c>
      <c r="ER93" s="51">
        <f t="shared" si="63"/>
        <v>0</v>
      </c>
      <c r="ES93" s="51">
        <f t="shared" si="63"/>
        <v>1.44</v>
      </c>
      <c r="ET93" s="51">
        <f t="shared" si="63"/>
        <v>0</v>
      </c>
      <c r="EU93" s="51">
        <f t="shared" si="63"/>
        <v>0</v>
      </c>
      <c r="EV93" s="51">
        <f t="shared" si="63"/>
        <v>0</v>
      </c>
      <c r="EW93" s="51">
        <f t="shared" si="63"/>
        <v>0</v>
      </c>
      <c r="EX93" s="51">
        <f t="shared" si="63"/>
        <v>0</v>
      </c>
      <c r="EY93" s="51">
        <f t="shared" si="63"/>
        <v>0</v>
      </c>
      <c r="EZ93" s="51">
        <f t="shared" si="63"/>
        <v>0</v>
      </c>
      <c r="FA93" s="51">
        <f t="shared" si="63"/>
        <v>0</v>
      </c>
      <c r="FB93" s="51">
        <f t="shared" si="63"/>
        <v>0</v>
      </c>
      <c r="FC93" s="51">
        <f t="shared" si="63"/>
        <v>0.8</v>
      </c>
      <c r="FD93" s="51">
        <f t="shared" si="63"/>
        <v>0</v>
      </c>
      <c r="FE93" s="51">
        <f t="shared" si="63"/>
        <v>0</v>
      </c>
      <c r="FF93" s="51">
        <f t="shared" si="63"/>
        <v>0</v>
      </c>
      <c r="FG93" s="51">
        <f t="shared" si="63"/>
        <v>0</v>
      </c>
      <c r="FH93" s="51">
        <f t="shared" si="63"/>
        <v>0</v>
      </c>
      <c r="FI93" s="51">
        <f t="shared" si="63"/>
        <v>0</v>
      </c>
      <c r="FJ93" s="51">
        <f t="shared" si="63"/>
        <v>0</v>
      </c>
      <c r="FK93" s="51">
        <f t="shared" si="63"/>
        <v>0</v>
      </c>
      <c r="FL93" s="51">
        <f t="shared" si="63"/>
        <v>0.88</v>
      </c>
      <c r="FM93" s="51">
        <f t="shared" si="63"/>
        <v>0</v>
      </c>
      <c r="FN93" s="51">
        <f t="shared" si="63"/>
        <v>1.76</v>
      </c>
      <c r="FO93" s="51">
        <f t="shared" si="63"/>
        <v>0.16</v>
      </c>
      <c r="FP93" s="51">
        <f t="shared" si="63"/>
        <v>0</v>
      </c>
      <c r="FQ93" s="51">
        <f t="shared" si="63"/>
        <v>0</v>
      </c>
      <c r="FR93" s="51">
        <f t="shared" si="63"/>
        <v>0</v>
      </c>
      <c r="FS93" s="51">
        <f t="shared" si="63"/>
        <v>0</v>
      </c>
      <c r="FT93" s="51">
        <f t="shared" si="63"/>
        <v>0</v>
      </c>
      <c r="FU93" s="51">
        <f t="shared" si="63"/>
        <v>0</v>
      </c>
      <c r="FV93" s="51">
        <f t="shared" si="63"/>
        <v>0</v>
      </c>
      <c r="FW93" s="51">
        <f t="shared" si="63"/>
        <v>0</v>
      </c>
      <c r="FX93" s="51">
        <f t="shared" si="63"/>
        <v>0</v>
      </c>
      <c r="FY93" s="7"/>
      <c r="FZ93" s="7">
        <f>SUM(C93:FX93)</f>
        <v>154.56000000000003</v>
      </c>
      <c r="GA93" s="21"/>
      <c r="GB93" s="20"/>
      <c r="GC93" s="20"/>
      <c r="GD93" s="20"/>
      <c r="GE93" s="20"/>
      <c r="GF93" s="7"/>
      <c r="GG93" s="7"/>
      <c r="GH93" s="18"/>
      <c r="GI93" s="18"/>
      <c r="GJ93" s="18"/>
      <c r="GK93" s="18"/>
      <c r="GL93" s="18"/>
      <c r="GM93" s="18"/>
      <c r="GN93" s="23"/>
      <c r="GO93" s="23"/>
    </row>
    <row r="94" spans="1:197" x14ac:dyDescent="0.35">
      <c r="A94" s="6" t="s">
        <v>563</v>
      </c>
      <c r="B94" s="7" t="s">
        <v>564</v>
      </c>
      <c r="C94" s="21">
        <f>C30+C36</f>
        <v>0</v>
      </c>
      <c r="D94" s="21">
        <f>D30+D36</f>
        <v>4502.6000000000004</v>
      </c>
      <c r="E94" s="21">
        <f t="shared" ref="E94:BP94" si="64">E30+E36</f>
        <v>556.70000000000005</v>
      </c>
      <c r="F94" s="21">
        <f t="shared" si="64"/>
        <v>933.3</v>
      </c>
      <c r="G94" s="21">
        <f t="shared" si="64"/>
        <v>0</v>
      </c>
      <c r="H94" s="21">
        <f t="shared" si="64"/>
        <v>0</v>
      </c>
      <c r="I94" s="21">
        <f t="shared" si="64"/>
        <v>750.2</v>
      </c>
      <c r="J94" s="21">
        <f t="shared" si="64"/>
        <v>0</v>
      </c>
      <c r="K94" s="21">
        <f t="shared" si="64"/>
        <v>0</v>
      </c>
      <c r="L94" s="21">
        <f t="shared" si="64"/>
        <v>0</v>
      </c>
      <c r="M94" s="21">
        <f t="shared" si="64"/>
        <v>0</v>
      </c>
      <c r="N94" s="21">
        <f t="shared" si="64"/>
        <v>90</v>
      </c>
      <c r="O94" s="21">
        <f t="shared" si="64"/>
        <v>0</v>
      </c>
      <c r="P94" s="21">
        <f t="shared" si="64"/>
        <v>0</v>
      </c>
      <c r="Q94" s="21">
        <f t="shared" si="64"/>
        <v>1804.3</v>
      </c>
      <c r="R94" s="21">
        <f t="shared" si="64"/>
        <v>0</v>
      </c>
      <c r="S94" s="21">
        <f t="shared" si="64"/>
        <v>0</v>
      </c>
      <c r="T94" s="21">
        <f t="shared" si="64"/>
        <v>0</v>
      </c>
      <c r="U94" s="21">
        <f t="shared" si="64"/>
        <v>0</v>
      </c>
      <c r="V94" s="21">
        <f t="shared" si="64"/>
        <v>0</v>
      </c>
      <c r="W94" s="21">
        <f t="shared" si="64"/>
        <v>0</v>
      </c>
      <c r="X94" s="21">
        <f t="shared" si="64"/>
        <v>0</v>
      </c>
      <c r="Y94" s="21">
        <f t="shared" si="64"/>
        <v>0</v>
      </c>
      <c r="Z94" s="21">
        <f t="shared" si="64"/>
        <v>0</v>
      </c>
      <c r="AA94" s="21">
        <f t="shared" si="64"/>
        <v>0</v>
      </c>
      <c r="AB94" s="21">
        <f t="shared" si="64"/>
        <v>0</v>
      </c>
      <c r="AC94" s="21">
        <f t="shared" si="64"/>
        <v>0</v>
      </c>
      <c r="AD94" s="21">
        <f t="shared" si="64"/>
        <v>154</v>
      </c>
      <c r="AE94" s="21">
        <f t="shared" si="64"/>
        <v>0</v>
      </c>
      <c r="AF94" s="21">
        <f t="shared" si="64"/>
        <v>0</v>
      </c>
      <c r="AG94" s="21">
        <f t="shared" si="64"/>
        <v>0</v>
      </c>
      <c r="AH94" s="21">
        <f t="shared" si="64"/>
        <v>0</v>
      </c>
      <c r="AI94" s="21">
        <f t="shared" si="64"/>
        <v>0</v>
      </c>
      <c r="AJ94" s="21">
        <f t="shared" si="64"/>
        <v>0</v>
      </c>
      <c r="AK94" s="21">
        <f t="shared" si="64"/>
        <v>0</v>
      </c>
      <c r="AL94" s="21">
        <f t="shared" si="64"/>
        <v>0</v>
      </c>
      <c r="AM94" s="21">
        <f t="shared" si="64"/>
        <v>0</v>
      </c>
      <c r="AN94" s="21">
        <f t="shared" si="64"/>
        <v>0</v>
      </c>
      <c r="AO94" s="21">
        <f t="shared" si="64"/>
        <v>0</v>
      </c>
      <c r="AP94" s="21">
        <f t="shared" si="64"/>
        <v>0</v>
      </c>
      <c r="AQ94" s="21">
        <f t="shared" si="64"/>
        <v>0</v>
      </c>
      <c r="AR94" s="21">
        <f t="shared" si="64"/>
        <v>2080.8000000000002</v>
      </c>
      <c r="AS94" s="21">
        <f t="shared" si="64"/>
        <v>302</v>
      </c>
      <c r="AT94" s="21">
        <f t="shared" si="64"/>
        <v>0</v>
      </c>
      <c r="AU94" s="21">
        <f t="shared" si="64"/>
        <v>0</v>
      </c>
      <c r="AV94" s="21">
        <f t="shared" si="64"/>
        <v>0</v>
      </c>
      <c r="AW94" s="21">
        <f t="shared" si="64"/>
        <v>0</v>
      </c>
      <c r="AX94" s="21">
        <f t="shared" si="64"/>
        <v>0</v>
      </c>
      <c r="AY94" s="21">
        <f t="shared" si="64"/>
        <v>0</v>
      </c>
      <c r="AZ94" s="21">
        <f t="shared" si="64"/>
        <v>0</v>
      </c>
      <c r="BA94" s="21">
        <f t="shared" si="64"/>
        <v>0</v>
      </c>
      <c r="BB94" s="21">
        <f t="shared" si="64"/>
        <v>0</v>
      </c>
      <c r="BC94" s="21">
        <f t="shared" si="64"/>
        <v>2873.1</v>
      </c>
      <c r="BD94" s="21">
        <f t="shared" si="64"/>
        <v>0</v>
      </c>
      <c r="BE94" s="21">
        <f t="shared" si="64"/>
        <v>0</v>
      </c>
      <c r="BF94" s="21">
        <f t="shared" si="64"/>
        <v>0</v>
      </c>
      <c r="BG94" s="21">
        <f t="shared" si="64"/>
        <v>0</v>
      </c>
      <c r="BH94" s="21">
        <f t="shared" si="64"/>
        <v>0</v>
      </c>
      <c r="BI94" s="21">
        <f t="shared" si="64"/>
        <v>0</v>
      </c>
      <c r="BJ94" s="21">
        <f t="shared" si="64"/>
        <v>0</v>
      </c>
      <c r="BK94" s="21">
        <f t="shared" si="64"/>
        <v>0</v>
      </c>
      <c r="BL94" s="21">
        <f t="shared" si="64"/>
        <v>0</v>
      </c>
      <c r="BM94" s="21">
        <f t="shared" si="64"/>
        <v>0</v>
      </c>
      <c r="BN94" s="21">
        <f t="shared" si="64"/>
        <v>0</v>
      </c>
      <c r="BO94" s="21">
        <f t="shared" si="64"/>
        <v>0</v>
      </c>
      <c r="BP94" s="21">
        <f t="shared" si="64"/>
        <v>0</v>
      </c>
      <c r="BQ94" s="21">
        <f t="shared" ref="BQ94:EB94" si="65">BQ30+BQ36</f>
        <v>252.6</v>
      </c>
      <c r="BR94" s="21">
        <f t="shared" si="65"/>
        <v>0</v>
      </c>
      <c r="BS94" s="21">
        <f t="shared" si="65"/>
        <v>0</v>
      </c>
      <c r="BT94" s="21">
        <f t="shared" si="65"/>
        <v>0</v>
      </c>
      <c r="BU94" s="21">
        <f t="shared" si="65"/>
        <v>0</v>
      </c>
      <c r="BV94" s="21">
        <f t="shared" si="65"/>
        <v>0</v>
      </c>
      <c r="BW94" s="21">
        <f t="shared" si="65"/>
        <v>0</v>
      </c>
      <c r="BX94" s="21">
        <f t="shared" si="65"/>
        <v>0</v>
      </c>
      <c r="BY94" s="21">
        <f t="shared" si="65"/>
        <v>0</v>
      </c>
      <c r="BZ94" s="21">
        <f t="shared" si="65"/>
        <v>0</v>
      </c>
      <c r="CA94" s="21">
        <f t="shared" si="65"/>
        <v>0</v>
      </c>
      <c r="CB94" s="21">
        <f t="shared" si="65"/>
        <v>832.8</v>
      </c>
      <c r="CC94" s="21">
        <f t="shared" si="65"/>
        <v>0</v>
      </c>
      <c r="CD94" s="21">
        <f t="shared" si="65"/>
        <v>0</v>
      </c>
      <c r="CE94" s="21">
        <f t="shared" si="65"/>
        <v>0</v>
      </c>
      <c r="CF94" s="21">
        <f t="shared" si="65"/>
        <v>0</v>
      </c>
      <c r="CG94" s="21">
        <f t="shared" si="65"/>
        <v>0</v>
      </c>
      <c r="CH94" s="21">
        <f t="shared" si="65"/>
        <v>0</v>
      </c>
      <c r="CI94" s="21">
        <f t="shared" si="65"/>
        <v>0</v>
      </c>
      <c r="CJ94" s="21">
        <f t="shared" si="65"/>
        <v>0</v>
      </c>
      <c r="CK94" s="21">
        <f t="shared" si="65"/>
        <v>570.70000000000005</v>
      </c>
      <c r="CL94" s="21">
        <f t="shared" si="65"/>
        <v>0</v>
      </c>
      <c r="CM94" s="21">
        <f t="shared" si="65"/>
        <v>0</v>
      </c>
      <c r="CN94" s="21">
        <f t="shared" si="65"/>
        <v>2893</v>
      </c>
      <c r="CO94" s="21">
        <f t="shared" si="65"/>
        <v>0</v>
      </c>
      <c r="CP94" s="21">
        <f t="shared" si="65"/>
        <v>0</v>
      </c>
      <c r="CQ94" s="21">
        <f t="shared" si="65"/>
        <v>0</v>
      </c>
      <c r="CR94" s="21">
        <f t="shared" si="65"/>
        <v>0</v>
      </c>
      <c r="CS94" s="21">
        <f t="shared" si="65"/>
        <v>0</v>
      </c>
      <c r="CT94" s="21">
        <f t="shared" si="65"/>
        <v>0</v>
      </c>
      <c r="CU94" s="21">
        <f t="shared" si="65"/>
        <v>0</v>
      </c>
      <c r="CV94" s="21">
        <f t="shared" si="65"/>
        <v>0</v>
      </c>
      <c r="CW94" s="21">
        <f t="shared" si="65"/>
        <v>0</v>
      </c>
      <c r="CX94" s="21">
        <f t="shared" si="65"/>
        <v>0</v>
      </c>
      <c r="CY94" s="21">
        <f t="shared" si="65"/>
        <v>0</v>
      </c>
      <c r="CZ94" s="21">
        <f t="shared" si="65"/>
        <v>0</v>
      </c>
      <c r="DA94" s="21">
        <f t="shared" si="65"/>
        <v>0</v>
      </c>
      <c r="DB94" s="21">
        <f t="shared" si="65"/>
        <v>0</v>
      </c>
      <c r="DC94" s="21">
        <f t="shared" si="65"/>
        <v>0</v>
      </c>
      <c r="DD94" s="21">
        <f t="shared" si="65"/>
        <v>0</v>
      </c>
      <c r="DE94" s="21">
        <f t="shared" si="65"/>
        <v>0</v>
      </c>
      <c r="DF94" s="21">
        <f t="shared" si="65"/>
        <v>1368.2</v>
      </c>
      <c r="DG94" s="21">
        <f t="shared" si="65"/>
        <v>0</v>
      </c>
      <c r="DH94" s="21">
        <f t="shared" si="65"/>
        <v>0</v>
      </c>
      <c r="DI94" s="21">
        <f t="shared" si="65"/>
        <v>61</v>
      </c>
      <c r="DJ94" s="21">
        <f t="shared" si="65"/>
        <v>0</v>
      </c>
      <c r="DK94" s="21">
        <f t="shared" si="65"/>
        <v>0</v>
      </c>
      <c r="DL94" s="21">
        <f t="shared" si="65"/>
        <v>0</v>
      </c>
      <c r="DM94" s="21">
        <f t="shared" si="65"/>
        <v>0</v>
      </c>
      <c r="DN94" s="21">
        <f t="shared" si="65"/>
        <v>0</v>
      </c>
      <c r="DO94" s="21">
        <f t="shared" si="65"/>
        <v>0</v>
      </c>
      <c r="DP94" s="21">
        <f t="shared" si="65"/>
        <v>0</v>
      </c>
      <c r="DQ94" s="21">
        <f t="shared" si="65"/>
        <v>0</v>
      </c>
      <c r="DR94" s="21">
        <f t="shared" si="65"/>
        <v>0</v>
      </c>
      <c r="DS94" s="21">
        <f t="shared" si="65"/>
        <v>0</v>
      </c>
      <c r="DT94" s="21">
        <f t="shared" si="65"/>
        <v>0</v>
      </c>
      <c r="DU94" s="21">
        <f t="shared" si="65"/>
        <v>0</v>
      </c>
      <c r="DV94" s="21">
        <f t="shared" si="65"/>
        <v>0</v>
      </c>
      <c r="DW94" s="21">
        <f t="shared" si="65"/>
        <v>0</v>
      </c>
      <c r="DX94" s="21">
        <f t="shared" si="65"/>
        <v>0</v>
      </c>
      <c r="DY94" s="21">
        <f t="shared" si="65"/>
        <v>0</v>
      </c>
      <c r="DZ94" s="21">
        <f t="shared" si="65"/>
        <v>0</v>
      </c>
      <c r="EA94" s="21">
        <f t="shared" si="65"/>
        <v>0</v>
      </c>
      <c r="EB94" s="21">
        <f t="shared" si="65"/>
        <v>0</v>
      </c>
      <c r="EC94" s="21">
        <f t="shared" ref="EC94:FX94" si="66">EC30+EC36</f>
        <v>0</v>
      </c>
      <c r="ED94" s="21">
        <f t="shared" si="66"/>
        <v>0</v>
      </c>
      <c r="EE94" s="21">
        <f t="shared" si="66"/>
        <v>0</v>
      </c>
      <c r="EF94" s="21">
        <f t="shared" si="66"/>
        <v>0</v>
      </c>
      <c r="EG94" s="21">
        <f t="shared" si="66"/>
        <v>0</v>
      </c>
      <c r="EH94" s="21">
        <f t="shared" si="66"/>
        <v>0</v>
      </c>
      <c r="EI94" s="21">
        <f t="shared" si="66"/>
        <v>0</v>
      </c>
      <c r="EJ94" s="21">
        <f t="shared" si="66"/>
        <v>0</v>
      </c>
      <c r="EK94" s="21">
        <f t="shared" si="66"/>
        <v>0</v>
      </c>
      <c r="EL94" s="21">
        <f t="shared" si="66"/>
        <v>0</v>
      </c>
      <c r="EM94" s="21">
        <f t="shared" si="66"/>
        <v>0</v>
      </c>
      <c r="EN94" s="21">
        <f t="shared" si="66"/>
        <v>0</v>
      </c>
      <c r="EO94" s="21">
        <f t="shared" si="66"/>
        <v>0</v>
      </c>
      <c r="EP94" s="21">
        <f t="shared" si="66"/>
        <v>0</v>
      </c>
      <c r="EQ94" s="21">
        <f t="shared" si="66"/>
        <v>121.2</v>
      </c>
      <c r="ER94" s="21">
        <f t="shared" si="66"/>
        <v>0</v>
      </c>
      <c r="ES94" s="21">
        <f t="shared" si="66"/>
        <v>0</v>
      </c>
      <c r="ET94" s="21">
        <f t="shared" si="66"/>
        <v>0</v>
      </c>
      <c r="EU94" s="21">
        <f t="shared" si="66"/>
        <v>0</v>
      </c>
      <c r="EV94" s="21">
        <f t="shared" si="66"/>
        <v>0</v>
      </c>
      <c r="EW94" s="21">
        <f t="shared" si="66"/>
        <v>0</v>
      </c>
      <c r="EX94" s="21">
        <f t="shared" si="66"/>
        <v>0</v>
      </c>
      <c r="EY94" s="21">
        <f t="shared" si="66"/>
        <v>0</v>
      </c>
      <c r="EZ94" s="21">
        <f t="shared" si="66"/>
        <v>0</v>
      </c>
      <c r="FA94" s="21">
        <f t="shared" si="66"/>
        <v>0</v>
      </c>
      <c r="FB94" s="21">
        <f t="shared" si="66"/>
        <v>0</v>
      </c>
      <c r="FC94" s="21">
        <f t="shared" si="66"/>
        <v>0</v>
      </c>
      <c r="FD94" s="21">
        <f t="shared" si="66"/>
        <v>0</v>
      </c>
      <c r="FE94" s="21">
        <f t="shared" si="66"/>
        <v>0</v>
      </c>
      <c r="FF94" s="21">
        <f t="shared" si="66"/>
        <v>0</v>
      </c>
      <c r="FG94" s="21">
        <f t="shared" si="66"/>
        <v>0</v>
      </c>
      <c r="FH94" s="21">
        <f t="shared" si="66"/>
        <v>0</v>
      </c>
      <c r="FI94" s="21">
        <f t="shared" si="66"/>
        <v>0</v>
      </c>
      <c r="FJ94" s="21">
        <f t="shared" si="66"/>
        <v>0</v>
      </c>
      <c r="FK94" s="21">
        <f t="shared" si="66"/>
        <v>0</v>
      </c>
      <c r="FL94" s="21">
        <f t="shared" si="66"/>
        <v>0</v>
      </c>
      <c r="FM94" s="21">
        <f t="shared" si="66"/>
        <v>0</v>
      </c>
      <c r="FN94" s="21">
        <f t="shared" si="66"/>
        <v>0</v>
      </c>
      <c r="FO94" s="21">
        <f t="shared" si="66"/>
        <v>0</v>
      </c>
      <c r="FP94" s="21">
        <f t="shared" si="66"/>
        <v>0</v>
      </c>
      <c r="FQ94" s="21">
        <f t="shared" si="66"/>
        <v>0</v>
      </c>
      <c r="FR94" s="21">
        <f t="shared" si="66"/>
        <v>0</v>
      </c>
      <c r="FS94" s="21">
        <f t="shared" si="66"/>
        <v>0</v>
      </c>
      <c r="FT94" s="21">
        <f t="shared" si="66"/>
        <v>0</v>
      </c>
      <c r="FU94" s="21">
        <f t="shared" si="66"/>
        <v>0</v>
      </c>
      <c r="FV94" s="21">
        <f t="shared" si="66"/>
        <v>0</v>
      </c>
      <c r="FW94" s="21">
        <f t="shared" si="66"/>
        <v>0</v>
      </c>
      <c r="FX94" s="21">
        <f t="shared" si="66"/>
        <v>0</v>
      </c>
      <c r="FY94" s="21"/>
      <c r="FZ94" s="21">
        <f>SUM(C94:FY94)</f>
        <v>20146.500000000004</v>
      </c>
      <c r="GA94" s="20"/>
      <c r="GB94" s="20"/>
      <c r="GC94" s="20"/>
      <c r="GD94" s="20"/>
      <c r="GE94" s="20"/>
      <c r="GF94" s="20"/>
      <c r="GG94" s="7"/>
      <c r="GH94" s="18"/>
      <c r="GI94" s="18"/>
      <c r="GJ94" s="18"/>
      <c r="GK94" s="18"/>
      <c r="GL94" s="18"/>
      <c r="GM94" s="18"/>
      <c r="GN94" s="23"/>
      <c r="GO94" s="23"/>
    </row>
    <row r="95" spans="1:197" x14ac:dyDescent="0.35">
      <c r="A95" s="6" t="s">
        <v>967</v>
      </c>
      <c r="B95" s="7" t="s">
        <v>566</v>
      </c>
      <c r="C95" s="51">
        <f t="shared" ref="C95:BN95" si="67">ROUND(C32*2*$A$83,2)</f>
        <v>0</v>
      </c>
      <c r="D95" s="51">
        <f t="shared" si="67"/>
        <v>0</v>
      </c>
      <c r="E95" s="51">
        <f t="shared" si="67"/>
        <v>0</v>
      </c>
      <c r="F95" s="51">
        <f t="shared" si="67"/>
        <v>2.8</v>
      </c>
      <c r="G95" s="51">
        <f t="shared" si="67"/>
        <v>0</v>
      </c>
      <c r="H95" s="51">
        <f t="shared" si="67"/>
        <v>0</v>
      </c>
      <c r="I95" s="51">
        <f t="shared" si="67"/>
        <v>0</v>
      </c>
      <c r="J95" s="51">
        <f t="shared" si="67"/>
        <v>0</v>
      </c>
      <c r="K95" s="51">
        <f t="shared" si="67"/>
        <v>0</v>
      </c>
      <c r="L95" s="51">
        <f t="shared" si="67"/>
        <v>0</v>
      </c>
      <c r="M95" s="51">
        <f t="shared" si="67"/>
        <v>0</v>
      </c>
      <c r="N95" s="51">
        <f t="shared" si="67"/>
        <v>0</v>
      </c>
      <c r="O95" s="51">
        <f t="shared" si="67"/>
        <v>0</v>
      </c>
      <c r="P95" s="51">
        <f t="shared" si="67"/>
        <v>0</v>
      </c>
      <c r="Q95" s="51">
        <f t="shared" si="67"/>
        <v>0</v>
      </c>
      <c r="R95" s="51">
        <f t="shared" si="67"/>
        <v>0</v>
      </c>
      <c r="S95" s="51">
        <f t="shared" si="67"/>
        <v>0</v>
      </c>
      <c r="T95" s="51">
        <f t="shared" si="67"/>
        <v>0</v>
      </c>
      <c r="U95" s="51">
        <f t="shared" si="67"/>
        <v>0</v>
      </c>
      <c r="V95" s="51">
        <f t="shared" si="67"/>
        <v>0</v>
      </c>
      <c r="W95" s="51">
        <f t="shared" si="67"/>
        <v>0</v>
      </c>
      <c r="X95" s="51">
        <f t="shared" si="67"/>
        <v>0</v>
      </c>
      <c r="Y95" s="51">
        <f t="shared" si="67"/>
        <v>0</v>
      </c>
      <c r="Z95" s="51">
        <f t="shared" si="67"/>
        <v>0</v>
      </c>
      <c r="AA95" s="51">
        <f t="shared" si="67"/>
        <v>0</v>
      </c>
      <c r="AB95" s="51">
        <f t="shared" si="67"/>
        <v>0</v>
      </c>
      <c r="AC95" s="51">
        <f t="shared" si="67"/>
        <v>0</v>
      </c>
      <c r="AD95" s="51">
        <f t="shared" si="67"/>
        <v>0</v>
      </c>
      <c r="AE95" s="51">
        <f t="shared" si="67"/>
        <v>0</v>
      </c>
      <c r="AF95" s="51">
        <f t="shared" si="67"/>
        <v>0</v>
      </c>
      <c r="AG95" s="51">
        <f t="shared" si="67"/>
        <v>0</v>
      </c>
      <c r="AH95" s="51">
        <f t="shared" si="67"/>
        <v>0</v>
      </c>
      <c r="AI95" s="51">
        <f t="shared" si="67"/>
        <v>0</v>
      </c>
      <c r="AJ95" s="51">
        <f t="shared" si="67"/>
        <v>0</v>
      </c>
      <c r="AK95" s="51">
        <f t="shared" si="67"/>
        <v>0</v>
      </c>
      <c r="AL95" s="51">
        <f t="shared" si="67"/>
        <v>0</v>
      </c>
      <c r="AM95" s="51">
        <f t="shared" si="67"/>
        <v>0</v>
      </c>
      <c r="AN95" s="51">
        <f t="shared" si="67"/>
        <v>0</v>
      </c>
      <c r="AO95" s="51">
        <f t="shared" si="67"/>
        <v>0</v>
      </c>
      <c r="AP95" s="51">
        <f t="shared" si="67"/>
        <v>0</v>
      </c>
      <c r="AQ95" s="51">
        <f t="shared" si="67"/>
        <v>0</v>
      </c>
      <c r="AR95" s="51">
        <f t="shared" si="67"/>
        <v>2.2400000000000002</v>
      </c>
      <c r="AS95" s="51">
        <f t="shared" si="67"/>
        <v>0</v>
      </c>
      <c r="AT95" s="51">
        <f t="shared" si="67"/>
        <v>0</v>
      </c>
      <c r="AU95" s="51">
        <f t="shared" si="67"/>
        <v>0</v>
      </c>
      <c r="AV95" s="51">
        <f t="shared" si="67"/>
        <v>0</v>
      </c>
      <c r="AW95" s="51">
        <f t="shared" si="67"/>
        <v>0</v>
      </c>
      <c r="AX95" s="51">
        <f t="shared" si="67"/>
        <v>0</v>
      </c>
      <c r="AY95" s="51">
        <f t="shared" si="67"/>
        <v>0</v>
      </c>
      <c r="AZ95" s="51">
        <f t="shared" si="67"/>
        <v>0</v>
      </c>
      <c r="BA95" s="51">
        <f t="shared" si="67"/>
        <v>0</v>
      </c>
      <c r="BB95" s="51">
        <f t="shared" si="67"/>
        <v>0</v>
      </c>
      <c r="BC95" s="51">
        <f t="shared" si="67"/>
        <v>5.2</v>
      </c>
      <c r="BD95" s="51">
        <f t="shared" si="67"/>
        <v>0</v>
      </c>
      <c r="BE95" s="51">
        <f t="shared" si="67"/>
        <v>0</v>
      </c>
      <c r="BF95" s="51">
        <f t="shared" si="67"/>
        <v>0</v>
      </c>
      <c r="BG95" s="51">
        <f t="shared" si="67"/>
        <v>0</v>
      </c>
      <c r="BH95" s="51">
        <f t="shared" si="67"/>
        <v>0</v>
      </c>
      <c r="BI95" s="51">
        <f t="shared" si="67"/>
        <v>0</v>
      </c>
      <c r="BJ95" s="51">
        <f t="shared" si="67"/>
        <v>0</v>
      </c>
      <c r="BK95" s="51">
        <f t="shared" si="67"/>
        <v>0</v>
      </c>
      <c r="BL95" s="51">
        <f t="shared" si="67"/>
        <v>0</v>
      </c>
      <c r="BM95" s="51">
        <f t="shared" si="67"/>
        <v>0</v>
      </c>
      <c r="BN95" s="51">
        <f t="shared" si="67"/>
        <v>0</v>
      </c>
      <c r="BO95" s="51">
        <f t="shared" ref="BO95:DZ95" si="68">ROUND(BO32*2*$A$83,2)</f>
        <v>0</v>
      </c>
      <c r="BP95" s="51">
        <f t="shared" si="68"/>
        <v>0</v>
      </c>
      <c r="BQ95" s="51">
        <f t="shared" si="68"/>
        <v>0</v>
      </c>
      <c r="BR95" s="51">
        <f t="shared" si="68"/>
        <v>0</v>
      </c>
      <c r="BS95" s="51">
        <f t="shared" si="68"/>
        <v>0</v>
      </c>
      <c r="BT95" s="51">
        <f t="shared" si="68"/>
        <v>0</v>
      </c>
      <c r="BU95" s="51">
        <f t="shared" si="68"/>
        <v>0</v>
      </c>
      <c r="BV95" s="51">
        <f t="shared" si="68"/>
        <v>0</v>
      </c>
      <c r="BW95" s="51">
        <f t="shared" si="68"/>
        <v>0</v>
      </c>
      <c r="BX95" s="51">
        <f t="shared" si="68"/>
        <v>0</v>
      </c>
      <c r="BY95" s="51">
        <f t="shared" si="68"/>
        <v>0</v>
      </c>
      <c r="BZ95" s="51">
        <f t="shared" si="68"/>
        <v>0</v>
      </c>
      <c r="CA95" s="51">
        <f t="shared" si="68"/>
        <v>0</v>
      </c>
      <c r="CB95" s="51">
        <f t="shared" si="68"/>
        <v>0.32</v>
      </c>
      <c r="CC95" s="51">
        <f t="shared" si="68"/>
        <v>0</v>
      </c>
      <c r="CD95" s="51">
        <f t="shared" si="68"/>
        <v>0</v>
      </c>
      <c r="CE95" s="51">
        <f t="shared" si="68"/>
        <v>0</v>
      </c>
      <c r="CF95" s="51">
        <f t="shared" si="68"/>
        <v>0</v>
      </c>
      <c r="CG95" s="51">
        <f t="shared" si="68"/>
        <v>0</v>
      </c>
      <c r="CH95" s="51">
        <f t="shared" si="68"/>
        <v>0</v>
      </c>
      <c r="CI95" s="51">
        <f t="shared" si="68"/>
        <v>0</v>
      </c>
      <c r="CJ95" s="51">
        <f t="shared" si="68"/>
        <v>0</v>
      </c>
      <c r="CK95" s="51">
        <f t="shared" si="68"/>
        <v>0.24</v>
      </c>
      <c r="CL95" s="51">
        <f t="shared" si="68"/>
        <v>0</v>
      </c>
      <c r="CM95" s="51">
        <f t="shared" si="68"/>
        <v>0</v>
      </c>
      <c r="CN95" s="51">
        <f t="shared" si="68"/>
        <v>6.24</v>
      </c>
      <c r="CO95" s="51">
        <f t="shared" si="68"/>
        <v>0</v>
      </c>
      <c r="CP95" s="51">
        <f t="shared" si="68"/>
        <v>0</v>
      </c>
      <c r="CQ95" s="51">
        <f t="shared" si="68"/>
        <v>0</v>
      </c>
      <c r="CR95" s="51">
        <f t="shared" si="68"/>
        <v>0</v>
      </c>
      <c r="CS95" s="51">
        <f t="shared" si="68"/>
        <v>0</v>
      </c>
      <c r="CT95" s="51">
        <f t="shared" si="68"/>
        <v>0</v>
      </c>
      <c r="CU95" s="51">
        <f t="shared" si="68"/>
        <v>0</v>
      </c>
      <c r="CV95" s="51">
        <f t="shared" si="68"/>
        <v>0</v>
      </c>
      <c r="CW95" s="51">
        <f t="shared" si="68"/>
        <v>0</v>
      </c>
      <c r="CX95" s="51">
        <f t="shared" si="68"/>
        <v>0</v>
      </c>
      <c r="CY95" s="51">
        <f t="shared" si="68"/>
        <v>0</v>
      </c>
      <c r="CZ95" s="51">
        <f t="shared" si="68"/>
        <v>0</v>
      </c>
      <c r="DA95" s="51">
        <f t="shared" si="68"/>
        <v>0</v>
      </c>
      <c r="DB95" s="51">
        <f t="shared" si="68"/>
        <v>0</v>
      </c>
      <c r="DC95" s="51">
        <f t="shared" si="68"/>
        <v>0</v>
      </c>
      <c r="DD95" s="51">
        <f t="shared" si="68"/>
        <v>0</v>
      </c>
      <c r="DE95" s="51">
        <f t="shared" si="68"/>
        <v>0</v>
      </c>
      <c r="DF95" s="51">
        <f t="shared" si="68"/>
        <v>1.44</v>
      </c>
      <c r="DG95" s="51">
        <f t="shared" si="68"/>
        <v>0</v>
      </c>
      <c r="DH95" s="51">
        <f t="shared" si="68"/>
        <v>0</v>
      </c>
      <c r="DI95" s="51">
        <f t="shared" si="68"/>
        <v>0</v>
      </c>
      <c r="DJ95" s="51">
        <f t="shared" si="68"/>
        <v>0</v>
      </c>
      <c r="DK95" s="51">
        <f t="shared" si="68"/>
        <v>0</v>
      </c>
      <c r="DL95" s="51">
        <f t="shared" si="68"/>
        <v>0</v>
      </c>
      <c r="DM95" s="51">
        <f t="shared" si="68"/>
        <v>0</v>
      </c>
      <c r="DN95" s="51">
        <f t="shared" si="68"/>
        <v>0</v>
      </c>
      <c r="DO95" s="51">
        <f t="shared" si="68"/>
        <v>0</v>
      </c>
      <c r="DP95" s="51">
        <f t="shared" si="68"/>
        <v>0</v>
      </c>
      <c r="DQ95" s="51">
        <f t="shared" si="68"/>
        <v>0</v>
      </c>
      <c r="DR95" s="51">
        <f t="shared" si="68"/>
        <v>0</v>
      </c>
      <c r="DS95" s="51">
        <f t="shared" si="68"/>
        <v>0</v>
      </c>
      <c r="DT95" s="51">
        <f t="shared" si="68"/>
        <v>0</v>
      </c>
      <c r="DU95" s="51">
        <f t="shared" si="68"/>
        <v>0</v>
      </c>
      <c r="DV95" s="51">
        <f t="shared" si="68"/>
        <v>0</v>
      </c>
      <c r="DW95" s="51">
        <f t="shared" si="68"/>
        <v>0</v>
      </c>
      <c r="DX95" s="51">
        <f t="shared" si="68"/>
        <v>0</v>
      </c>
      <c r="DY95" s="51">
        <f t="shared" si="68"/>
        <v>0</v>
      </c>
      <c r="DZ95" s="51">
        <f t="shared" si="68"/>
        <v>0</v>
      </c>
      <c r="EA95" s="51">
        <f t="shared" ref="EA95:FX95" si="69">ROUND(EA32*2*$A$83,2)</f>
        <v>0</v>
      </c>
      <c r="EB95" s="51">
        <f t="shared" si="69"/>
        <v>0</v>
      </c>
      <c r="EC95" s="51">
        <f t="shared" si="69"/>
        <v>0</v>
      </c>
      <c r="ED95" s="51">
        <f t="shared" si="69"/>
        <v>0</v>
      </c>
      <c r="EE95" s="51">
        <f t="shared" si="69"/>
        <v>0</v>
      </c>
      <c r="EF95" s="51">
        <f t="shared" si="69"/>
        <v>0</v>
      </c>
      <c r="EG95" s="51">
        <f t="shared" si="69"/>
        <v>0</v>
      </c>
      <c r="EH95" s="51">
        <f t="shared" si="69"/>
        <v>0</v>
      </c>
      <c r="EI95" s="51">
        <f t="shared" si="69"/>
        <v>0</v>
      </c>
      <c r="EJ95" s="51">
        <f t="shared" si="69"/>
        <v>0</v>
      </c>
      <c r="EK95" s="51">
        <f t="shared" si="69"/>
        <v>0</v>
      </c>
      <c r="EL95" s="51">
        <f t="shared" si="69"/>
        <v>0</v>
      </c>
      <c r="EM95" s="51">
        <f t="shared" si="69"/>
        <v>0</v>
      </c>
      <c r="EN95" s="51">
        <f t="shared" si="69"/>
        <v>0</v>
      </c>
      <c r="EO95" s="51">
        <f t="shared" si="69"/>
        <v>0</v>
      </c>
      <c r="EP95" s="51">
        <f t="shared" si="69"/>
        <v>0</v>
      </c>
      <c r="EQ95" s="51">
        <f t="shared" si="69"/>
        <v>0</v>
      </c>
      <c r="ER95" s="51">
        <f t="shared" si="69"/>
        <v>0</v>
      </c>
      <c r="ES95" s="51">
        <f t="shared" si="69"/>
        <v>0</v>
      </c>
      <c r="ET95" s="51">
        <f t="shared" si="69"/>
        <v>0</v>
      </c>
      <c r="EU95" s="51">
        <f t="shared" si="69"/>
        <v>0</v>
      </c>
      <c r="EV95" s="51">
        <f t="shared" si="69"/>
        <v>0</v>
      </c>
      <c r="EW95" s="51">
        <f t="shared" si="69"/>
        <v>0</v>
      </c>
      <c r="EX95" s="51">
        <f t="shared" si="69"/>
        <v>0</v>
      </c>
      <c r="EY95" s="51">
        <f t="shared" si="69"/>
        <v>0</v>
      </c>
      <c r="EZ95" s="51">
        <f t="shared" si="69"/>
        <v>0</v>
      </c>
      <c r="FA95" s="51">
        <f t="shared" si="69"/>
        <v>0</v>
      </c>
      <c r="FB95" s="51">
        <f t="shared" si="69"/>
        <v>0</v>
      </c>
      <c r="FC95" s="51">
        <f t="shared" si="69"/>
        <v>0</v>
      </c>
      <c r="FD95" s="51">
        <f t="shared" si="69"/>
        <v>0</v>
      </c>
      <c r="FE95" s="51">
        <f t="shared" si="69"/>
        <v>0</v>
      </c>
      <c r="FF95" s="51">
        <f t="shared" si="69"/>
        <v>0</v>
      </c>
      <c r="FG95" s="51">
        <f t="shared" si="69"/>
        <v>0</v>
      </c>
      <c r="FH95" s="51">
        <f t="shared" si="69"/>
        <v>0</v>
      </c>
      <c r="FI95" s="51">
        <f t="shared" si="69"/>
        <v>0</v>
      </c>
      <c r="FJ95" s="51">
        <f t="shared" si="69"/>
        <v>0</v>
      </c>
      <c r="FK95" s="51">
        <f t="shared" si="69"/>
        <v>0</v>
      </c>
      <c r="FL95" s="51">
        <f t="shared" si="69"/>
        <v>0</v>
      </c>
      <c r="FM95" s="51">
        <f t="shared" si="69"/>
        <v>0</v>
      </c>
      <c r="FN95" s="51">
        <f t="shared" si="69"/>
        <v>0</v>
      </c>
      <c r="FO95" s="51">
        <f t="shared" si="69"/>
        <v>0</v>
      </c>
      <c r="FP95" s="51">
        <f t="shared" si="69"/>
        <v>0</v>
      </c>
      <c r="FQ95" s="51">
        <f t="shared" si="69"/>
        <v>0</v>
      </c>
      <c r="FR95" s="51">
        <f t="shared" si="69"/>
        <v>0</v>
      </c>
      <c r="FS95" s="51">
        <f t="shared" si="69"/>
        <v>0</v>
      </c>
      <c r="FT95" s="51">
        <f t="shared" si="69"/>
        <v>0</v>
      </c>
      <c r="FU95" s="51">
        <f t="shared" si="69"/>
        <v>0</v>
      </c>
      <c r="FV95" s="51">
        <f t="shared" si="69"/>
        <v>0</v>
      </c>
      <c r="FW95" s="51">
        <f t="shared" si="69"/>
        <v>0</v>
      </c>
      <c r="FX95" s="51">
        <f t="shared" si="69"/>
        <v>0</v>
      </c>
      <c r="FY95" s="21"/>
      <c r="FZ95" s="51">
        <f>SUM(C95:FY95)</f>
        <v>18.48</v>
      </c>
      <c r="GA95" s="20"/>
      <c r="GB95" s="21"/>
      <c r="GC95" s="21"/>
      <c r="GD95" s="21"/>
      <c r="GE95" s="21"/>
      <c r="GF95" s="7"/>
      <c r="GG95" s="7"/>
      <c r="GH95" s="18"/>
      <c r="GI95" s="18"/>
      <c r="GJ95" s="18"/>
      <c r="GK95" s="18"/>
      <c r="GL95" s="18"/>
      <c r="GM95" s="18"/>
      <c r="GN95" s="23"/>
      <c r="GO95" s="23"/>
    </row>
    <row r="96" spans="1:197" x14ac:dyDescent="0.35">
      <c r="A96" s="6" t="s">
        <v>567</v>
      </c>
      <c r="B96" s="7" t="s">
        <v>568</v>
      </c>
      <c r="C96" s="30">
        <f>ROUND(IF(AND((C90+C93+C94+C95)&lt;50,(C12=0)),50,(C90+C93+C94+C95)),1)</f>
        <v>6404.5</v>
      </c>
      <c r="D96" s="30">
        <f t="shared" ref="D96:BO96" si="70">ROUND(IF(AND((D90+D93+D94+D95)&lt;50,(D12=0)),50,(D90+D93+D94+D95)),1)</f>
        <v>38584.9</v>
      </c>
      <c r="E96" s="30">
        <f t="shared" si="70"/>
        <v>5817.8</v>
      </c>
      <c r="F96" s="30">
        <f t="shared" si="70"/>
        <v>21987.599999999999</v>
      </c>
      <c r="G96" s="30">
        <f t="shared" si="70"/>
        <v>1709</v>
      </c>
      <c r="H96" s="30">
        <f t="shared" si="70"/>
        <v>1104</v>
      </c>
      <c r="I96" s="30">
        <f t="shared" si="70"/>
        <v>8218.5</v>
      </c>
      <c r="J96" s="30">
        <f t="shared" si="70"/>
        <v>2103.8000000000002</v>
      </c>
      <c r="K96" s="30">
        <f t="shared" si="70"/>
        <v>253.3</v>
      </c>
      <c r="L96" s="30">
        <f t="shared" si="70"/>
        <v>2171.3000000000002</v>
      </c>
      <c r="M96" s="30">
        <f t="shared" si="70"/>
        <v>995</v>
      </c>
      <c r="N96" s="30">
        <f t="shared" si="70"/>
        <v>51025.4</v>
      </c>
      <c r="O96" s="30">
        <f t="shared" si="70"/>
        <v>13104.4</v>
      </c>
      <c r="P96" s="30">
        <f t="shared" si="70"/>
        <v>316.5</v>
      </c>
      <c r="Q96" s="30">
        <f t="shared" si="70"/>
        <v>38821.4</v>
      </c>
      <c r="R96" s="30">
        <f t="shared" si="70"/>
        <v>482.3</v>
      </c>
      <c r="S96" s="30">
        <f t="shared" si="70"/>
        <v>1602.8</v>
      </c>
      <c r="T96" s="30">
        <f t="shared" si="70"/>
        <v>161.5</v>
      </c>
      <c r="U96" s="30">
        <f t="shared" si="70"/>
        <v>57</v>
      </c>
      <c r="V96" s="30">
        <f t="shared" si="70"/>
        <v>257.60000000000002</v>
      </c>
      <c r="W96" s="30">
        <f t="shared" si="70"/>
        <v>132.80000000000001</v>
      </c>
      <c r="X96" s="30">
        <f t="shared" si="70"/>
        <v>50</v>
      </c>
      <c r="Y96" s="30">
        <f t="shared" si="70"/>
        <v>430.5</v>
      </c>
      <c r="Z96" s="30">
        <f t="shared" si="70"/>
        <v>231.2</v>
      </c>
      <c r="AA96" s="30">
        <f t="shared" si="70"/>
        <v>30624.400000000001</v>
      </c>
      <c r="AB96" s="30">
        <f t="shared" si="70"/>
        <v>27153.599999999999</v>
      </c>
      <c r="AC96" s="30">
        <f t="shared" si="70"/>
        <v>921</v>
      </c>
      <c r="AD96" s="30">
        <f t="shared" si="70"/>
        <v>1423.6</v>
      </c>
      <c r="AE96" s="30">
        <f t="shared" si="70"/>
        <v>97</v>
      </c>
      <c r="AF96" s="30">
        <f t="shared" si="70"/>
        <v>168.4</v>
      </c>
      <c r="AG96" s="30">
        <f t="shared" si="70"/>
        <v>611.1</v>
      </c>
      <c r="AH96" s="30">
        <f t="shared" si="70"/>
        <v>974.9</v>
      </c>
      <c r="AI96" s="30">
        <f t="shared" si="70"/>
        <v>374.3</v>
      </c>
      <c r="AJ96" s="30">
        <f t="shared" si="70"/>
        <v>176</v>
      </c>
      <c r="AK96" s="30">
        <f t="shared" si="70"/>
        <v>171.8</v>
      </c>
      <c r="AL96" s="30">
        <f t="shared" si="70"/>
        <v>286</v>
      </c>
      <c r="AM96" s="30">
        <f t="shared" si="70"/>
        <v>370</v>
      </c>
      <c r="AN96" s="30">
        <f t="shared" si="70"/>
        <v>309.39999999999998</v>
      </c>
      <c r="AO96" s="30">
        <f t="shared" si="70"/>
        <v>4190.8</v>
      </c>
      <c r="AP96" s="30">
        <f t="shared" si="70"/>
        <v>84396.6</v>
      </c>
      <c r="AQ96" s="30">
        <f t="shared" si="70"/>
        <v>242.5</v>
      </c>
      <c r="AR96" s="30">
        <f t="shared" si="70"/>
        <v>61417.8</v>
      </c>
      <c r="AS96" s="30">
        <f t="shared" si="70"/>
        <v>6580.6</v>
      </c>
      <c r="AT96" s="30">
        <f t="shared" si="70"/>
        <v>2342.6</v>
      </c>
      <c r="AU96" s="30">
        <f t="shared" si="70"/>
        <v>272</v>
      </c>
      <c r="AV96" s="30">
        <f t="shared" si="70"/>
        <v>308.5</v>
      </c>
      <c r="AW96" s="30">
        <f t="shared" si="70"/>
        <v>253</v>
      </c>
      <c r="AX96" s="30">
        <f t="shared" si="70"/>
        <v>73</v>
      </c>
      <c r="AY96" s="30">
        <f t="shared" si="70"/>
        <v>415.1</v>
      </c>
      <c r="AZ96" s="30">
        <f t="shared" si="70"/>
        <v>12263.6</v>
      </c>
      <c r="BA96" s="30">
        <f t="shared" si="70"/>
        <v>8907.4</v>
      </c>
      <c r="BB96" s="30">
        <f t="shared" si="70"/>
        <v>7628.4</v>
      </c>
      <c r="BC96" s="30">
        <f t="shared" si="70"/>
        <v>24353.599999999999</v>
      </c>
      <c r="BD96" s="30">
        <f t="shared" si="70"/>
        <v>3610.2</v>
      </c>
      <c r="BE96" s="30">
        <f t="shared" si="70"/>
        <v>1242.8</v>
      </c>
      <c r="BF96" s="30">
        <f t="shared" si="70"/>
        <v>24387.3</v>
      </c>
      <c r="BG96" s="30">
        <f t="shared" si="70"/>
        <v>921.6</v>
      </c>
      <c r="BH96" s="30">
        <f t="shared" si="70"/>
        <v>547.5</v>
      </c>
      <c r="BI96" s="30">
        <f t="shared" si="70"/>
        <v>258.2</v>
      </c>
      <c r="BJ96" s="30">
        <f t="shared" si="70"/>
        <v>6266.1</v>
      </c>
      <c r="BK96" s="30">
        <f t="shared" si="70"/>
        <v>21090.2</v>
      </c>
      <c r="BL96" s="30">
        <f t="shared" si="70"/>
        <v>90.1</v>
      </c>
      <c r="BM96" s="30">
        <f t="shared" si="70"/>
        <v>346</v>
      </c>
      <c r="BN96" s="30">
        <f t="shared" si="70"/>
        <v>3151.2</v>
      </c>
      <c r="BO96" s="30">
        <f t="shared" si="70"/>
        <v>1275.4000000000001</v>
      </c>
      <c r="BP96" s="30">
        <f t="shared" ref="BP96:EA96" si="71">ROUND(IF(AND((BP90+BP93+BP94+BP95)&lt;50,(BP12=0)),50,(BP90+BP93+BP94+BP95)),1)</f>
        <v>168.4</v>
      </c>
      <c r="BQ96" s="30">
        <f t="shared" si="71"/>
        <v>5901.4</v>
      </c>
      <c r="BR96" s="30">
        <f t="shared" si="71"/>
        <v>4493</v>
      </c>
      <c r="BS96" s="30">
        <f t="shared" si="71"/>
        <v>1151.0999999999999</v>
      </c>
      <c r="BT96" s="30">
        <f t="shared" si="71"/>
        <v>383.7</v>
      </c>
      <c r="BU96" s="30">
        <f t="shared" si="71"/>
        <v>397.4</v>
      </c>
      <c r="BV96" s="30">
        <f t="shared" si="71"/>
        <v>1247.5</v>
      </c>
      <c r="BW96" s="30">
        <f t="shared" si="71"/>
        <v>2017</v>
      </c>
      <c r="BX96" s="30">
        <f t="shared" si="71"/>
        <v>68.900000000000006</v>
      </c>
      <c r="BY96" s="30">
        <f t="shared" si="71"/>
        <v>452.2</v>
      </c>
      <c r="BZ96" s="30">
        <f t="shared" si="71"/>
        <v>224</v>
      </c>
      <c r="CA96" s="30">
        <f t="shared" si="71"/>
        <v>147.4</v>
      </c>
      <c r="CB96" s="30">
        <f t="shared" si="71"/>
        <v>73883.5</v>
      </c>
      <c r="CC96" s="30">
        <f t="shared" si="71"/>
        <v>191</v>
      </c>
      <c r="CD96" s="30">
        <f t="shared" si="71"/>
        <v>151.30000000000001</v>
      </c>
      <c r="CE96" s="30">
        <f t="shared" si="71"/>
        <v>158.5</v>
      </c>
      <c r="CF96" s="30">
        <f t="shared" si="71"/>
        <v>119.9</v>
      </c>
      <c r="CG96" s="30">
        <f t="shared" si="71"/>
        <v>202.1</v>
      </c>
      <c r="CH96" s="30">
        <f t="shared" si="71"/>
        <v>98.7</v>
      </c>
      <c r="CI96" s="30">
        <f t="shared" si="71"/>
        <v>689.5</v>
      </c>
      <c r="CJ96" s="30">
        <f t="shared" si="71"/>
        <v>892.6</v>
      </c>
      <c r="CK96" s="30">
        <f t="shared" si="71"/>
        <v>4915.8999999999996</v>
      </c>
      <c r="CL96" s="30">
        <f t="shared" si="71"/>
        <v>1260</v>
      </c>
      <c r="CM96" s="30">
        <f t="shared" si="71"/>
        <v>692.7</v>
      </c>
      <c r="CN96" s="30">
        <f t="shared" si="71"/>
        <v>31246.3</v>
      </c>
      <c r="CO96" s="30">
        <f t="shared" si="71"/>
        <v>14432.7</v>
      </c>
      <c r="CP96" s="30">
        <f t="shared" si="71"/>
        <v>956.4</v>
      </c>
      <c r="CQ96" s="30">
        <f t="shared" si="71"/>
        <v>775</v>
      </c>
      <c r="CR96" s="30">
        <f t="shared" si="71"/>
        <v>222.7</v>
      </c>
      <c r="CS96" s="30">
        <f t="shared" si="71"/>
        <v>300.2</v>
      </c>
      <c r="CT96" s="30">
        <f t="shared" si="71"/>
        <v>115</v>
      </c>
      <c r="CU96" s="30">
        <f t="shared" si="71"/>
        <v>73</v>
      </c>
      <c r="CV96" s="30">
        <f t="shared" si="71"/>
        <v>50</v>
      </c>
      <c r="CW96" s="30">
        <f t="shared" si="71"/>
        <v>204.5</v>
      </c>
      <c r="CX96" s="30">
        <f t="shared" si="71"/>
        <v>462.8</v>
      </c>
      <c r="CY96" s="30">
        <f t="shared" si="71"/>
        <v>50</v>
      </c>
      <c r="CZ96" s="30">
        <f t="shared" si="71"/>
        <v>1847.9</v>
      </c>
      <c r="DA96" s="30">
        <f t="shared" si="71"/>
        <v>200.7</v>
      </c>
      <c r="DB96" s="30">
        <f t="shared" si="71"/>
        <v>318.3</v>
      </c>
      <c r="DC96" s="30">
        <f t="shared" si="71"/>
        <v>183</v>
      </c>
      <c r="DD96" s="30">
        <f t="shared" si="71"/>
        <v>170</v>
      </c>
      <c r="DE96" s="30">
        <f t="shared" si="71"/>
        <v>296.5</v>
      </c>
      <c r="DF96" s="30">
        <f t="shared" si="71"/>
        <v>21150.3</v>
      </c>
      <c r="DG96" s="30">
        <f t="shared" si="71"/>
        <v>93.5</v>
      </c>
      <c r="DH96" s="30">
        <f t="shared" si="71"/>
        <v>1846.6</v>
      </c>
      <c r="DI96" s="30">
        <f t="shared" si="71"/>
        <v>2471.8000000000002</v>
      </c>
      <c r="DJ96" s="30">
        <f t="shared" si="71"/>
        <v>628.79999999999995</v>
      </c>
      <c r="DK96" s="30">
        <f t="shared" si="71"/>
        <v>480.3</v>
      </c>
      <c r="DL96" s="30">
        <f t="shared" si="71"/>
        <v>5713.5</v>
      </c>
      <c r="DM96" s="30">
        <f t="shared" si="71"/>
        <v>232.8</v>
      </c>
      <c r="DN96" s="30">
        <f t="shared" si="71"/>
        <v>1289.0999999999999</v>
      </c>
      <c r="DO96" s="30">
        <f t="shared" si="71"/>
        <v>3255.5</v>
      </c>
      <c r="DP96" s="30">
        <f t="shared" si="71"/>
        <v>200.3</v>
      </c>
      <c r="DQ96" s="30">
        <f t="shared" si="71"/>
        <v>843</v>
      </c>
      <c r="DR96" s="30">
        <f t="shared" si="71"/>
        <v>1338.9</v>
      </c>
      <c r="DS96" s="30">
        <f t="shared" si="71"/>
        <v>634</v>
      </c>
      <c r="DT96" s="30">
        <f t="shared" si="71"/>
        <v>177.3</v>
      </c>
      <c r="DU96" s="30">
        <f t="shared" si="71"/>
        <v>356.1</v>
      </c>
      <c r="DV96" s="30">
        <f t="shared" si="71"/>
        <v>210.5</v>
      </c>
      <c r="DW96" s="30">
        <f t="shared" si="71"/>
        <v>305.60000000000002</v>
      </c>
      <c r="DX96" s="30">
        <f t="shared" si="71"/>
        <v>166.6</v>
      </c>
      <c r="DY96" s="30">
        <f t="shared" si="71"/>
        <v>304</v>
      </c>
      <c r="DZ96" s="30">
        <f t="shared" si="71"/>
        <v>704.4</v>
      </c>
      <c r="EA96" s="30">
        <f t="shared" si="71"/>
        <v>525.1</v>
      </c>
      <c r="EB96" s="30">
        <f t="shared" ref="EB96:FX96" si="72">ROUND(IF(AND((EB90+EB93+EB94+EB95)&lt;50,(EB12=0)),50,(EB90+EB93+EB94+EB95)),1)</f>
        <v>553.4</v>
      </c>
      <c r="EC96" s="30">
        <f t="shared" si="72"/>
        <v>293.3</v>
      </c>
      <c r="ED96" s="30">
        <f t="shared" si="72"/>
        <v>1569.3</v>
      </c>
      <c r="EE96" s="30">
        <f t="shared" si="72"/>
        <v>194</v>
      </c>
      <c r="EF96" s="30">
        <f t="shared" si="72"/>
        <v>1389.9</v>
      </c>
      <c r="EG96" s="30">
        <f t="shared" si="72"/>
        <v>257</v>
      </c>
      <c r="EH96" s="30">
        <f t="shared" si="72"/>
        <v>247.8</v>
      </c>
      <c r="EI96" s="30">
        <f t="shared" si="72"/>
        <v>14128.8</v>
      </c>
      <c r="EJ96" s="30">
        <f t="shared" si="72"/>
        <v>10009.5</v>
      </c>
      <c r="EK96" s="30">
        <f t="shared" si="72"/>
        <v>670</v>
      </c>
      <c r="EL96" s="30">
        <f t="shared" si="72"/>
        <v>462.5</v>
      </c>
      <c r="EM96" s="30">
        <f t="shared" si="72"/>
        <v>383.9</v>
      </c>
      <c r="EN96" s="30">
        <f t="shared" si="72"/>
        <v>923.5</v>
      </c>
      <c r="EO96" s="30">
        <f t="shared" si="72"/>
        <v>314.39999999999998</v>
      </c>
      <c r="EP96" s="30">
        <f t="shared" si="72"/>
        <v>419.8</v>
      </c>
      <c r="EQ96" s="30">
        <f t="shared" si="72"/>
        <v>2659.2</v>
      </c>
      <c r="ER96" s="30">
        <f t="shared" si="72"/>
        <v>308</v>
      </c>
      <c r="ES96" s="30">
        <f t="shared" si="72"/>
        <v>164.9</v>
      </c>
      <c r="ET96" s="30">
        <f t="shared" si="72"/>
        <v>193.5</v>
      </c>
      <c r="EU96" s="30">
        <f t="shared" si="72"/>
        <v>577.1</v>
      </c>
      <c r="EV96" s="30">
        <f t="shared" si="72"/>
        <v>74.3</v>
      </c>
      <c r="EW96" s="30">
        <f t="shared" si="72"/>
        <v>844.6</v>
      </c>
      <c r="EX96" s="30">
        <f t="shared" si="72"/>
        <v>170</v>
      </c>
      <c r="EY96" s="30">
        <f t="shared" si="72"/>
        <v>211.3</v>
      </c>
      <c r="EZ96" s="30">
        <f t="shared" si="72"/>
        <v>130.5</v>
      </c>
      <c r="FA96" s="30">
        <f t="shared" si="72"/>
        <v>3420.3</v>
      </c>
      <c r="FB96" s="30">
        <f t="shared" si="72"/>
        <v>295.7</v>
      </c>
      <c r="FC96" s="30">
        <f t="shared" si="72"/>
        <v>1948.4</v>
      </c>
      <c r="FD96" s="30">
        <f t="shared" si="72"/>
        <v>403</v>
      </c>
      <c r="FE96" s="30">
        <f t="shared" si="72"/>
        <v>82.4</v>
      </c>
      <c r="FF96" s="30">
        <f t="shared" si="72"/>
        <v>192.1</v>
      </c>
      <c r="FG96" s="30">
        <f t="shared" si="72"/>
        <v>125.8</v>
      </c>
      <c r="FH96" s="30">
        <f t="shared" si="72"/>
        <v>71</v>
      </c>
      <c r="FI96" s="30">
        <f t="shared" si="72"/>
        <v>1732.8</v>
      </c>
      <c r="FJ96" s="30">
        <f t="shared" si="72"/>
        <v>2013</v>
      </c>
      <c r="FK96" s="30">
        <f t="shared" si="72"/>
        <v>2543.1999999999998</v>
      </c>
      <c r="FL96" s="30">
        <f t="shared" si="72"/>
        <v>8456.4</v>
      </c>
      <c r="FM96" s="30">
        <f t="shared" si="72"/>
        <v>3910.5</v>
      </c>
      <c r="FN96" s="30">
        <f t="shared" si="72"/>
        <v>22094.3</v>
      </c>
      <c r="FO96" s="30">
        <f t="shared" si="72"/>
        <v>1111.2</v>
      </c>
      <c r="FP96" s="30">
        <f t="shared" si="72"/>
        <v>2307.5</v>
      </c>
      <c r="FQ96" s="30">
        <f t="shared" si="72"/>
        <v>985.5</v>
      </c>
      <c r="FR96" s="30">
        <f t="shared" si="72"/>
        <v>169.5</v>
      </c>
      <c r="FS96" s="30">
        <f t="shared" si="72"/>
        <v>177.5</v>
      </c>
      <c r="FT96" s="30">
        <f t="shared" si="72"/>
        <v>57.1</v>
      </c>
      <c r="FU96" s="30">
        <f t="shared" si="72"/>
        <v>808.9</v>
      </c>
      <c r="FV96" s="30">
        <f t="shared" si="72"/>
        <v>694</v>
      </c>
      <c r="FW96" s="30">
        <f t="shared" si="72"/>
        <v>157.6</v>
      </c>
      <c r="FX96" s="30">
        <f t="shared" si="72"/>
        <v>65</v>
      </c>
      <c r="FY96" s="21"/>
      <c r="FZ96" s="21">
        <f t="shared" ref="FZ96:FZ105" si="73">SUM(C96:FX96)</f>
        <v>822230.60000000044</v>
      </c>
      <c r="GA96" s="20"/>
      <c r="GB96" s="21"/>
      <c r="GC96" s="21"/>
      <c r="GD96" s="21"/>
      <c r="GE96" s="21"/>
      <c r="GF96" s="7"/>
      <c r="GG96" s="7"/>
      <c r="GH96" s="18"/>
      <c r="GI96" s="18"/>
      <c r="GJ96" s="18"/>
      <c r="GK96" s="18"/>
      <c r="GL96" s="18"/>
      <c r="GM96" s="18"/>
      <c r="GN96" s="23"/>
      <c r="GO96" s="23"/>
    </row>
    <row r="97" spans="1:256" x14ac:dyDescent="0.35">
      <c r="A97" s="6" t="s">
        <v>569</v>
      </c>
      <c r="B97" s="7" t="s">
        <v>570</v>
      </c>
      <c r="C97" s="21">
        <f t="shared" ref="C97:BN97" si="74">C13</f>
        <v>0</v>
      </c>
      <c r="D97" s="21">
        <f t="shared" si="74"/>
        <v>29.5</v>
      </c>
      <c r="E97" s="21">
        <f t="shared" si="74"/>
        <v>0</v>
      </c>
      <c r="F97" s="21">
        <f t="shared" si="74"/>
        <v>1</v>
      </c>
      <c r="G97" s="21">
        <f t="shared" si="74"/>
        <v>0</v>
      </c>
      <c r="H97" s="21">
        <f t="shared" si="74"/>
        <v>0</v>
      </c>
      <c r="I97" s="21">
        <f t="shared" si="74"/>
        <v>5</v>
      </c>
      <c r="J97" s="21">
        <f t="shared" si="74"/>
        <v>0</v>
      </c>
      <c r="K97" s="21">
        <f t="shared" si="74"/>
        <v>0</v>
      </c>
      <c r="L97" s="21">
        <f t="shared" si="74"/>
        <v>0</v>
      </c>
      <c r="M97" s="21">
        <f t="shared" si="74"/>
        <v>0</v>
      </c>
      <c r="N97" s="21">
        <f t="shared" si="74"/>
        <v>19</v>
      </c>
      <c r="O97" s="21">
        <f t="shared" si="74"/>
        <v>6</v>
      </c>
      <c r="P97" s="21">
        <f t="shared" si="74"/>
        <v>0</v>
      </c>
      <c r="Q97" s="21">
        <f t="shared" si="74"/>
        <v>3</v>
      </c>
      <c r="R97" s="21">
        <f t="shared" si="74"/>
        <v>0</v>
      </c>
      <c r="S97" s="21">
        <f t="shared" si="74"/>
        <v>0</v>
      </c>
      <c r="T97" s="21">
        <f t="shared" si="74"/>
        <v>0</v>
      </c>
      <c r="U97" s="21">
        <f t="shared" si="74"/>
        <v>0</v>
      </c>
      <c r="V97" s="21">
        <f t="shared" si="74"/>
        <v>0</v>
      </c>
      <c r="W97" s="21">
        <f t="shared" si="74"/>
        <v>0</v>
      </c>
      <c r="X97" s="21">
        <f t="shared" si="74"/>
        <v>0</v>
      </c>
      <c r="Y97" s="21">
        <f t="shared" si="74"/>
        <v>0</v>
      </c>
      <c r="Z97" s="21">
        <f t="shared" si="74"/>
        <v>0</v>
      </c>
      <c r="AA97" s="21">
        <f t="shared" si="74"/>
        <v>39.5</v>
      </c>
      <c r="AB97" s="21">
        <f t="shared" si="74"/>
        <v>2</v>
      </c>
      <c r="AC97" s="21">
        <f t="shared" si="74"/>
        <v>0</v>
      </c>
      <c r="AD97" s="21">
        <f t="shared" si="74"/>
        <v>0</v>
      </c>
      <c r="AE97" s="21">
        <f t="shared" si="74"/>
        <v>0</v>
      </c>
      <c r="AF97" s="21">
        <f t="shared" si="74"/>
        <v>0</v>
      </c>
      <c r="AG97" s="21">
        <f t="shared" si="74"/>
        <v>0</v>
      </c>
      <c r="AH97" s="21">
        <f t="shared" si="74"/>
        <v>0</v>
      </c>
      <c r="AI97" s="21">
        <f t="shared" si="74"/>
        <v>0</v>
      </c>
      <c r="AJ97" s="21">
        <f t="shared" si="74"/>
        <v>0</v>
      </c>
      <c r="AK97" s="21">
        <f t="shared" si="74"/>
        <v>0</v>
      </c>
      <c r="AL97" s="21">
        <f t="shared" si="74"/>
        <v>0</v>
      </c>
      <c r="AM97" s="21">
        <f t="shared" si="74"/>
        <v>0</v>
      </c>
      <c r="AN97" s="21">
        <f t="shared" si="74"/>
        <v>0</v>
      </c>
      <c r="AO97" s="21">
        <f t="shared" si="74"/>
        <v>0</v>
      </c>
      <c r="AP97" s="21">
        <f t="shared" si="74"/>
        <v>7.5</v>
      </c>
      <c r="AQ97" s="21">
        <f t="shared" si="74"/>
        <v>0</v>
      </c>
      <c r="AR97" s="21">
        <f t="shared" si="74"/>
        <v>9</v>
      </c>
      <c r="AS97" s="21">
        <f t="shared" si="74"/>
        <v>1</v>
      </c>
      <c r="AT97" s="21">
        <f t="shared" si="74"/>
        <v>0</v>
      </c>
      <c r="AU97" s="21">
        <f t="shared" si="74"/>
        <v>0</v>
      </c>
      <c r="AV97" s="21">
        <f t="shared" si="74"/>
        <v>0</v>
      </c>
      <c r="AW97" s="21">
        <f t="shared" si="74"/>
        <v>0</v>
      </c>
      <c r="AX97" s="21">
        <f t="shared" si="74"/>
        <v>0</v>
      </c>
      <c r="AY97" s="21">
        <f t="shared" si="74"/>
        <v>0</v>
      </c>
      <c r="AZ97" s="21">
        <f t="shared" si="74"/>
        <v>0</v>
      </c>
      <c r="BA97" s="21">
        <f t="shared" si="74"/>
        <v>0</v>
      </c>
      <c r="BB97" s="21">
        <f t="shared" si="74"/>
        <v>1</v>
      </c>
      <c r="BC97" s="21">
        <f t="shared" si="74"/>
        <v>11</v>
      </c>
      <c r="BD97" s="21">
        <f t="shared" si="74"/>
        <v>0</v>
      </c>
      <c r="BE97" s="21">
        <f t="shared" si="74"/>
        <v>0</v>
      </c>
      <c r="BF97" s="21">
        <f t="shared" si="74"/>
        <v>2</v>
      </c>
      <c r="BG97" s="21">
        <f t="shared" si="74"/>
        <v>0</v>
      </c>
      <c r="BH97" s="21">
        <f t="shared" si="74"/>
        <v>0</v>
      </c>
      <c r="BI97" s="21">
        <f t="shared" si="74"/>
        <v>0</v>
      </c>
      <c r="BJ97" s="21">
        <f t="shared" si="74"/>
        <v>2</v>
      </c>
      <c r="BK97" s="21">
        <f t="shared" si="74"/>
        <v>23.5</v>
      </c>
      <c r="BL97" s="21">
        <f t="shared" si="74"/>
        <v>0.5</v>
      </c>
      <c r="BM97" s="21">
        <f t="shared" si="74"/>
        <v>0</v>
      </c>
      <c r="BN97" s="21">
        <f t="shared" si="74"/>
        <v>12</v>
      </c>
      <c r="BO97" s="21">
        <f t="shared" ref="BO97:DZ97" si="75">BO13</f>
        <v>0</v>
      </c>
      <c r="BP97" s="21">
        <f t="shared" si="75"/>
        <v>0</v>
      </c>
      <c r="BQ97" s="21">
        <f t="shared" si="75"/>
        <v>0.5</v>
      </c>
      <c r="BR97" s="21">
        <f t="shared" si="75"/>
        <v>0</v>
      </c>
      <c r="BS97" s="21">
        <f t="shared" si="75"/>
        <v>0</v>
      </c>
      <c r="BT97" s="21">
        <f t="shared" si="75"/>
        <v>0</v>
      </c>
      <c r="BU97" s="21">
        <f t="shared" si="75"/>
        <v>0</v>
      </c>
      <c r="BV97" s="21">
        <f t="shared" si="75"/>
        <v>0</v>
      </c>
      <c r="BW97" s="21">
        <f t="shared" si="75"/>
        <v>0</v>
      </c>
      <c r="BX97" s="21">
        <f t="shared" si="75"/>
        <v>0</v>
      </c>
      <c r="BY97" s="21">
        <f t="shared" si="75"/>
        <v>0</v>
      </c>
      <c r="BZ97" s="21">
        <f t="shared" si="75"/>
        <v>0</v>
      </c>
      <c r="CA97" s="21">
        <f t="shared" si="75"/>
        <v>0</v>
      </c>
      <c r="CB97" s="21">
        <f t="shared" si="75"/>
        <v>10.5</v>
      </c>
      <c r="CC97" s="21">
        <f t="shared" si="75"/>
        <v>0</v>
      </c>
      <c r="CD97" s="21">
        <f t="shared" si="75"/>
        <v>0</v>
      </c>
      <c r="CE97" s="21">
        <f t="shared" si="75"/>
        <v>0</v>
      </c>
      <c r="CF97" s="21">
        <f t="shared" si="75"/>
        <v>0</v>
      </c>
      <c r="CG97" s="21">
        <f t="shared" si="75"/>
        <v>0</v>
      </c>
      <c r="CH97" s="21">
        <f t="shared" si="75"/>
        <v>0</v>
      </c>
      <c r="CI97" s="21">
        <f t="shared" si="75"/>
        <v>0</v>
      </c>
      <c r="CJ97" s="21">
        <f t="shared" si="75"/>
        <v>1</v>
      </c>
      <c r="CK97" s="21">
        <f t="shared" si="75"/>
        <v>0</v>
      </c>
      <c r="CL97" s="21">
        <f t="shared" si="75"/>
        <v>0</v>
      </c>
      <c r="CM97" s="21">
        <f t="shared" si="75"/>
        <v>0</v>
      </c>
      <c r="CN97" s="21">
        <f t="shared" si="75"/>
        <v>16</v>
      </c>
      <c r="CO97" s="21">
        <f t="shared" si="75"/>
        <v>1</v>
      </c>
      <c r="CP97" s="21">
        <f t="shared" si="75"/>
        <v>2</v>
      </c>
      <c r="CQ97" s="21">
        <f t="shared" si="75"/>
        <v>0</v>
      </c>
      <c r="CR97" s="21">
        <f t="shared" si="75"/>
        <v>0</v>
      </c>
      <c r="CS97" s="21">
        <f t="shared" si="75"/>
        <v>0</v>
      </c>
      <c r="CT97" s="21">
        <f t="shared" si="75"/>
        <v>0</v>
      </c>
      <c r="CU97" s="21">
        <f t="shared" si="75"/>
        <v>0</v>
      </c>
      <c r="CV97" s="21">
        <f t="shared" si="75"/>
        <v>0</v>
      </c>
      <c r="CW97" s="21">
        <f t="shared" si="75"/>
        <v>0</v>
      </c>
      <c r="CX97" s="21">
        <f t="shared" si="75"/>
        <v>0</v>
      </c>
      <c r="CY97" s="21">
        <f t="shared" si="75"/>
        <v>0</v>
      </c>
      <c r="CZ97" s="21">
        <f t="shared" si="75"/>
        <v>0</v>
      </c>
      <c r="DA97" s="21">
        <f t="shared" si="75"/>
        <v>0</v>
      </c>
      <c r="DB97" s="21">
        <f t="shared" si="75"/>
        <v>0</v>
      </c>
      <c r="DC97" s="21">
        <f t="shared" si="75"/>
        <v>0</v>
      </c>
      <c r="DD97" s="21">
        <f t="shared" si="75"/>
        <v>0</v>
      </c>
      <c r="DE97" s="21">
        <f t="shared" si="75"/>
        <v>0</v>
      </c>
      <c r="DF97" s="21">
        <f t="shared" si="75"/>
        <v>26</v>
      </c>
      <c r="DG97" s="21">
        <f t="shared" si="75"/>
        <v>0</v>
      </c>
      <c r="DH97" s="21">
        <f t="shared" si="75"/>
        <v>0</v>
      </c>
      <c r="DI97" s="21">
        <f t="shared" si="75"/>
        <v>0</v>
      </c>
      <c r="DJ97" s="21">
        <f t="shared" si="75"/>
        <v>0</v>
      </c>
      <c r="DK97" s="21">
        <f t="shared" si="75"/>
        <v>0</v>
      </c>
      <c r="DL97" s="21">
        <f t="shared" si="75"/>
        <v>0</v>
      </c>
      <c r="DM97" s="21">
        <f t="shared" si="75"/>
        <v>0</v>
      </c>
      <c r="DN97" s="21">
        <f t="shared" si="75"/>
        <v>0.5</v>
      </c>
      <c r="DO97" s="21">
        <f t="shared" si="75"/>
        <v>0</v>
      </c>
      <c r="DP97" s="21">
        <f t="shared" si="75"/>
        <v>0</v>
      </c>
      <c r="DQ97" s="21">
        <f t="shared" si="75"/>
        <v>0</v>
      </c>
      <c r="DR97" s="21">
        <f t="shared" si="75"/>
        <v>0</v>
      </c>
      <c r="DS97" s="21">
        <f t="shared" si="75"/>
        <v>0</v>
      </c>
      <c r="DT97" s="21">
        <f t="shared" si="75"/>
        <v>0</v>
      </c>
      <c r="DU97" s="21">
        <f t="shared" si="75"/>
        <v>0</v>
      </c>
      <c r="DV97" s="21">
        <f t="shared" si="75"/>
        <v>0</v>
      </c>
      <c r="DW97" s="21">
        <f t="shared" si="75"/>
        <v>0</v>
      </c>
      <c r="DX97" s="21">
        <f t="shared" si="75"/>
        <v>0</v>
      </c>
      <c r="DY97" s="21">
        <f t="shared" si="75"/>
        <v>0</v>
      </c>
      <c r="DZ97" s="21">
        <f t="shared" si="75"/>
        <v>0</v>
      </c>
      <c r="EA97" s="21">
        <f t="shared" ref="EA97:FX97" si="76">EA13</f>
        <v>0</v>
      </c>
      <c r="EB97" s="21">
        <f t="shared" si="76"/>
        <v>0</v>
      </c>
      <c r="EC97" s="21">
        <f t="shared" si="76"/>
        <v>0</v>
      </c>
      <c r="ED97" s="21">
        <f t="shared" si="76"/>
        <v>0</v>
      </c>
      <c r="EE97" s="21">
        <f t="shared" si="76"/>
        <v>0</v>
      </c>
      <c r="EF97" s="21">
        <f t="shared" si="76"/>
        <v>0</v>
      </c>
      <c r="EG97" s="21">
        <f t="shared" si="76"/>
        <v>0</v>
      </c>
      <c r="EH97" s="21">
        <f t="shared" si="76"/>
        <v>0</v>
      </c>
      <c r="EI97" s="21">
        <f t="shared" si="76"/>
        <v>0</v>
      </c>
      <c r="EJ97" s="21">
        <f t="shared" si="76"/>
        <v>2</v>
      </c>
      <c r="EK97" s="21">
        <f t="shared" si="76"/>
        <v>0</v>
      </c>
      <c r="EL97" s="21">
        <f t="shared" si="76"/>
        <v>0</v>
      </c>
      <c r="EM97" s="21">
        <f t="shared" si="76"/>
        <v>0</v>
      </c>
      <c r="EN97" s="21">
        <f t="shared" si="76"/>
        <v>0</v>
      </c>
      <c r="EO97" s="21">
        <f t="shared" si="76"/>
        <v>0</v>
      </c>
      <c r="EP97" s="21">
        <f t="shared" si="76"/>
        <v>0</v>
      </c>
      <c r="EQ97" s="21">
        <f t="shared" si="76"/>
        <v>0</v>
      </c>
      <c r="ER97" s="21">
        <f t="shared" si="76"/>
        <v>0</v>
      </c>
      <c r="ES97" s="21">
        <f t="shared" si="76"/>
        <v>0</v>
      </c>
      <c r="ET97" s="21">
        <f t="shared" si="76"/>
        <v>0</v>
      </c>
      <c r="EU97" s="21">
        <f t="shared" si="76"/>
        <v>0</v>
      </c>
      <c r="EV97" s="21">
        <f t="shared" si="76"/>
        <v>0</v>
      </c>
      <c r="EW97" s="21">
        <f t="shared" si="76"/>
        <v>0</v>
      </c>
      <c r="EX97" s="21">
        <f t="shared" si="76"/>
        <v>0</v>
      </c>
      <c r="EY97" s="21">
        <f t="shared" si="76"/>
        <v>0</v>
      </c>
      <c r="EZ97" s="21">
        <f t="shared" si="76"/>
        <v>0</v>
      </c>
      <c r="FA97" s="21">
        <f t="shared" si="76"/>
        <v>0</v>
      </c>
      <c r="FB97" s="21">
        <f t="shared" si="76"/>
        <v>0</v>
      </c>
      <c r="FC97" s="21">
        <f t="shared" si="76"/>
        <v>0</v>
      </c>
      <c r="FD97" s="21">
        <f t="shared" si="76"/>
        <v>0</v>
      </c>
      <c r="FE97" s="21">
        <f t="shared" si="76"/>
        <v>0</v>
      </c>
      <c r="FF97" s="21">
        <f t="shared" si="76"/>
        <v>0</v>
      </c>
      <c r="FG97" s="21">
        <f t="shared" si="76"/>
        <v>0</v>
      </c>
      <c r="FH97" s="21">
        <f t="shared" si="76"/>
        <v>0</v>
      </c>
      <c r="FI97" s="21">
        <f t="shared" si="76"/>
        <v>0</v>
      </c>
      <c r="FJ97" s="21">
        <f t="shared" si="76"/>
        <v>0</v>
      </c>
      <c r="FK97" s="21">
        <f t="shared" si="76"/>
        <v>0</v>
      </c>
      <c r="FL97" s="21">
        <f t="shared" si="76"/>
        <v>0</v>
      </c>
      <c r="FM97" s="21">
        <f t="shared" si="76"/>
        <v>0</v>
      </c>
      <c r="FN97" s="21">
        <f t="shared" si="76"/>
        <v>13</v>
      </c>
      <c r="FO97" s="21">
        <f t="shared" si="76"/>
        <v>2</v>
      </c>
      <c r="FP97" s="21">
        <f t="shared" si="76"/>
        <v>0</v>
      </c>
      <c r="FQ97" s="21">
        <f t="shared" si="76"/>
        <v>0</v>
      </c>
      <c r="FR97" s="21">
        <f t="shared" si="76"/>
        <v>0</v>
      </c>
      <c r="FS97" s="21">
        <f t="shared" si="76"/>
        <v>0</v>
      </c>
      <c r="FT97" s="21">
        <f t="shared" si="76"/>
        <v>0</v>
      </c>
      <c r="FU97" s="21">
        <f t="shared" si="76"/>
        <v>0</v>
      </c>
      <c r="FV97" s="21">
        <f t="shared" si="76"/>
        <v>0</v>
      </c>
      <c r="FW97" s="21">
        <f t="shared" si="76"/>
        <v>0</v>
      </c>
      <c r="FX97" s="21">
        <f t="shared" si="76"/>
        <v>0</v>
      </c>
      <c r="FZ97" s="21">
        <f t="shared" si="73"/>
        <v>249</v>
      </c>
      <c r="GA97" s="20"/>
      <c r="GB97" s="21"/>
      <c r="GC97" s="21"/>
      <c r="GD97" s="21"/>
      <c r="GE97" s="21"/>
      <c r="GF97" s="21"/>
      <c r="GG97" s="7"/>
      <c r="GH97" s="18"/>
      <c r="GI97" s="18"/>
      <c r="GJ97" s="18"/>
      <c r="GK97" s="18"/>
      <c r="GL97" s="18"/>
      <c r="GM97" s="18"/>
      <c r="GN97" s="23"/>
      <c r="GO97" s="23"/>
    </row>
    <row r="98" spans="1:256" x14ac:dyDescent="0.35">
      <c r="A98" s="6" t="s">
        <v>571</v>
      </c>
      <c r="B98" s="7" t="s">
        <v>572</v>
      </c>
      <c r="C98" s="21">
        <f>C15</f>
        <v>4</v>
      </c>
      <c r="D98" s="21">
        <f t="shared" ref="D98:BO98" si="77">D15</f>
        <v>57</v>
      </c>
      <c r="E98" s="21">
        <f t="shared" si="77"/>
        <v>11</v>
      </c>
      <c r="F98" s="21">
        <f t="shared" si="77"/>
        <v>11</v>
      </c>
      <c r="G98" s="21">
        <f t="shared" si="77"/>
        <v>1</v>
      </c>
      <c r="H98" s="21">
        <f t="shared" si="77"/>
        <v>1</v>
      </c>
      <c r="I98" s="21">
        <f t="shared" si="77"/>
        <v>9</v>
      </c>
      <c r="J98" s="21">
        <f t="shared" si="77"/>
        <v>0</v>
      </c>
      <c r="K98" s="21">
        <f t="shared" si="77"/>
        <v>0</v>
      </c>
      <c r="L98" s="21">
        <f t="shared" si="77"/>
        <v>23</v>
      </c>
      <c r="M98" s="21">
        <f t="shared" si="77"/>
        <v>14</v>
      </c>
      <c r="N98" s="21">
        <f t="shared" si="77"/>
        <v>159.5</v>
      </c>
      <c r="O98" s="21">
        <f t="shared" si="77"/>
        <v>98</v>
      </c>
      <c r="P98" s="21">
        <f t="shared" si="77"/>
        <v>0</v>
      </c>
      <c r="Q98" s="21">
        <f t="shared" si="77"/>
        <v>209</v>
      </c>
      <c r="R98" s="21">
        <f t="shared" si="77"/>
        <v>1</v>
      </c>
      <c r="S98" s="21">
        <f t="shared" si="77"/>
        <v>0</v>
      </c>
      <c r="T98" s="21">
        <f t="shared" si="77"/>
        <v>0</v>
      </c>
      <c r="U98" s="21">
        <f t="shared" si="77"/>
        <v>0</v>
      </c>
      <c r="V98" s="21">
        <f t="shared" si="77"/>
        <v>0</v>
      </c>
      <c r="W98" s="21">
        <f t="shared" si="77"/>
        <v>1</v>
      </c>
      <c r="X98" s="21">
        <f t="shared" si="77"/>
        <v>0</v>
      </c>
      <c r="Y98" s="21">
        <f t="shared" si="77"/>
        <v>0</v>
      </c>
      <c r="Z98" s="21">
        <f t="shared" si="77"/>
        <v>0</v>
      </c>
      <c r="AA98" s="21">
        <f t="shared" si="77"/>
        <v>37</v>
      </c>
      <c r="AB98" s="21">
        <f t="shared" si="77"/>
        <v>52</v>
      </c>
      <c r="AC98" s="21">
        <f t="shared" si="77"/>
        <v>0</v>
      </c>
      <c r="AD98" s="21">
        <f t="shared" si="77"/>
        <v>6.5</v>
      </c>
      <c r="AE98" s="21">
        <f t="shared" si="77"/>
        <v>0</v>
      </c>
      <c r="AF98" s="21">
        <f t="shared" si="77"/>
        <v>0</v>
      </c>
      <c r="AG98" s="21">
        <f t="shared" si="77"/>
        <v>0</v>
      </c>
      <c r="AH98" s="21">
        <f t="shared" si="77"/>
        <v>0</v>
      </c>
      <c r="AI98" s="21">
        <f t="shared" si="77"/>
        <v>0</v>
      </c>
      <c r="AJ98" s="21">
        <f t="shared" si="77"/>
        <v>0</v>
      </c>
      <c r="AK98" s="21">
        <f t="shared" si="77"/>
        <v>0</v>
      </c>
      <c r="AL98" s="21">
        <f t="shared" si="77"/>
        <v>0</v>
      </c>
      <c r="AM98" s="21">
        <f t="shared" si="77"/>
        <v>0</v>
      </c>
      <c r="AN98" s="21">
        <f t="shared" si="77"/>
        <v>1</v>
      </c>
      <c r="AO98" s="21">
        <f t="shared" si="77"/>
        <v>0</v>
      </c>
      <c r="AP98" s="21">
        <f t="shared" si="77"/>
        <v>191</v>
      </c>
      <c r="AQ98" s="21">
        <f t="shared" si="77"/>
        <v>0</v>
      </c>
      <c r="AR98" s="21">
        <f t="shared" si="77"/>
        <v>153</v>
      </c>
      <c r="AS98" s="21">
        <f t="shared" si="77"/>
        <v>15</v>
      </c>
      <c r="AT98" s="21">
        <f t="shared" si="77"/>
        <v>3</v>
      </c>
      <c r="AU98" s="21">
        <f t="shared" si="77"/>
        <v>0</v>
      </c>
      <c r="AV98" s="21">
        <f t="shared" si="77"/>
        <v>0</v>
      </c>
      <c r="AW98" s="21">
        <f t="shared" si="77"/>
        <v>2</v>
      </c>
      <c r="AX98" s="21">
        <f t="shared" si="77"/>
        <v>0</v>
      </c>
      <c r="AY98" s="21">
        <f t="shared" si="77"/>
        <v>0</v>
      </c>
      <c r="AZ98" s="21">
        <f t="shared" si="77"/>
        <v>1</v>
      </c>
      <c r="BA98" s="21">
        <f t="shared" si="77"/>
        <v>0.5</v>
      </c>
      <c r="BB98" s="21">
        <f t="shared" si="77"/>
        <v>9</v>
      </c>
      <c r="BC98" s="21">
        <f t="shared" si="77"/>
        <v>30</v>
      </c>
      <c r="BD98" s="21">
        <f t="shared" si="77"/>
        <v>4</v>
      </c>
      <c r="BE98" s="21">
        <f t="shared" si="77"/>
        <v>0</v>
      </c>
      <c r="BF98" s="21">
        <f t="shared" si="77"/>
        <v>31.5</v>
      </c>
      <c r="BG98" s="21">
        <f t="shared" si="77"/>
        <v>0</v>
      </c>
      <c r="BH98" s="21">
        <f t="shared" si="77"/>
        <v>12</v>
      </c>
      <c r="BI98" s="21">
        <f t="shared" si="77"/>
        <v>0</v>
      </c>
      <c r="BJ98" s="21">
        <f t="shared" si="77"/>
        <v>15.5</v>
      </c>
      <c r="BK98" s="21">
        <f t="shared" si="77"/>
        <v>83</v>
      </c>
      <c r="BL98" s="21">
        <f t="shared" si="77"/>
        <v>2.5</v>
      </c>
      <c r="BM98" s="21">
        <f t="shared" si="77"/>
        <v>18.5</v>
      </c>
      <c r="BN98" s="21">
        <f t="shared" si="77"/>
        <v>33.5</v>
      </c>
      <c r="BO98" s="21">
        <f t="shared" si="77"/>
        <v>3</v>
      </c>
      <c r="BP98" s="21">
        <f t="shared" ref="BP98:EA98" si="78">BP15</f>
        <v>0</v>
      </c>
      <c r="BQ98" s="21">
        <f t="shared" si="78"/>
        <v>2</v>
      </c>
      <c r="BR98" s="21">
        <f t="shared" si="78"/>
        <v>0</v>
      </c>
      <c r="BS98" s="21">
        <f t="shared" si="78"/>
        <v>0</v>
      </c>
      <c r="BT98" s="21">
        <f t="shared" si="78"/>
        <v>0</v>
      </c>
      <c r="BU98" s="21">
        <f t="shared" si="78"/>
        <v>0</v>
      </c>
      <c r="BV98" s="21">
        <f t="shared" si="78"/>
        <v>0</v>
      </c>
      <c r="BW98" s="21">
        <f t="shared" si="78"/>
        <v>0</v>
      </c>
      <c r="BX98" s="21">
        <f t="shared" si="78"/>
        <v>0</v>
      </c>
      <c r="BY98" s="21">
        <f t="shared" si="78"/>
        <v>0</v>
      </c>
      <c r="BZ98" s="21">
        <f t="shared" si="78"/>
        <v>0</v>
      </c>
      <c r="CA98" s="21">
        <f t="shared" si="78"/>
        <v>0</v>
      </c>
      <c r="CB98" s="21">
        <f t="shared" si="78"/>
        <v>235</v>
      </c>
      <c r="CC98" s="21">
        <f t="shared" si="78"/>
        <v>0</v>
      </c>
      <c r="CD98" s="21">
        <f t="shared" si="78"/>
        <v>0</v>
      </c>
      <c r="CE98" s="21">
        <f t="shared" si="78"/>
        <v>0</v>
      </c>
      <c r="CF98" s="21">
        <f t="shared" si="78"/>
        <v>0</v>
      </c>
      <c r="CG98" s="21">
        <f t="shared" si="78"/>
        <v>0</v>
      </c>
      <c r="CH98" s="21">
        <f t="shared" si="78"/>
        <v>0</v>
      </c>
      <c r="CI98" s="21">
        <f t="shared" si="78"/>
        <v>0</v>
      </c>
      <c r="CJ98" s="21">
        <f t="shared" si="78"/>
        <v>6</v>
      </c>
      <c r="CK98" s="21">
        <f t="shared" si="78"/>
        <v>0</v>
      </c>
      <c r="CL98" s="21">
        <f t="shared" si="78"/>
        <v>4</v>
      </c>
      <c r="CM98" s="21">
        <f t="shared" si="78"/>
        <v>0</v>
      </c>
      <c r="CN98" s="21">
        <f t="shared" si="78"/>
        <v>232</v>
      </c>
      <c r="CO98" s="21">
        <f t="shared" si="78"/>
        <v>69.5</v>
      </c>
      <c r="CP98" s="21">
        <f t="shared" si="78"/>
        <v>3</v>
      </c>
      <c r="CQ98" s="21">
        <f t="shared" si="78"/>
        <v>0</v>
      </c>
      <c r="CR98" s="21">
        <f t="shared" si="78"/>
        <v>0</v>
      </c>
      <c r="CS98" s="21">
        <f t="shared" si="78"/>
        <v>0</v>
      </c>
      <c r="CT98" s="21">
        <f t="shared" si="78"/>
        <v>0</v>
      </c>
      <c r="CU98" s="21">
        <f t="shared" si="78"/>
        <v>2</v>
      </c>
      <c r="CV98" s="21">
        <f t="shared" si="78"/>
        <v>0</v>
      </c>
      <c r="CW98" s="21">
        <f t="shared" si="78"/>
        <v>0</v>
      </c>
      <c r="CX98" s="21">
        <f t="shared" si="78"/>
        <v>0</v>
      </c>
      <c r="CY98" s="21">
        <f t="shared" si="78"/>
        <v>0</v>
      </c>
      <c r="CZ98" s="21">
        <f t="shared" si="78"/>
        <v>0</v>
      </c>
      <c r="DA98" s="21">
        <f t="shared" si="78"/>
        <v>0</v>
      </c>
      <c r="DB98" s="21">
        <f t="shared" si="78"/>
        <v>0</v>
      </c>
      <c r="DC98" s="21">
        <f t="shared" si="78"/>
        <v>0</v>
      </c>
      <c r="DD98" s="21">
        <f t="shared" si="78"/>
        <v>0</v>
      </c>
      <c r="DE98" s="21">
        <f t="shared" si="78"/>
        <v>0</v>
      </c>
      <c r="DF98" s="21">
        <f t="shared" si="78"/>
        <v>18.5</v>
      </c>
      <c r="DG98" s="21">
        <f t="shared" si="78"/>
        <v>0</v>
      </c>
      <c r="DH98" s="21">
        <f t="shared" si="78"/>
        <v>0</v>
      </c>
      <c r="DI98" s="21">
        <f t="shared" si="78"/>
        <v>0</v>
      </c>
      <c r="DJ98" s="21">
        <f t="shared" si="78"/>
        <v>0</v>
      </c>
      <c r="DK98" s="21">
        <f t="shared" si="78"/>
        <v>0</v>
      </c>
      <c r="DL98" s="21">
        <f t="shared" si="78"/>
        <v>0</v>
      </c>
      <c r="DM98" s="21">
        <f t="shared" si="78"/>
        <v>0</v>
      </c>
      <c r="DN98" s="21">
        <f t="shared" si="78"/>
        <v>1</v>
      </c>
      <c r="DO98" s="21">
        <f t="shared" si="78"/>
        <v>0</v>
      </c>
      <c r="DP98" s="21">
        <f t="shared" si="78"/>
        <v>0</v>
      </c>
      <c r="DQ98" s="21">
        <f t="shared" si="78"/>
        <v>1</v>
      </c>
      <c r="DR98" s="21">
        <f t="shared" si="78"/>
        <v>0</v>
      </c>
      <c r="DS98" s="21">
        <f t="shared" si="78"/>
        <v>0</v>
      </c>
      <c r="DT98" s="21">
        <f t="shared" si="78"/>
        <v>0</v>
      </c>
      <c r="DU98" s="21">
        <f t="shared" si="78"/>
        <v>0</v>
      </c>
      <c r="DV98" s="21">
        <f t="shared" si="78"/>
        <v>0</v>
      </c>
      <c r="DW98" s="21">
        <f t="shared" si="78"/>
        <v>0</v>
      </c>
      <c r="DX98" s="21">
        <f t="shared" si="78"/>
        <v>0</v>
      </c>
      <c r="DY98" s="21">
        <f t="shared" si="78"/>
        <v>0</v>
      </c>
      <c r="DZ98" s="21">
        <f t="shared" si="78"/>
        <v>1</v>
      </c>
      <c r="EA98" s="21">
        <f t="shared" si="78"/>
        <v>0</v>
      </c>
      <c r="EB98" s="21">
        <f t="shared" ref="EB98:FX98" si="79">EB15</f>
        <v>0</v>
      </c>
      <c r="EC98" s="21">
        <f t="shared" si="79"/>
        <v>0</v>
      </c>
      <c r="ED98" s="21">
        <f t="shared" si="79"/>
        <v>0</v>
      </c>
      <c r="EE98" s="21">
        <f t="shared" si="79"/>
        <v>0</v>
      </c>
      <c r="EF98" s="21">
        <f t="shared" si="79"/>
        <v>2</v>
      </c>
      <c r="EG98" s="21">
        <f t="shared" si="79"/>
        <v>0</v>
      </c>
      <c r="EH98" s="21">
        <f t="shared" si="79"/>
        <v>0</v>
      </c>
      <c r="EI98" s="21">
        <f t="shared" si="79"/>
        <v>24.5</v>
      </c>
      <c r="EJ98" s="21">
        <f t="shared" si="79"/>
        <v>26</v>
      </c>
      <c r="EK98" s="21">
        <f t="shared" si="79"/>
        <v>0</v>
      </c>
      <c r="EL98" s="21">
        <f t="shared" si="79"/>
        <v>0</v>
      </c>
      <c r="EM98" s="21">
        <f t="shared" si="79"/>
        <v>0</v>
      </c>
      <c r="EN98" s="21">
        <f t="shared" si="79"/>
        <v>0</v>
      </c>
      <c r="EO98" s="21">
        <f t="shared" si="79"/>
        <v>0</v>
      </c>
      <c r="EP98" s="21">
        <f t="shared" si="79"/>
        <v>0</v>
      </c>
      <c r="EQ98" s="21">
        <f t="shared" si="79"/>
        <v>2</v>
      </c>
      <c r="ER98" s="21">
        <f t="shared" si="79"/>
        <v>2</v>
      </c>
      <c r="ES98" s="21">
        <f t="shared" si="79"/>
        <v>0</v>
      </c>
      <c r="ET98" s="21">
        <f t="shared" si="79"/>
        <v>0</v>
      </c>
      <c r="EU98" s="21">
        <f t="shared" si="79"/>
        <v>0</v>
      </c>
      <c r="EV98" s="21">
        <f t="shared" si="79"/>
        <v>0</v>
      </c>
      <c r="EW98" s="21">
        <f t="shared" si="79"/>
        <v>0</v>
      </c>
      <c r="EX98" s="21">
        <f t="shared" si="79"/>
        <v>0</v>
      </c>
      <c r="EY98" s="21">
        <f t="shared" si="79"/>
        <v>0</v>
      </c>
      <c r="EZ98" s="21">
        <f t="shared" si="79"/>
        <v>0</v>
      </c>
      <c r="FA98" s="21">
        <f t="shared" si="79"/>
        <v>12</v>
      </c>
      <c r="FB98" s="21">
        <f t="shared" si="79"/>
        <v>0</v>
      </c>
      <c r="FC98" s="21">
        <f t="shared" si="79"/>
        <v>4</v>
      </c>
      <c r="FD98" s="21">
        <f t="shared" si="79"/>
        <v>0</v>
      </c>
      <c r="FE98" s="21">
        <f t="shared" si="79"/>
        <v>0</v>
      </c>
      <c r="FF98" s="21">
        <f t="shared" si="79"/>
        <v>0</v>
      </c>
      <c r="FG98" s="21">
        <f t="shared" si="79"/>
        <v>0</v>
      </c>
      <c r="FH98" s="21">
        <f t="shared" si="79"/>
        <v>0</v>
      </c>
      <c r="FI98" s="21">
        <f t="shared" si="79"/>
        <v>0</v>
      </c>
      <c r="FJ98" s="21">
        <f t="shared" si="79"/>
        <v>0</v>
      </c>
      <c r="FK98" s="21">
        <f t="shared" si="79"/>
        <v>0</v>
      </c>
      <c r="FL98" s="21">
        <f t="shared" si="79"/>
        <v>0</v>
      </c>
      <c r="FM98" s="21">
        <f t="shared" si="79"/>
        <v>0</v>
      </c>
      <c r="FN98" s="21">
        <f t="shared" si="79"/>
        <v>15.5</v>
      </c>
      <c r="FO98" s="21">
        <f t="shared" si="79"/>
        <v>0</v>
      </c>
      <c r="FP98" s="21">
        <f t="shared" si="79"/>
        <v>0</v>
      </c>
      <c r="FQ98" s="21">
        <f t="shared" si="79"/>
        <v>0</v>
      </c>
      <c r="FR98" s="21">
        <f t="shared" si="79"/>
        <v>0</v>
      </c>
      <c r="FS98" s="21">
        <f t="shared" si="79"/>
        <v>0</v>
      </c>
      <c r="FT98" s="21">
        <f t="shared" si="79"/>
        <v>0</v>
      </c>
      <c r="FU98" s="21">
        <f t="shared" si="79"/>
        <v>0</v>
      </c>
      <c r="FV98" s="21">
        <f t="shared" si="79"/>
        <v>1</v>
      </c>
      <c r="FW98" s="21">
        <f t="shared" si="79"/>
        <v>2</v>
      </c>
      <c r="FX98" s="21">
        <f t="shared" si="79"/>
        <v>0</v>
      </c>
      <c r="FZ98" s="21"/>
      <c r="GA98" s="20"/>
      <c r="GB98" s="21"/>
      <c r="GC98" s="21"/>
      <c r="GD98" s="21"/>
      <c r="GE98" s="21"/>
      <c r="GF98" s="21"/>
      <c r="GG98" s="7"/>
      <c r="GH98" s="18"/>
      <c r="GI98" s="18"/>
      <c r="GJ98" s="18"/>
      <c r="GK98" s="18"/>
      <c r="GL98" s="18"/>
      <c r="GM98" s="18"/>
      <c r="GN98" s="23"/>
      <c r="GO98" s="23"/>
    </row>
    <row r="99" spans="1:256" x14ac:dyDescent="0.35">
      <c r="A99" s="6" t="s">
        <v>573</v>
      </c>
      <c r="B99" s="7" t="s">
        <v>574</v>
      </c>
      <c r="C99" s="21">
        <f t="shared" ref="C99:BN99" si="80">C35</f>
        <v>0</v>
      </c>
      <c r="D99" s="21">
        <f t="shared" si="80"/>
        <v>22</v>
      </c>
      <c r="E99" s="21">
        <f t="shared" si="80"/>
        <v>0</v>
      </c>
      <c r="F99" s="21">
        <f t="shared" si="80"/>
        <v>0</v>
      </c>
      <c r="G99" s="21">
        <f t="shared" si="80"/>
        <v>0</v>
      </c>
      <c r="H99" s="21">
        <f t="shared" si="80"/>
        <v>0</v>
      </c>
      <c r="I99" s="21">
        <f t="shared" si="80"/>
        <v>0</v>
      </c>
      <c r="J99" s="21">
        <f t="shared" si="80"/>
        <v>0</v>
      </c>
      <c r="K99" s="21">
        <f t="shared" si="80"/>
        <v>0</v>
      </c>
      <c r="L99" s="21">
        <f t="shared" si="80"/>
        <v>0</v>
      </c>
      <c r="M99" s="21">
        <f t="shared" si="80"/>
        <v>0</v>
      </c>
      <c r="N99" s="21">
        <f t="shared" si="80"/>
        <v>0</v>
      </c>
      <c r="O99" s="21">
        <f t="shared" si="80"/>
        <v>0</v>
      </c>
      <c r="P99" s="21">
        <f t="shared" si="80"/>
        <v>0</v>
      </c>
      <c r="Q99" s="21">
        <f t="shared" si="80"/>
        <v>1</v>
      </c>
      <c r="R99" s="21">
        <f t="shared" si="80"/>
        <v>0</v>
      </c>
      <c r="S99" s="21">
        <f t="shared" si="80"/>
        <v>0</v>
      </c>
      <c r="T99" s="21">
        <f t="shared" si="80"/>
        <v>0</v>
      </c>
      <c r="U99" s="21">
        <f t="shared" si="80"/>
        <v>0</v>
      </c>
      <c r="V99" s="21">
        <f t="shared" si="80"/>
        <v>0</v>
      </c>
      <c r="W99" s="21">
        <f t="shared" si="80"/>
        <v>0</v>
      </c>
      <c r="X99" s="21">
        <f t="shared" si="80"/>
        <v>0</v>
      </c>
      <c r="Y99" s="21">
        <f t="shared" si="80"/>
        <v>0</v>
      </c>
      <c r="Z99" s="21">
        <f t="shared" si="80"/>
        <v>0</v>
      </c>
      <c r="AA99" s="21">
        <f t="shared" si="80"/>
        <v>0</v>
      </c>
      <c r="AB99" s="21">
        <f t="shared" si="80"/>
        <v>0</v>
      </c>
      <c r="AC99" s="21">
        <f t="shared" si="80"/>
        <v>0</v>
      </c>
      <c r="AD99" s="21">
        <f t="shared" si="80"/>
        <v>0</v>
      </c>
      <c r="AE99" s="21">
        <f t="shared" si="80"/>
        <v>0</v>
      </c>
      <c r="AF99" s="21">
        <f t="shared" si="80"/>
        <v>0</v>
      </c>
      <c r="AG99" s="21">
        <f t="shared" si="80"/>
        <v>0</v>
      </c>
      <c r="AH99" s="21">
        <f t="shared" si="80"/>
        <v>0</v>
      </c>
      <c r="AI99" s="21">
        <f t="shared" si="80"/>
        <v>0</v>
      </c>
      <c r="AJ99" s="21">
        <f t="shared" si="80"/>
        <v>0</v>
      </c>
      <c r="AK99" s="21">
        <f t="shared" si="80"/>
        <v>0</v>
      </c>
      <c r="AL99" s="21">
        <f t="shared" si="80"/>
        <v>0</v>
      </c>
      <c r="AM99" s="21">
        <f t="shared" si="80"/>
        <v>0</v>
      </c>
      <c r="AN99" s="21">
        <f t="shared" si="80"/>
        <v>0</v>
      </c>
      <c r="AO99" s="21">
        <f t="shared" si="80"/>
        <v>0</v>
      </c>
      <c r="AP99" s="21">
        <f t="shared" si="80"/>
        <v>0</v>
      </c>
      <c r="AQ99" s="21">
        <f t="shared" si="80"/>
        <v>0</v>
      </c>
      <c r="AR99" s="21">
        <f t="shared" si="80"/>
        <v>0</v>
      </c>
      <c r="AS99" s="21">
        <f t="shared" si="80"/>
        <v>0</v>
      </c>
      <c r="AT99" s="21">
        <f t="shared" si="80"/>
        <v>0</v>
      </c>
      <c r="AU99" s="21">
        <f t="shared" si="80"/>
        <v>0</v>
      </c>
      <c r="AV99" s="21">
        <f t="shared" si="80"/>
        <v>0</v>
      </c>
      <c r="AW99" s="21">
        <f t="shared" si="80"/>
        <v>0</v>
      </c>
      <c r="AX99" s="21">
        <f t="shared" si="80"/>
        <v>0</v>
      </c>
      <c r="AY99" s="21">
        <f t="shared" si="80"/>
        <v>0</v>
      </c>
      <c r="AZ99" s="21">
        <f t="shared" si="80"/>
        <v>0</v>
      </c>
      <c r="BA99" s="21">
        <f t="shared" si="80"/>
        <v>0</v>
      </c>
      <c r="BB99" s="21">
        <f t="shared" si="80"/>
        <v>0</v>
      </c>
      <c r="BC99" s="21">
        <f t="shared" si="80"/>
        <v>0</v>
      </c>
      <c r="BD99" s="21">
        <f t="shared" si="80"/>
        <v>0</v>
      </c>
      <c r="BE99" s="21">
        <f t="shared" si="80"/>
        <v>0</v>
      </c>
      <c r="BF99" s="21">
        <f t="shared" si="80"/>
        <v>0</v>
      </c>
      <c r="BG99" s="21">
        <f t="shared" si="80"/>
        <v>0</v>
      </c>
      <c r="BH99" s="21">
        <f t="shared" si="80"/>
        <v>0</v>
      </c>
      <c r="BI99" s="21">
        <f t="shared" si="80"/>
        <v>0</v>
      </c>
      <c r="BJ99" s="21">
        <f t="shared" si="80"/>
        <v>0</v>
      </c>
      <c r="BK99" s="21">
        <f t="shared" si="80"/>
        <v>0</v>
      </c>
      <c r="BL99" s="21">
        <f t="shared" si="80"/>
        <v>0</v>
      </c>
      <c r="BM99" s="21">
        <f t="shared" si="80"/>
        <v>0</v>
      </c>
      <c r="BN99" s="21">
        <f t="shared" si="80"/>
        <v>0</v>
      </c>
      <c r="BO99" s="21">
        <f t="shared" ref="BO99:DZ99" si="81">BO35</f>
        <v>0</v>
      </c>
      <c r="BP99" s="21">
        <f t="shared" si="81"/>
        <v>0</v>
      </c>
      <c r="BQ99" s="21">
        <f t="shared" si="81"/>
        <v>0</v>
      </c>
      <c r="BR99" s="21">
        <f t="shared" si="81"/>
        <v>0</v>
      </c>
      <c r="BS99" s="21">
        <f t="shared" si="81"/>
        <v>0</v>
      </c>
      <c r="BT99" s="21">
        <f t="shared" si="81"/>
        <v>0</v>
      </c>
      <c r="BU99" s="21">
        <f t="shared" si="81"/>
        <v>0</v>
      </c>
      <c r="BV99" s="21">
        <f t="shared" si="81"/>
        <v>0</v>
      </c>
      <c r="BW99" s="21">
        <f t="shared" si="81"/>
        <v>0</v>
      </c>
      <c r="BX99" s="21">
        <f t="shared" si="81"/>
        <v>0</v>
      </c>
      <c r="BY99" s="21">
        <f t="shared" si="81"/>
        <v>0</v>
      </c>
      <c r="BZ99" s="21">
        <f t="shared" si="81"/>
        <v>0</v>
      </c>
      <c r="CA99" s="21">
        <f t="shared" si="81"/>
        <v>0</v>
      </c>
      <c r="CB99" s="21">
        <f t="shared" si="81"/>
        <v>0</v>
      </c>
      <c r="CC99" s="21">
        <f t="shared" si="81"/>
        <v>0</v>
      </c>
      <c r="CD99" s="21">
        <f t="shared" si="81"/>
        <v>0</v>
      </c>
      <c r="CE99" s="21">
        <f t="shared" si="81"/>
        <v>0</v>
      </c>
      <c r="CF99" s="21">
        <f t="shared" si="81"/>
        <v>0</v>
      </c>
      <c r="CG99" s="21">
        <f t="shared" si="81"/>
        <v>0</v>
      </c>
      <c r="CH99" s="21">
        <f t="shared" si="81"/>
        <v>0</v>
      </c>
      <c r="CI99" s="21">
        <f t="shared" si="81"/>
        <v>0</v>
      </c>
      <c r="CJ99" s="21">
        <f t="shared" si="81"/>
        <v>0</v>
      </c>
      <c r="CK99" s="21">
        <f t="shared" si="81"/>
        <v>0</v>
      </c>
      <c r="CL99" s="21">
        <f t="shared" si="81"/>
        <v>0</v>
      </c>
      <c r="CM99" s="21">
        <f t="shared" si="81"/>
        <v>0</v>
      </c>
      <c r="CN99" s="21">
        <f t="shared" si="81"/>
        <v>0</v>
      </c>
      <c r="CO99" s="21">
        <f t="shared" si="81"/>
        <v>0</v>
      </c>
      <c r="CP99" s="21">
        <f t="shared" si="81"/>
        <v>0</v>
      </c>
      <c r="CQ99" s="21">
        <f t="shared" si="81"/>
        <v>0</v>
      </c>
      <c r="CR99" s="21">
        <f t="shared" si="81"/>
        <v>0</v>
      </c>
      <c r="CS99" s="21">
        <f t="shared" si="81"/>
        <v>0</v>
      </c>
      <c r="CT99" s="21">
        <f t="shared" si="81"/>
        <v>0</v>
      </c>
      <c r="CU99" s="21">
        <f t="shared" si="81"/>
        <v>0</v>
      </c>
      <c r="CV99" s="21">
        <f t="shared" si="81"/>
        <v>0</v>
      </c>
      <c r="CW99" s="21">
        <f t="shared" si="81"/>
        <v>0</v>
      </c>
      <c r="CX99" s="21">
        <f t="shared" si="81"/>
        <v>0</v>
      </c>
      <c r="CY99" s="21">
        <f t="shared" si="81"/>
        <v>0</v>
      </c>
      <c r="CZ99" s="21">
        <f t="shared" si="81"/>
        <v>0</v>
      </c>
      <c r="DA99" s="21">
        <f t="shared" si="81"/>
        <v>0</v>
      </c>
      <c r="DB99" s="21">
        <f t="shared" si="81"/>
        <v>0</v>
      </c>
      <c r="DC99" s="21">
        <f t="shared" si="81"/>
        <v>0</v>
      </c>
      <c r="DD99" s="21">
        <f t="shared" si="81"/>
        <v>0</v>
      </c>
      <c r="DE99" s="21">
        <f t="shared" si="81"/>
        <v>0</v>
      </c>
      <c r="DF99" s="21">
        <f t="shared" si="81"/>
        <v>0</v>
      </c>
      <c r="DG99" s="21">
        <f t="shared" si="81"/>
        <v>0</v>
      </c>
      <c r="DH99" s="21">
        <f t="shared" si="81"/>
        <v>0</v>
      </c>
      <c r="DI99" s="21">
        <f t="shared" si="81"/>
        <v>0</v>
      </c>
      <c r="DJ99" s="21">
        <f t="shared" si="81"/>
        <v>0</v>
      </c>
      <c r="DK99" s="21">
        <f t="shared" si="81"/>
        <v>0</v>
      </c>
      <c r="DL99" s="21">
        <f t="shared" si="81"/>
        <v>0</v>
      </c>
      <c r="DM99" s="21">
        <f t="shared" si="81"/>
        <v>0</v>
      </c>
      <c r="DN99" s="21">
        <f t="shared" si="81"/>
        <v>0</v>
      </c>
      <c r="DO99" s="21">
        <f t="shared" si="81"/>
        <v>0</v>
      </c>
      <c r="DP99" s="21">
        <f t="shared" si="81"/>
        <v>0</v>
      </c>
      <c r="DQ99" s="21">
        <f t="shared" si="81"/>
        <v>0</v>
      </c>
      <c r="DR99" s="21">
        <f t="shared" si="81"/>
        <v>0</v>
      </c>
      <c r="DS99" s="21">
        <f t="shared" si="81"/>
        <v>0</v>
      </c>
      <c r="DT99" s="21">
        <f t="shared" si="81"/>
        <v>0</v>
      </c>
      <c r="DU99" s="21">
        <f t="shared" si="81"/>
        <v>0</v>
      </c>
      <c r="DV99" s="21">
        <f t="shared" si="81"/>
        <v>0</v>
      </c>
      <c r="DW99" s="21">
        <f t="shared" si="81"/>
        <v>0</v>
      </c>
      <c r="DX99" s="21">
        <f t="shared" si="81"/>
        <v>0</v>
      </c>
      <c r="DY99" s="21">
        <f t="shared" si="81"/>
        <v>0</v>
      </c>
      <c r="DZ99" s="21">
        <f t="shared" si="81"/>
        <v>0</v>
      </c>
      <c r="EA99" s="21">
        <f t="shared" ref="EA99:FX99" si="82">EA35</f>
        <v>0</v>
      </c>
      <c r="EB99" s="21">
        <f t="shared" si="82"/>
        <v>0</v>
      </c>
      <c r="EC99" s="21">
        <f t="shared" si="82"/>
        <v>0</v>
      </c>
      <c r="ED99" s="21">
        <f t="shared" si="82"/>
        <v>0</v>
      </c>
      <c r="EE99" s="21">
        <f t="shared" si="82"/>
        <v>0</v>
      </c>
      <c r="EF99" s="21">
        <f t="shared" si="82"/>
        <v>0</v>
      </c>
      <c r="EG99" s="21">
        <f t="shared" si="82"/>
        <v>0</v>
      </c>
      <c r="EH99" s="21">
        <f t="shared" si="82"/>
        <v>0</v>
      </c>
      <c r="EI99" s="21">
        <f t="shared" si="82"/>
        <v>0</v>
      </c>
      <c r="EJ99" s="21">
        <f t="shared" si="82"/>
        <v>0</v>
      </c>
      <c r="EK99" s="21">
        <f t="shared" si="82"/>
        <v>0</v>
      </c>
      <c r="EL99" s="21">
        <f t="shared" si="82"/>
        <v>0</v>
      </c>
      <c r="EM99" s="21">
        <f t="shared" si="82"/>
        <v>0</v>
      </c>
      <c r="EN99" s="21">
        <f t="shared" si="82"/>
        <v>0</v>
      </c>
      <c r="EO99" s="21">
        <f t="shared" si="82"/>
        <v>0</v>
      </c>
      <c r="EP99" s="21">
        <f t="shared" si="82"/>
        <v>0</v>
      </c>
      <c r="EQ99" s="21">
        <f t="shared" si="82"/>
        <v>0</v>
      </c>
      <c r="ER99" s="21">
        <f t="shared" si="82"/>
        <v>0</v>
      </c>
      <c r="ES99" s="21">
        <f t="shared" si="82"/>
        <v>0</v>
      </c>
      <c r="ET99" s="21">
        <f t="shared" si="82"/>
        <v>0</v>
      </c>
      <c r="EU99" s="21">
        <f t="shared" si="82"/>
        <v>0</v>
      </c>
      <c r="EV99" s="21">
        <f t="shared" si="82"/>
        <v>0</v>
      </c>
      <c r="EW99" s="21">
        <f t="shared" si="82"/>
        <v>0</v>
      </c>
      <c r="EX99" s="21">
        <f t="shared" si="82"/>
        <v>0</v>
      </c>
      <c r="EY99" s="21">
        <f t="shared" si="82"/>
        <v>0</v>
      </c>
      <c r="EZ99" s="21">
        <f t="shared" si="82"/>
        <v>0</v>
      </c>
      <c r="FA99" s="21">
        <f t="shared" si="82"/>
        <v>0</v>
      </c>
      <c r="FB99" s="21">
        <f t="shared" si="82"/>
        <v>0</v>
      </c>
      <c r="FC99" s="21">
        <f t="shared" si="82"/>
        <v>0</v>
      </c>
      <c r="FD99" s="21">
        <f t="shared" si="82"/>
        <v>0</v>
      </c>
      <c r="FE99" s="21">
        <f t="shared" si="82"/>
        <v>0</v>
      </c>
      <c r="FF99" s="21">
        <f t="shared" si="82"/>
        <v>0</v>
      </c>
      <c r="FG99" s="21">
        <f t="shared" si="82"/>
        <v>0</v>
      </c>
      <c r="FH99" s="21">
        <f t="shared" si="82"/>
        <v>0</v>
      </c>
      <c r="FI99" s="21">
        <f t="shared" si="82"/>
        <v>0</v>
      </c>
      <c r="FJ99" s="21">
        <f t="shared" si="82"/>
        <v>0</v>
      </c>
      <c r="FK99" s="21">
        <f t="shared" si="82"/>
        <v>0</v>
      </c>
      <c r="FL99" s="21">
        <f t="shared" si="82"/>
        <v>0</v>
      </c>
      <c r="FM99" s="21">
        <f t="shared" si="82"/>
        <v>0</v>
      </c>
      <c r="FN99" s="21">
        <f t="shared" si="82"/>
        <v>0</v>
      </c>
      <c r="FO99" s="21">
        <f t="shared" si="82"/>
        <v>0</v>
      </c>
      <c r="FP99" s="21">
        <f t="shared" si="82"/>
        <v>0</v>
      </c>
      <c r="FQ99" s="21">
        <f t="shared" si="82"/>
        <v>0</v>
      </c>
      <c r="FR99" s="21">
        <f t="shared" si="82"/>
        <v>0</v>
      </c>
      <c r="FS99" s="21">
        <f t="shared" si="82"/>
        <v>0</v>
      </c>
      <c r="FT99" s="21">
        <f t="shared" si="82"/>
        <v>0</v>
      </c>
      <c r="FU99" s="21">
        <f t="shared" si="82"/>
        <v>0</v>
      </c>
      <c r="FV99" s="21">
        <f t="shared" si="82"/>
        <v>0</v>
      </c>
      <c r="FW99" s="21">
        <f t="shared" si="82"/>
        <v>0</v>
      </c>
      <c r="FX99" s="21">
        <f t="shared" si="82"/>
        <v>0</v>
      </c>
      <c r="FY99" s="30"/>
      <c r="FZ99" s="21">
        <f t="shared" si="73"/>
        <v>23</v>
      </c>
      <c r="GA99" s="20"/>
      <c r="GB99" s="21"/>
      <c r="GC99" s="21"/>
      <c r="GD99" s="21"/>
      <c r="GE99" s="21"/>
      <c r="GF99" s="21"/>
      <c r="GG99" s="7"/>
      <c r="GH99" s="18"/>
      <c r="GI99" s="18"/>
      <c r="GJ99" s="18"/>
      <c r="GK99" s="18"/>
      <c r="GL99" s="18"/>
      <c r="GM99" s="18"/>
      <c r="GN99" s="23"/>
      <c r="GO99" s="23"/>
    </row>
    <row r="100" spans="1:256" x14ac:dyDescent="0.35">
      <c r="A100" s="6" t="s">
        <v>960</v>
      </c>
      <c r="B100" s="7" t="s">
        <v>961</v>
      </c>
      <c r="C100" s="21">
        <f>C34</f>
        <v>0</v>
      </c>
      <c r="D100" s="21">
        <f t="shared" ref="D100:BO100" si="83">D34</f>
        <v>1</v>
      </c>
      <c r="E100" s="21">
        <f t="shared" si="83"/>
        <v>0</v>
      </c>
      <c r="F100" s="21">
        <f t="shared" si="83"/>
        <v>0</v>
      </c>
      <c r="G100" s="21">
        <f t="shared" si="83"/>
        <v>0</v>
      </c>
      <c r="H100" s="21">
        <f t="shared" si="83"/>
        <v>0</v>
      </c>
      <c r="I100" s="21">
        <f t="shared" si="83"/>
        <v>0</v>
      </c>
      <c r="J100" s="21">
        <f t="shared" si="83"/>
        <v>0</v>
      </c>
      <c r="K100" s="21">
        <f t="shared" si="83"/>
        <v>0</v>
      </c>
      <c r="L100" s="21">
        <f t="shared" si="83"/>
        <v>0</v>
      </c>
      <c r="M100" s="21">
        <f t="shared" si="83"/>
        <v>0</v>
      </c>
      <c r="N100" s="21">
        <f t="shared" si="83"/>
        <v>0</v>
      </c>
      <c r="O100" s="21">
        <f t="shared" si="83"/>
        <v>0</v>
      </c>
      <c r="P100" s="21">
        <f t="shared" si="83"/>
        <v>0</v>
      </c>
      <c r="Q100" s="21">
        <f t="shared" si="83"/>
        <v>0</v>
      </c>
      <c r="R100" s="21">
        <f t="shared" si="83"/>
        <v>0</v>
      </c>
      <c r="S100" s="21">
        <f t="shared" si="83"/>
        <v>0</v>
      </c>
      <c r="T100" s="21">
        <f t="shared" si="83"/>
        <v>0</v>
      </c>
      <c r="U100" s="21">
        <f t="shared" si="83"/>
        <v>0</v>
      </c>
      <c r="V100" s="21">
        <f t="shared" si="83"/>
        <v>0</v>
      </c>
      <c r="W100" s="21">
        <f t="shared" si="83"/>
        <v>0</v>
      </c>
      <c r="X100" s="21">
        <f t="shared" si="83"/>
        <v>0</v>
      </c>
      <c r="Y100" s="21">
        <f t="shared" si="83"/>
        <v>0</v>
      </c>
      <c r="Z100" s="21">
        <f t="shared" si="83"/>
        <v>0</v>
      </c>
      <c r="AA100" s="21">
        <f t="shared" si="83"/>
        <v>0</v>
      </c>
      <c r="AB100" s="21">
        <f t="shared" si="83"/>
        <v>0</v>
      </c>
      <c r="AC100" s="21">
        <f t="shared" si="83"/>
        <v>0</v>
      </c>
      <c r="AD100" s="21">
        <f t="shared" si="83"/>
        <v>0</v>
      </c>
      <c r="AE100" s="21">
        <f t="shared" si="83"/>
        <v>0</v>
      </c>
      <c r="AF100" s="21">
        <f t="shared" si="83"/>
        <v>0</v>
      </c>
      <c r="AG100" s="21">
        <f t="shared" si="83"/>
        <v>0</v>
      </c>
      <c r="AH100" s="21">
        <f t="shared" si="83"/>
        <v>0</v>
      </c>
      <c r="AI100" s="21">
        <f t="shared" si="83"/>
        <v>0</v>
      </c>
      <c r="AJ100" s="21">
        <f t="shared" si="83"/>
        <v>0</v>
      </c>
      <c r="AK100" s="21">
        <f t="shared" si="83"/>
        <v>0</v>
      </c>
      <c r="AL100" s="21">
        <f t="shared" si="83"/>
        <v>0</v>
      </c>
      <c r="AM100" s="21">
        <f t="shared" si="83"/>
        <v>0</v>
      </c>
      <c r="AN100" s="21">
        <f t="shared" si="83"/>
        <v>0</v>
      </c>
      <c r="AO100" s="21">
        <f t="shared" si="83"/>
        <v>0</v>
      </c>
      <c r="AP100" s="21">
        <f t="shared" si="83"/>
        <v>0</v>
      </c>
      <c r="AQ100" s="21">
        <f t="shared" si="83"/>
        <v>0</v>
      </c>
      <c r="AR100" s="21">
        <f t="shared" si="83"/>
        <v>0</v>
      </c>
      <c r="AS100" s="21">
        <f t="shared" si="83"/>
        <v>0</v>
      </c>
      <c r="AT100" s="21">
        <f t="shared" si="83"/>
        <v>0</v>
      </c>
      <c r="AU100" s="21">
        <f t="shared" si="83"/>
        <v>0</v>
      </c>
      <c r="AV100" s="21">
        <f t="shared" si="83"/>
        <v>0</v>
      </c>
      <c r="AW100" s="21">
        <f t="shared" si="83"/>
        <v>0</v>
      </c>
      <c r="AX100" s="21">
        <f t="shared" si="83"/>
        <v>0</v>
      </c>
      <c r="AY100" s="21">
        <f t="shared" si="83"/>
        <v>0</v>
      </c>
      <c r="AZ100" s="21">
        <f t="shared" si="83"/>
        <v>0</v>
      </c>
      <c r="BA100" s="21">
        <f t="shared" si="83"/>
        <v>0</v>
      </c>
      <c r="BB100" s="21">
        <f t="shared" si="83"/>
        <v>0</v>
      </c>
      <c r="BC100" s="21">
        <f t="shared" si="83"/>
        <v>0</v>
      </c>
      <c r="BD100" s="21">
        <f t="shared" si="83"/>
        <v>0</v>
      </c>
      <c r="BE100" s="21">
        <f t="shared" si="83"/>
        <v>0</v>
      </c>
      <c r="BF100" s="21">
        <f t="shared" si="83"/>
        <v>0</v>
      </c>
      <c r="BG100" s="21">
        <f t="shared" si="83"/>
        <v>0</v>
      </c>
      <c r="BH100" s="21">
        <f t="shared" si="83"/>
        <v>0</v>
      </c>
      <c r="BI100" s="21">
        <f t="shared" si="83"/>
        <v>0</v>
      </c>
      <c r="BJ100" s="21">
        <f t="shared" si="83"/>
        <v>0</v>
      </c>
      <c r="BK100" s="21">
        <f t="shared" si="83"/>
        <v>0</v>
      </c>
      <c r="BL100" s="21">
        <f t="shared" si="83"/>
        <v>0</v>
      </c>
      <c r="BM100" s="21">
        <f t="shared" si="83"/>
        <v>0</v>
      </c>
      <c r="BN100" s="21">
        <f t="shared" si="83"/>
        <v>0</v>
      </c>
      <c r="BO100" s="21">
        <f t="shared" si="83"/>
        <v>0</v>
      </c>
      <c r="BP100" s="21">
        <f t="shared" ref="BP100:EA100" si="84">BP34</f>
        <v>0</v>
      </c>
      <c r="BQ100" s="21">
        <f t="shared" si="84"/>
        <v>0</v>
      </c>
      <c r="BR100" s="21">
        <f t="shared" si="84"/>
        <v>0</v>
      </c>
      <c r="BS100" s="21">
        <f t="shared" si="84"/>
        <v>0</v>
      </c>
      <c r="BT100" s="21">
        <f t="shared" si="84"/>
        <v>0</v>
      </c>
      <c r="BU100" s="21">
        <f t="shared" si="84"/>
        <v>0</v>
      </c>
      <c r="BV100" s="21">
        <f t="shared" si="84"/>
        <v>0</v>
      </c>
      <c r="BW100" s="21">
        <f t="shared" si="84"/>
        <v>0</v>
      </c>
      <c r="BX100" s="21">
        <f t="shared" si="84"/>
        <v>0</v>
      </c>
      <c r="BY100" s="21">
        <f t="shared" si="84"/>
        <v>0</v>
      </c>
      <c r="BZ100" s="21">
        <f t="shared" si="84"/>
        <v>0</v>
      </c>
      <c r="CA100" s="21">
        <f t="shared" si="84"/>
        <v>0</v>
      </c>
      <c r="CB100" s="21">
        <f t="shared" si="84"/>
        <v>0</v>
      </c>
      <c r="CC100" s="21">
        <f t="shared" si="84"/>
        <v>0</v>
      </c>
      <c r="CD100" s="21">
        <f t="shared" si="84"/>
        <v>0</v>
      </c>
      <c r="CE100" s="21">
        <f t="shared" si="84"/>
        <v>0</v>
      </c>
      <c r="CF100" s="21">
        <f t="shared" si="84"/>
        <v>0</v>
      </c>
      <c r="CG100" s="21">
        <f t="shared" si="84"/>
        <v>0</v>
      </c>
      <c r="CH100" s="21">
        <f t="shared" si="84"/>
        <v>0</v>
      </c>
      <c r="CI100" s="21">
        <f t="shared" si="84"/>
        <v>0</v>
      </c>
      <c r="CJ100" s="21">
        <f t="shared" si="84"/>
        <v>0</v>
      </c>
      <c r="CK100" s="21">
        <f t="shared" si="84"/>
        <v>0</v>
      </c>
      <c r="CL100" s="21">
        <f t="shared" si="84"/>
        <v>0</v>
      </c>
      <c r="CM100" s="21">
        <f t="shared" si="84"/>
        <v>0</v>
      </c>
      <c r="CN100" s="21">
        <f t="shared" si="84"/>
        <v>0</v>
      </c>
      <c r="CO100" s="21">
        <f t="shared" si="84"/>
        <v>0</v>
      </c>
      <c r="CP100" s="21">
        <f t="shared" si="84"/>
        <v>0</v>
      </c>
      <c r="CQ100" s="21">
        <f t="shared" si="84"/>
        <v>0</v>
      </c>
      <c r="CR100" s="21">
        <f t="shared" si="84"/>
        <v>0</v>
      </c>
      <c r="CS100" s="21">
        <f t="shared" si="84"/>
        <v>0</v>
      </c>
      <c r="CT100" s="21">
        <f t="shared" si="84"/>
        <v>0</v>
      </c>
      <c r="CU100" s="21">
        <f t="shared" si="84"/>
        <v>0</v>
      </c>
      <c r="CV100" s="21">
        <f t="shared" si="84"/>
        <v>0</v>
      </c>
      <c r="CW100" s="21">
        <f t="shared" si="84"/>
        <v>0</v>
      </c>
      <c r="CX100" s="21">
        <f t="shared" si="84"/>
        <v>0</v>
      </c>
      <c r="CY100" s="21">
        <f t="shared" si="84"/>
        <v>0</v>
      </c>
      <c r="CZ100" s="21">
        <f t="shared" si="84"/>
        <v>0</v>
      </c>
      <c r="DA100" s="21">
        <f t="shared" si="84"/>
        <v>0</v>
      </c>
      <c r="DB100" s="21">
        <f t="shared" si="84"/>
        <v>0</v>
      </c>
      <c r="DC100" s="21">
        <f t="shared" si="84"/>
        <v>0</v>
      </c>
      <c r="DD100" s="21">
        <f t="shared" si="84"/>
        <v>0</v>
      </c>
      <c r="DE100" s="21">
        <f t="shared" si="84"/>
        <v>0</v>
      </c>
      <c r="DF100" s="21">
        <f t="shared" si="84"/>
        <v>0</v>
      </c>
      <c r="DG100" s="21">
        <f t="shared" si="84"/>
        <v>0</v>
      </c>
      <c r="DH100" s="21">
        <f t="shared" si="84"/>
        <v>0</v>
      </c>
      <c r="DI100" s="21">
        <f t="shared" si="84"/>
        <v>0</v>
      </c>
      <c r="DJ100" s="21">
        <f t="shared" si="84"/>
        <v>0</v>
      </c>
      <c r="DK100" s="21">
        <f t="shared" si="84"/>
        <v>0</v>
      </c>
      <c r="DL100" s="21">
        <f t="shared" si="84"/>
        <v>0</v>
      </c>
      <c r="DM100" s="21">
        <f t="shared" si="84"/>
        <v>0</v>
      </c>
      <c r="DN100" s="21">
        <f t="shared" si="84"/>
        <v>0</v>
      </c>
      <c r="DO100" s="21">
        <f t="shared" si="84"/>
        <v>0</v>
      </c>
      <c r="DP100" s="21">
        <f t="shared" si="84"/>
        <v>0</v>
      </c>
      <c r="DQ100" s="21">
        <f t="shared" si="84"/>
        <v>0</v>
      </c>
      <c r="DR100" s="21">
        <f t="shared" si="84"/>
        <v>0</v>
      </c>
      <c r="DS100" s="21">
        <f t="shared" si="84"/>
        <v>0</v>
      </c>
      <c r="DT100" s="21">
        <f t="shared" si="84"/>
        <v>0</v>
      </c>
      <c r="DU100" s="21">
        <f t="shared" si="84"/>
        <v>0</v>
      </c>
      <c r="DV100" s="21">
        <f t="shared" si="84"/>
        <v>0</v>
      </c>
      <c r="DW100" s="21">
        <f t="shared" si="84"/>
        <v>0</v>
      </c>
      <c r="DX100" s="21">
        <f t="shared" si="84"/>
        <v>0</v>
      </c>
      <c r="DY100" s="21">
        <f t="shared" si="84"/>
        <v>0</v>
      </c>
      <c r="DZ100" s="21">
        <f t="shared" si="84"/>
        <v>0</v>
      </c>
      <c r="EA100" s="21">
        <f t="shared" si="84"/>
        <v>0</v>
      </c>
      <c r="EB100" s="21">
        <f t="shared" ref="EB100:FX100" si="85">EB34</f>
        <v>0</v>
      </c>
      <c r="EC100" s="21">
        <f t="shared" si="85"/>
        <v>0</v>
      </c>
      <c r="ED100" s="21">
        <f t="shared" si="85"/>
        <v>0</v>
      </c>
      <c r="EE100" s="21">
        <f t="shared" si="85"/>
        <v>0</v>
      </c>
      <c r="EF100" s="21">
        <f t="shared" si="85"/>
        <v>0</v>
      </c>
      <c r="EG100" s="21">
        <f t="shared" si="85"/>
        <v>0</v>
      </c>
      <c r="EH100" s="21">
        <f t="shared" si="85"/>
        <v>0</v>
      </c>
      <c r="EI100" s="21">
        <f t="shared" si="85"/>
        <v>0</v>
      </c>
      <c r="EJ100" s="21">
        <f t="shared" si="85"/>
        <v>0</v>
      </c>
      <c r="EK100" s="21">
        <f t="shared" si="85"/>
        <v>0</v>
      </c>
      <c r="EL100" s="21">
        <f t="shared" si="85"/>
        <v>0</v>
      </c>
      <c r="EM100" s="21">
        <f t="shared" si="85"/>
        <v>0</v>
      </c>
      <c r="EN100" s="21">
        <f t="shared" si="85"/>
        <v>0</v>
      </c>
      <c r="EO100" s="21">
        <f t="shared" si="85"/>
        <v>0</v>
      </c>
      <c r="EP100" s="21">
        <f t="shared" si="85"/>
        <v>0</v>
      </c>
      <c r="EQ100" s="21">
        <f t="shared" si="85"/>
        <v>0</v>
      </c>
      <c r="ER100" s="21">
        <f t="shared" si="85"/>
        <v>0</v>
      </c>
      <c r="ES100" s="21">
        <f t="shared" si="85"/>
        <v>0</v>
      </c>
      <c r="ET100" s="21">
        <f t="shared" si="85"/>
        <v>0</v>
      </c>
      <c r="EU100" s="21">
        <f t="shared" si="85"/>
        <v>0</v>
      </c>
      <c r="EV100" s="21">
        <f t="shared" si="85"/>
        <v>0</v>
      </c>
      <c r="EW100" s="21">
        <f t="shared" si="85"/>
        <v>0</v>
      </c>
      <c r="EX100" s="21">
        <f t="shared" si="85"/>
        <v>0</v>
      </c>
      <c r="EY100" s="21">
        <f t="shared" si="85"/>
        <v>0</v>
      </c>
      <c r="EZ100" s="21">
        <f t="shared" si="85"/>
        <v>0</v>
      </c>
      <c r="FA100" s="21">
        <f t="shared" si="85"/>
        <v>0</v>
      </c>
      <c r="FB100" s="21">
        <f t="shared" si="85"/>
        <v>0</v>
      </c>
      <c r="FC100" s="21">
        <f t="shared" si="85"/>
        <v>0</v>
      </c>
      <c r="FD100" s="21">
        <f t="shared" si="85"/>
        <v>0</v>
      </c>
      <c r="FE100" s="21">
        <f t="shared" si="85"/>
        <v>0</v>
      </c>
      <c r="FF100" s="21">
        <f t="shared" si="85"/>
        <v>0</v>
      </c>
      <c r="FG100" s="21">
        <f t="shared" si="85"/>
        <v>0</v>
      </c>
      <c r="FH100" s="21">
        <f t="shared" si="85"/>
        <v>0</v>
      </c>
      <c r="FI100" s="21">
        <f t="shared" si="85"/>
        <v>0</v>
      </c>
      <c r="FJ100" s="21">
        <f t="shared" si="85"/>
        <v>0</v>
      </c>
      <c r="FK100" s="21">
        <f t="shared" si="85"/>
        <v>0</v>
      </c>
      <c r="FL100" s="21">
        <f t="shared" si="85"/>
        <v>0</v>
      </c>
      <c r="FM100" s="21">
        <f t="shared" si="85"/>
        <v>0</v>
      </c>
      <c r="FN100" s="21">
        <f t="shared" si="85"/>
        <v>0</v>
      </c>
      <c r="FO100" s="21">
        <f t="shared" si="85"/>
        <v>0</v>
      </c>
      <c r="FP100" s="21">
        <f t="shared" si="85"/>
        <v>0</v>
      </c>
      <c r="FQ100" s="21">
        <f t="shared" si="85"/>
        <v>0</v>
      </c>
      <c r="FR100" s="21">
        <f t="shared" si="85"/>
        <v>0</v>
      </c>
      <c r="FS100" s="21">
        <f t="shared" si="85"/>
        <v>0</v>
      </c>
      <c r="FT100" s="21">
        <f t="shared" si="85"/>
        <v>0</v>
      </c>
      <c r="FU100" s="21">
        <f t="shared" si="85"/>
        <v>0</v>
      </c>
      <c r="FV100" s="21">
        <f t="shared" si="85"/>
        <v>0</v>
      </c>
      <c r="FW100" s="21">
        <f t="shared" si="85"/>
        <v>0</v>
      </c>
      <c r="FX100" s="21">
        <f t="shared" si="85"/>
        <v>0</v>
      </c>
      <c r="FY100" s="30"/>
      <c r="FZ100" s="21"/>
      <c r="GA100" s="20"/>
      <c r="GB100" s="21"/>
      <c r="GC100" s="21"/>
      <c r="GD100" s="21"/>
      <c r="GE100" s="21"/>
      <c r="GF100" s="21"/>
      <c r="GG100" s="7"/>
      <c r="GH100" s="18"/>
      <c r="GI100" s="18"/>
      <c r="GJ100" s="18"/>
      <c r="GK100" s="18"/>
      <c r="GL100" s="18"/>
      <c r="GM100" s="18"/>
      <c r="GN100" s="23"/>
      <c r="GO100" s="23"/>
    </row>
    <row r="101" spans="1:256" x14ac:dyDescent="0.35">
      <c r="A101" s="6" t="s">
        <v>575</v>
      </c>
      <c r="B101" s="7" t="s">
        <v>576</v>
      </c>
      <c r="C101" s="20">
        <f t="shared" ref="C101:BN101" si="86">C12</f>
        <v>152</v>
      </c>
      <c r="D101" s="20">
        <f t="shared" si="86"/>
        <v>499</v>
      </c>
      <c r="E101" s="20">
        <f t="shared" si="86"/>
        <v>0</v>
      </c>
      <c r="F101" s="20">
        <f t="shared" si="86"/>
        <v>2031</v>
      </c>
      <c r="G101" s="20">
        <f t="shared" si="86"/>
        <v>0</v>
      </c>
      <c r="H101" s="20">
        <f t="shared" si="86"/>
        <v>0</v>
      </c>
      <c r="I101" s="20">
        <f t="shared" si="86"/>
        <v>0</v>
      </c>
      <c r="J101" s="20">
        <f t="shared" si="86"/>
        <v>0</v>
      </c>
      <c r="K101" s="20">
        <f t="shared" si="86"/>
        <v>0</v>
      </c>
      <c r="L101" s="20">
        <f t="shared" si="86"/>
        <v>0</v>
      </c>
      <c r="M101" s="20">
        <f t="shared" si="86"/>
        <v>0</v>
      </c>
      <c r="N101" s="20">
        <f t="shared" si="86"/>
        <v>0</v>
      </c>
      <c r="O101" s="20">
        <f t="shared" si="86"/>
        <v>0</v>
      </c>
      <c r="P101" s="20">
        <f t="shared" si="86"/>
        <v>0</v>
      </c>
      <c r="Q101" s="20">
        <f t="shared" si="86"/>
        <v>0</v>
      </c>
      <c r="R101" s="20">
        <f t="shared" si="86"/>
        <v>6015.5</v>
      </c>
      <c r="S101" s="20">
        <f t="shared" si="86"/>
        <v>14</v>
      </c>
      <c r="T101" s="20">
        <f t="shared" si="86"/>
        <v>0</v>
      </c>
      <c r="U101" s="20">
        <f t="shared" si="86"/>
        <v>0</v>
      </c>
      <c r="V101" s="20">
        <f t="shared" si="86"/>
        <v>0</v>
      </c>
      <c r="W101" s="20">
        <f t="shared" si="86"/>
        <v>0</v>
      </c>
      <c r="X101" s="20">
        <f t="shared" si="86"/>
        <v>0</v>
      </c>
      <c r="Y101" s="20">
        <f t="shared" si="86"/>
        <v>473.5</v>
      </c>
      <c r="Z101" s="20">
        <f t="shared" si="86"/>
        <v>0</v>
      </c>
      <c r="AA101" s="20">
        <f t="shared" si="86"/>
        <v>336.5</v>
      </c>
      <c r="AB101" s="20">
        <f t="shared" si="86"/>
        <v>224</v>
      </c>
      <c r="AC101" s="20">
        <f t="shared" si="86"/>
        <v>0</v>
      </c>
      <c r="AD101" s="20">
        <f t="shared" si="86"/>
        <v>0</v>
      </c>
      <c r="AE101" s="20">
        <f t="shared" si="86"/>
        <v>0</v>
      </c>
      <c r="AF101" s="20">
        <f t="shared" si="86"/>
        <v>0</v>
      </c>
      <c r="AG101" s="20">
        <f t="shared" si="86"/>
        <v>0</v>
      </c>
      <c r="AH101" s="20">
        <f t="shared" si="86"/>
        <v>0</v>
      </c>
      <c r="AI101" s="20">
        <f t="shared" si="86"/>
        <v>0</v>
      </c>
      <c r="AJ101" s="20">
        <f t="shared" si="86"/>
        <v>0</v>
      </c>
      <c r="AK101" s="20">
        <f t="shared" si="86"/>
        <v>0</v>
      </c>
      <c r="AL101" s="20">
        <f t="shared" si="86"/>
        <v>0</v>
      </c>
      <c r="AM101" s="20">
        <f t="shared" si="86"/>
        <v>0</v>
      </c>
      <c r="AN101" s="20">
        <f t="shared" si="86"/>
        <v>0</v>
      </c>
      <c r="AO101" s="20">
        <f t="shared" si="86"/>
        <v>370.5</v>
      </c>
      <c r="AP101" s="20">
        <f t="shared" si="86"/>
        <v>595.5</v>
      </c>
      <c r="AQ101" s="20">
        <f t="shared" si="86"/>
        <v>0</v>
      </c>
      <c r="AR101" s="20">
        <f t="shared" si="86"/>
        <v>1303</v>
      </c>
      <c r="AS101" s="20">
        <f t="shared" si="86"/>
        <v>0</v>
      </c>
      <c r="AT101" s="20">
        <f t="shared" si="86"/>
        <v>0</v>
      </c>
      <c r="AU101" s="20">
        <f t="shared" si="86"/>
        <v>0</v>
      </c>
      <c r="AV101" s="20">
        <f t="shared" si="86"/>
        <v>0</v>
      </c>
      <c r="AW101" s="20">
        <f t="shared" si="86"/>
        <v>0</v>
      </c>
      <c r="AX101" s="20">
        <f t="shared" si="86"/>
        <v>0</v>
      </c>
      <c r="AY101" s="20">
        <f t="shared" si="86"/>
        <v>0</v>
      </c>
      <c r="AZ101" s="20">
        <f t="shared" si="86"/>
        <v>98</v>
      </c>
      <c r="BA101" s="20">
        <f t="shared" si="86"/>
        <v>240</v>
      </c>
      <c r="BB101" s="20">
        <f t="shared" si="86"/>
        <v>0</v>
      </c>
      <c r="BC101" s="20">
        <f t="shared" si="86"/>
        <v>475</v>
      </c>
      <c r="BD101" s="20">
        <f t="shared" si="86"/>
        <v>0</v>
      </c>
      <c r="BE101" s="20">
        <f t="shared" si="86"/>
        <v>0</v>
      </c>
      <c r="BF101" s="20">
        <f t="shared" si="86"/>
        <v>1194.5</v>
      </c>
      <c r="BG101" s="20">
        <f t="shared" si="86"/>
        <v>0</v>
      </c>
      <c r="BH101" s="20">
        <f t="shared" si="86"/>
        <v>28</v>
      </c>
      <c r="BI101" s="20">
        <f t="shared" si="86"/>
        <v>0</v>
      </c>
      <c r="BJ101" s="20">
        <f t="shared" si="86"/>
        <v>0</v>
      </c>
      <c r="BK101" s="20">
        <f t="shared" si="86"/>
        <v>11995</v>
      </c>
      <c r="BL101" s="20">
        <f t="shared" si="86"/>
        <v>0</v>
      </c>
      <c r="BM101" s="20">
        <f t="shared" si="86"/>
        <v>0</v>
      </c>
      <c r="BN101" s="20">
        <f t="shared" si="86"/>
        <v>0</v>
      </c>
      <c r="BO101" s="20">
        <f t="shared" ref="BO101:CM101" si="87">BO12</f>
        <v>0</v>
      </c>
      <c r="BP101" s="20">
        <f t="shared" si="87"/>
        <v>0</v>
      </c>
      <c r="BQ101" s="20">
        <f t="shared" si="87"/>
        <v>0</v>
      </c>
      <c r="BR101" s="20">
        <f t="shared" si="87"/>
        <v>0</v>
      </c>
      <c r="BS101" s="20">
        <f t="shared" si="87"/>
        <v>0</v>
      </c>
      <c r="BT101" s="20">
        <f t="shared" si="87"/>
        <v>0</v>
      </c>
      <c r="BU101" s="20">
        <f t="shared" si="87"/>
        <v>0</v>
      </c>
      <c r="BV101" s="20">
        <f t="shared" si="87"/>
        <v>0</v>
      </c>
      <c r="BW101" s="20">
        <f t="shared" si="87"/>
        <v>0</v>
      </c>
      <c r="BX101" s="20">
        <f t="shared" si="87"/>
        <v>0</v>
      </c>
      <c r="BY101" s="20">
        <f t="shared" si="87"/>
        <v>0</v>
      </c>
      <c r="BZ101" s="20">
        <f t="shared" si="87"/>
        <v>0</v>
      </c>
      <c r="CA101" s="20">
        <f t="shared" si="87"/>
        <v>0</v>
      </c>
      <c r="CB101" s="20">
        <f t="shared" si="87"/>
        <v>815.5</v>
      </c>
      <c r="CC101" s="20">
        <f t="shared" si="87"/>
        <v>0</v>
      </c>
      <c r="CD101" s="20">
        <f t="shared" si="87"/>
        <v>0</v>
      </c>
      <c r="CE101" s="20">
        <f t="shared" si="87"/>
        <v>0</v>
      </c>
      <c r="CF101" s="20">
        <f t="shared" si="87"/>
        <v>0</v>
      </c>
      <c r="CG101" s="20">
        <f t="shared" si="87"/>
        <v>0</v>
      </c>
      <c r="CH101" s="20">
        <f t="shared" si="87"/>
        <v>0</v>
      </c>
      <c r="CI101" s="20">
        <f t="shared" si="87"/>
        <v>0</v>
      </c>
      <c r="CJ101" s="20">
        <f t="shared" si="87"/>
        <v>0</v>
      </c>
      <c r="CK101" s="20">
        <f t="shared" si="87"/>
        <v>23.5</v>
      </c>
      <c r="CL101" s="20">
        <f t="shared" si="87"/>
        <v>5.5</v>
      </c>
      <c r="CM101" s="20">
        <f t="shared" si="87"/>
        <v>2</v>
      </c>
      <c r="CN101" s="20">
        <f>CN12</f>
        <v>254</v>
      </c>
      <c r="CO101" s="20">
        <f t="shared" ref="CO101:EZ101" si="88">CO12</f>
        <v>0</v>
      </c>
      <c r="CP101" s="20">
        <f t="shared" si="88"/>
        <v>0</v>
      </c>
      <c r="CQ101" s="20">
        <f t="shared" si="88"/>
        <v>0</v>
      </c>
      <c r="CR101" s="20">
        <f t="shared" si="88"/>
        <v>0</v>
      </c>
      <c r="CS101" s="20">
        <f t="shared" si="88"/>
        <v>0</v>
      </c>
      <c r="CT101" s="20">
        <f t="shared" si="88"/>
        <v>0</v>
      </c>
      <c r="CU101" s="20">
        <f t="shared" si="88"/>
        <v>396</v>
      </c>
      <c r="CV101" s="20">
        <f t="shared" si="88"/>
        <v>0</v>
      </c>
      <c r="CW101" s="20">
        <f t="shared" si="88"/>
        <v>0</v>
      </c>
      <c r="CX101" s="20">
        <f t="shared" si="88"/>
        <v>0</v>
      </c>
      <c r="CY101" s="20">
        <f t="shared" si="88"/>
        <v>0</v>
      </c>
      <c r="CZ101" s="20">
        <f t="shared" si="88"/>
        <v>0</v>
      </c>
      <c r="DA101" s="20">
        <f t="shared" si="88"/>
        <v>0</v>
      </c>
      <c r="DB101" s="20">
        <f t="shared" si="88"/>
        <v>0</v>
      </c>
      <c r="DC101" s="20">
        <f t="shared" si="88"/>
        <v>0</v>
      </c>
      <c r="DD101" s="20">
        <f t="shared" si="88"/>
        <v>0</v>
      </c>
      <c r="DE101" s="20">
        <f t="shared" si="88"/>
        <v>0</v>
      </c>
      <c r="DF101" s="20">
        <f t="shared" si="88"/>
        <v>0</v>
      </c>
      <c r="DG101" s="20">
        <f t="shared" si="88"/>
        <v>0</v>
      </c>
      <c r="DH101" s="20">
        <f t="shared" si="88"/>
        <v>0</v>
      </c>
      <c r="DI101" s="20">
        <f t="shared" si="88"/>
        <v>4</v>
      </c>
      <c r="DJ101" s="20">
        <f t="shared" si="88"/>
        <v>1</v>
      </c>
      <c r="DK101" s="20">
        <f t="shared" si="88"/>
        <v>1</v>
      </c>
      <c r="DL101" s="20">
        <f t="shared" si="88"/>
        <v>0</v>
      </c>
      <c r="DM101" s="20">
        <f t="shared" si="88"/>
        <v>0</v>
      </c>
      <c r="DN101" s="20">
        <f t="shared" si="88"/>
        <v>0</v>
      </c>
      <c r="DO101" s="20">
        <f t="shared" si="88"/>
        <v>0</v>
      </c>
      <c r="DP101" s="20">
        <f t="shared" si="88"/>
        <v>0</v>
      </c>
      <c r="DQ101" s="20">
        <f t="shared" si="88"/>
        <v>0</v>
      </c>
      <c r="DR101" s="20">
        <f t="shared" si="88"/>
        <v>0</v>
      </c>
      <c r="DS101" s="20">
        <f t="shared" si="88"/>
        <v>0</v>
      </c>
      <c r="DT101" s="20">
        <f t="shared" si="88"/>
        <v>0</v>
      </c>
      <c r="DU101" s="20">
        <f t="shared" si="88"/>
        <v>0</v>
      </c>
      <c r="DV101" s="20">
        <f t="shared" si="88"/>
        <v>0</v>
      </c>
      <c r="DW101" s="20">
        <f t="shared" si="88"/>
        <v>0</v>
      </c>
      <c r="DX101" s="20">
        <f t="shared" si="88"/>
        <v>0</v>
      </c>
      <c r="DY101" s="20">
        <f t="shared" si="88"/>
        <v>0</v>
      </c>
      <c r="DZ101" s="20">
        <f t="shared" si="88"/>
        <v>0</v>
      </c>
      <c r="EA101" s="20">
        <f t="shared" si="88"/>
        <v>0</v>
      </c>
      <c r="EB101" s="20">
        <f t="shared" si="88"/>
        <v>0</v>
      </c>
      <c r="EC101" s="20">
        <f t="shared" si="88"/>
        <v>0</v>
      </c>
      <c r="ED101" s="20">
        <f t="shared" si="88"/>
        <v>0</v>
      </c>
      <c r="EE101" s="20">
        <f t="shared" si="88"/>
        <v>0</v>
      </c>
      <c r="EF101" s="20">
        <f t="shared" si="88"/>
        <v>0</v>
      </c>
      <c r="EG101" s="20">
        <f t="shared" si="88"/>
        <v>0</v>
      </c>
      <c r="EH101" s="20">
        <f t="shared" si="88"/>
        <v>0</v>
      </c>
      <c r="EI101" s="20">
        <f t="shared" si="88"/>
        <v>0</v>
      </c>
      <c r="EJ101" s="20">
        <f t="shared" si="88"/>
        <v>207.5</v>
      </c>
      <c r="EK101" s="20">
        <f t="shared" si="88"/>
        <v>0</v>
      </c>
      <c r="EL101" s="20">
        <f t="shared" si="88"/>
        <v>0</v>
      </c>
      <c r="EM101" s="20">
        <f t="shared" si="88"/>
        <v>0</v>
      </c>
      <c r="EN101" s="20">
        <f t="shared" si="88"/>
        <v>43</v>
      </c>
      <c r="EO101" s="20">
        <f t="shared" si="88"/>
        <v>0</v>
      </c>
      <c r="EP101" s="20">
        <f t="shared" si="88"/>
        <v>0</v>
      </c>
      <c r="EQ101" s="20">
        <f t="shared" si="88"/>
        <v>0</v>
      </c>
      <c r="ER101" s="20">
        <f t="shared" si="88"/>
        <v>0</v>
      </c>
      <c r="ES101" s="20">
        <f t="shared" si="88"/>
        <v>0</v>
      </c>
      <c r="ET101" s="20">
        <f t="shared" si="88"/>
        <v>0</v>
      </c>
      <c r="EU101" s="20">
        <f t="shared" si="88"/>
        <v>0</v>
      </c>
      <c r="EV101" s="20">
        <f t="shared" si="88"/>
        <v>0</v>
      </c>
      <c r="EW101" s="20">
        <f t="shared" si="88"/>
        <v>0</v>
      </c>
      <c r="EX101" s="20">
        <f t="shared" si="88"/>
        <v>0</v>
      </c>
      <c r="EY101" s="20">
        <f t="shared" si="88"/>
        <v>450</v>
      </c>
      <c r="EZ101" s="20">
        <f t="shared" si="88"/>
        <v>0</v>
      </c>
      <c r="FA101" s="20">
        <f t="shared" ref="FA101:FX101" si="89">FA12</f>
        <v>0</v>
      </c>
      <c r="FB101" s="20">
        <f t="shared" si="89"/>
        <v>0</v>
      </c>
      <c r="FC101" s="20">
        <f t="shared" si="89"/>
        <v>0</v>
      </c>
      <c r="FD101" s="20">
        <f t="shared" si="89"/>
        <v>0</v>
      </c>
      <c r="FE101" s="20">
        <f t="shared" si="89"/>
        <v>0</v>
      </c>
      <c r="FF101" s="20">
        <f t="shared" si="89"/>
        <v>0</v>
      </c>
      <c r="FG101" s="20">
        <f t="shared" si="89"/>
        <v>0</v>
      </c>
      <c r="FH101" s="20">
        <f t="shared" si="89"/>
        <v>0</v>
      </c>
      <c r="FI101" s="20">
        <f t="shared" si="89"/>
        <v>0</v>
      </c>
      <c r="FJ101" s="20">
        <f t="shared" si="89"/>
        <v>0</v>
      </c>
      <c r="FK101" s="20">
        <f t="shared" si="89"/>
        <v>0</v>
      </c>
      <c r="FL101" s="20">
        <f t="shared" si="89"/>
        <v>0</v>
      </c>
      <c r="FM101" s="20">
        <f t="shared" si="89"/>
        <v>0</v>
      </c>
      <c r="FN101" s="20">
        <f t="shared" si="89"/>
        <v>254.5</v>
      </c>
      <c r="FO101" s="20">
        <f t="shared" si="89"/>
        <v>0</v>
      </c>
      <c r="FP101" s="20">
        <f t="shared" si="89"/>
        <v>0</v>
      </c>
      <c r="FQ101" s="20">
        <f t="shared" si="89"/>
        <v>0</v>
      </c>
      <c r="FR101" s="20">
        <f t="shared" si="89"/>
        <v>0</v>
      </c>
      <c r="FS101" s="20">
        <f t="shared" si="89"/>
        <v>0</v>
      </c>
      <c r="FT101" s="20">
        <f t="shared" si="89"/>
        <v>0</v>
      </c>
      <c r="FU101" s="20">
        <f t="shared" si="89"/>
        <v>0</v>
      </c>
      <c r="FV101" s="20">
        <f t="shared" si="89"/>
        <v>0</v>
      </c>
      <c r="FW101" s="20">
        <f t="shared" si="89"/>
        <v>0</v>
      </c>
      <c r="FX101" s="20">
        <f t="shared" si="89"/>
        <v>0</v>
      </c>
      <c r="FY101" s="30"/>
      <c r="FZ101" s="20">
        <f t="shared" si="73"/>
        <v>28502.5</v>
      </c>
      <c r="GA101" s="20"/>
      <c r="GB101" s="21"/>
      <c r="GC101" s="21"/>
      <c r="GD101" s="21"/>
      <c r="GE101" s="21"/>
      <c r="GF101" s="7"/>
      <c r="GG101" s="7"/>
      <c r="GH101" s="18"/>
      <c r="GI101" s="18"/>
      <c r="GJ101" s="18"/>
      <c r="GK101" s="18"/>
      <c r="GL101" s="18"/>
      <c r="GM101" s="18"/>
      <c r="GN101" s="23"/>
      <c r="GO101" s="23"/>
    </row>
    <row r="102" spans="1:256" x14ac:dyDescent="0.35">
      <c r="A102" s="6" t="s">
        <v>577</v>
      </c>
      <c r="B102" s="7" t="s">
        <v>578</v>
      </c>
      <c r="C102" s="20">
        <f t="shared" ref="C102:BN102" si="90">C33</f>
        <v>0</v>
      </c>
      <c r="D102" s="20">
        <f t="shared" si="90"/>
        <v>0</v>
      </c>
      <c r="E102" s="20">
        <f t="shared" si="90"/>
        <v>0</v>
      </c>
      <c r="F102" s="20">
        <f t="shared" si="90"/>
        <v>0</v>
      </c>
      <c r="G102" s="20">
        <f t="shared" si="90"/>
        <v>0</v>
      </c>
      <c r="H102" s="20">
        <f t="shared" si="90"/>
        <v>0</v>
      </c>
      <c r="I102" s="20">
        <f t="shared" si="90"/>
        <v>0</v>
      </c>
      <c r="J102" s="20">
        <f t="shared" si="90"/>
        <v>0</v>
      </c>
      <c r="K102" s="20">
        <f t="shared" si="90"/>
        <v>0</v>
      </c>
      <c r="L102" s="20">
        <f t="shared" si="90"/>
        <v>0</v>
      </c>
      <c r="M102" s="20">
        <f t="shared" si="90"/>
        <v>0</v>
      </c>
      <c r="N102" s="20">
        <f t="shared" si="90"/>
        <v>0</v>
      </c>
      <c r="O102" s="20">
        <f t="shared" si="90"/>
        <v>0</v>
      </c>
      <c r="P102" s="20">
        <f t="shared" si="90"/>
        <v>0</v>
      </c>
      <c r="Q102" s="20">
        <f t="shared" si="90"/>
        <v>0</v>
      </c>
      <c r="R102" s="20">
        <f t="shared" si="90"/>
        <v>0</v>
      </c>
      <c r="S102" s="20">
        <f t="shared" si="90"/>
        <v>0</v>
      </c>
      <c r="T102" s="20">
        <f t="shared" si="90"/>
        <v>0</v>
      </c>
      <c r="U102" s="20">
        <f t="shared" si="90"/>
        <v>0</v>
      </c>
      <c r="V102" s="20">
        <f t="shared" si="90"/>
        <v>0</v>
      </c>
      <c r="W102" s="20">
        <f t="shared" si="90"/>
        <v>0</v>
      </c>
      <c r="X102" s="20">
        <f t="shared" si="90"/>
        <v>0</v>
      </c>
      <c r="Y102" s="20">
        <f t="shared" si="90"/>
        <v>0</v>
      </c>
      <c r="Z102" s="20">
        <f t="shared" si="90"/>
        <v>0</v>
      </c>
      <c r="AA102" s="20">
        <f t="shared" si="90"/>
        <v>0</v>
      </c>
      <c r="AB102" s="20">
        <f t="shared" si="90"/>
        <v>0</v>
      </c>
      <c r="AC102" s="20">
        <f t="shared" si="90"/>
        <v>0</v>
      </c>
      <c r="AD102" s="20">
        <f t="shared" si="90"/>
        <v>0</v>
      </c>
      <c r="AE102" s="20">
        <f t="shared" si="90"/>
        <v>0</v>
      </c>
      <c r="AF102" s="20">
        <f t="shared" si="90"/>
        <v>0</v>
      </c>
      <c r="AG102" s="20">
        <f t="shared" si="90"/>
        <v>0</v>
      </c>
      <c r="AH102" s="20">
        <f t="shared" si="90"/>
        <v>0</v>
      </c>
      <c r="AI102" s="20">
        <f t="shared" si="90"/>
        <v>0</v>
      </c>
      <c r="AJ102" s="20">
        <f t="shared" si="90"/>
        <v>0</v>
      </c>
      <c r="AK102" s="20">
        <f t="shared" si="90"/>
        <v>0</v>
      </c>
      <c r="AL102" s="20">
        <f t="shared" si="90"/>
        <v>0</v>
      </c>
      <c r="AM102" s="20">
        <f t="shared" si="90"/>
        <v>0</v>
      </c>
      <c r="AN102" s="20">
        <f t="shared" si="90"/>
        <v>0</v>
      </c>
      <c r="AO102" s="20">
        <f t="shared" si="90"/>
        <v>0</v>
      </c>
      <c r="AP102" s="20">
        <f t="shared" si="90"/>
        <v>0</v>
      </c>
      <c r="AQ102" s="20">
        <f t="shared" si="90"/>
        <v>0</v>
      </c>
      <c r="AR102" s="20">
        <f t="shared" si="90"/>
        <v>0</v>
      </c>
      <c r="AS102" s="20">
        <f t="shared" si="90"/>
        <v>0</v>
      </c>
      <c r="AT102" s="20">
        <f t="shared" si="90"/>
        <v>0</v>
      </c>
      <c r="AU102" s="20">
        <f t="shared" si="90"/>
        <v>0</v>
      </c>
      <c r="AV102" s="20">
        <f t="shared" si="90"/>
        <v>0</v>
      </c>
      <c r="AW102" s="20">
        <f t="shared" si="90"/>
        <v>0</v>
      </c>
      <c r="AX102" s="20">
        <f t="shared" si="90"/>
        <v>0</v>
      </c>
      <c r="AY102" s="20">
        <f t="shared" si="90"/>
        <v>0</v>
      </c>
      <c r="AZ102" s="20">
        <f t="shared" si="90"/>
        <v>0</v>
      </c>
      <c r="BA102" s="20">
        <f t="shared" si="90"/>
        <v>0</v>
      </c>
      <c r="BB102" s="20">
        <f t="shared" si="90"/>
        <v>0</v>
      </c>
      <c r="BC102" s="20">
        <f t="shared" si="90"/>
        <v>0</v>
      </c>
      <c r="BD102" s="20">
        <f t="shared" si="90"/>
        <v>0</v>
      </c>
      <c r="BE102" s="20">
        <f t="shared" si="90"/>
        <v>0</v>
      </c>
      <c r="BF102" s="20">
        <f t="shared" si="90"/>
        <v>0</v>
      </c>
      <c r="BG102" s="20">
        <f t="shared" si="90"/>
        <v>0</v>
      </c>
      <c r="BH102" s="20">
        <f t="shared" si="90"/>
        <v>0</v>
      </c>
      <c r="BI102" s="20">
        <f t="shared" si="90"/>
        <v>0</v>
      </c>
      <c r="BJ102" s="20">
        <f t="shared" si="90"/>
        <v>0</v>
      </c>
      <c r="BK102" s="20">
        <f t="shared" si="90"/>
        <v>0</v>
      </c>
      <c r="BL102" s="20">
        <f t="shared" si="90"/>
        <v>0</v>
      </c>
      <c r="BM102" s="20">
        <f t="shared" si="90"/>
        <v>0</v>
      </c>
      <c r="BN102" s="20">
        <f t="shared" si="90"/>
        <v>0</v>
      </c>
      <c r="BO102" s="20">
        <f t="shared" ref="BO102:CM102" si="91">BO33</f>
        <v>0</v>
      </c>
      <c r="BP102" s="20">
        <f t="shared" si="91"/>
        <v>0</v>
      </c>
      <c r="BQ102" s="20">
        <f t="shared" si="91"/>
        <v>0</v>
      </c>
      <c r="BR102" s="20">
        <f t="shared" si="91"/>
        <v>0</v>
      </c>
      <c r="BS102" s="20">
        <f t="shared" si="91"/>
        <v>0</v>
      </c>
      <c r="BT102" s="20">
        <f t="shared" si="91"/>
        <v>0</v>
      </c>
      <c r="BU102" s="20">
        <f t="shared" si="91"/>
        <v>0</v>
      </c>
      <c r="BV102" s="20">
        <f t="shared" si="91"/>
        <v>0</v>
      </c>
      <c r="BW102" s="20">
        <f t="shared" si="91"/>
        <v>0</v>
      </c>
      <c r="BX102" s="20">
        <f t="shared" si="91"/>
        <v>0</v>
      </c>
      <c r="BY102" s="20">
        <f t="shared" si="91"/>
        <v>0</v>
      </c>
      <c r="BZ102" s="20">
        <f t="shared" si="91"/>
        <v>0</v>
      </c>
      <c r="CA102" s="20">
        <f t="shared" si="91"/>
        <v>0</v>
      </c>
      <c r="CB102" s="20">
        <f t="shared" si="91"/>
        <v>0</v>
      </c>
      <c r="CC102" s="20">
        <f t="shared" si="91"/>
        <v>0</v>
      </c>
      <c r="CD102" s="20">
        <f t="shared" si="91"/>
        <v>0</v>
      </c>
      <c r="CE102" s="20">
        <f t="shared" si="91"/>
        <v>0</v>
      </c>
      <c r="CF102" s="20">
        <f t="shared" si="91"/>
        <v>0</v>
      </c>
      <c r="CG102" s="20">
        <f t="shared" si="91"/>
        <v>0</v>
      </c>
      <c r="CH102" s="20">
        <f t="shared" si="91"/>
        <v>0</v>
      </c>
      <c r="CI102" s="20">
        <f t="shared" si="91"/>
        <v>0</v>
      </c>
      <c r="CJ102" s="20">
        <f t="shared" si="91"/>
        <v>0</v>
      </c>
      <c r="CK102" s="20">
        <f t="shared" si="91"/>
        <v>0</v>
      </c>
      <c r="CL102" s="20">
        <f t="shared" si="91"/>
        <v>0</v>
      </c>
      <c r="CM102" s="20">
        <f t="shared" si="91"/>
        <v>0</v>
      </c>
      <c r="CN102" s="20">
        <f>CN33</f>
        <v>408</v>
      </c>
      <c r="CO102" s="20">
        <f t="shared" ref="CO102:EZ102" si="92">CO33</f>
        <v>0</v>
      </c>
      <c r="CP102" s="20">
        <f t="shared" si="92"/>
        <v>0</v>
      </c>
      <c r="CQ102" s="20">
        <f t="shared" si="92"/>
        <v>0</v>
      </c>
      <c r="CR102" s="20">
        <f t="shared" si="92"/>
        <v>0</v>
      </c>
      <c r="CS102" s="20">
        <f t="shared" si="92"/>
        <v>0</v>
      </c>
      <c r="CT102" s="20">
        <f t="shared" si="92"/>
        <v>0</v>
      </c>
      <c r="CU102" s="20">
        <f t="shared" si="92"/>
        <v>0</v>
      </c>
      <c r="CV102" s="20">
        <f t="shared" si="92"/>
        <v>0</v>
      </c>
      <c r="CW102" s="20">
        <f t="shared" si="92"/>
        <v>0</v>
      </c>
      <c r="CX102" s="20">
        <f t="shared" si="92"/>
        <v>0</v>
      </c>
      <c r="CY102" s="20">
        <f t="shared" si="92"/>
        <v>0</v>
      </c>
      <c r="CZ102" s="20">
        <f t="shared" si="92"/>
        <v>0</v>
      </c>
      <c r="DA102" s="20">
        <f t="shared" si="92"/>
        <v>0</v>
      </c>
      <c r="DB102" s="20">
        <f t="shared" si="92"/>
        <v>0</v>
      </c>
      <c r="DC102" s="20">
        <f t="shared" si="92"/>
        <v>0</v>
      </c>
      <c r="DD102" s="20">
        <f t="shared" si="92"/>
        <v>0</v>
      </c>
      <c r="DE102" s="20">
        <f t="shared" si="92"/>
        <v>0</v>
      </c>
      <c r="DF102" s="20">
        <f t="shared" si="92"/>
        <v>0</v>
      </c>
      <c r="DG102" s="20">
        <f t="shared" si="92"/>
        <v>0</v>
      </c>
      <c r="DH102" s="20">
        <f t="shared" si="92"/>
        <v>0</v>
      </c>
      <c r="DI102" s="20">
        <f t="shared" si="92"/>
        <v>0</v>
      </c>
      <c r="DJ102" s="20">
        <f t="shared" si="92"/>
        <v>0</v>
      </c>
      <c r="DK102" s="20">
        <f t="shared" si="92"/>
        <v>0</v>
      </c>
      <c r="DL102" s="20">
        <f t="shared" si="92"/>
        <v>0</v>
      </c>
      <c r="DM102" s="20">
        <f t="shared" si="92"/>
        <v>0</v>
      </c>
      <c r="DN102" s="20">
        <f t="shared" si="92"/>
        <v>0</v>
      </c>
      <c r="DO102" s="20">
        <f t="shared" si="92"/>
        <v>0</v>
      </c>
      <c r="DP102" s="20">
        <f t="shared" si="92"/>
        <v>0</v>
      </c>
      <c r="DQ102" s="20">
        <f t="shared" si="92"/>
        <v>0</v>
      </c>
      <c r="DR102" s="20">
        <f t="shared" si="92"/>
        <v>0</v>
      </c>
      <c r="DS102" s="20">
        <f t="shared" si="92"/>
        <v>0</v>
      </c>
      <c r="DT102" s="20">
        <f t="shared" si="92"/>
        <v>0</v>
      </c>
      <c r="DU102" s="20">
        <f t="shared" si="92"/>
        <v>0</v>
      </c>
      <c r="DV102" s="20">
        <f t="shared" si="92"/>
        <v>0</v>
      </c>
      <c r="DW102" s="20">
        <f t="shared" si="92"/>
        <v>0</v>
      </c>
      <c r="DX102" s="20">
        <f t="shared" si="92"/>
        <v>0</v>
      </c>
      <c r="DY102" s="20">
        <f t="shared" si="92"/>
        <v>0</v>
      </c>
      <c r="DZ102" s="20">
        <f t="shared" si="92"/>
        <v>0</v>
      </c>
      <c r="EA102" s="20">
        <f t="shared" si="92"/>
        <v>0</v>
      </c>
      <c r="EB102" s="20">
        <f t="shared" si="92"/>
        <v>0</v>
      </c>
      <c r="EC102" s="20">
        <f t="shared" si="92"/>
        <v>0</v>
      </c>
      <c r="ED102" s="20">
        <f t="shared" si="92"/>
        <v>0</v>
      </c>
      <c r="EE102" s="20">
        <f t="shared" si="92"/>
        <v>0</v>
      </c>
      <c r="EF102" s="20">
        <f t="shared" si="92"/>
        <v>0</v>
      </c>
      <c r="EG102" s="20">
        <f t="shared" si="92"/>
        <v>0</v>
      </c>
      <c r="EH102" s="20">
        <f t="shared" si="92"/>
        <v>0</v>
      </c>
      <c r="EI102" s="20">
        <f t="shared" si="92"/>
        <v>0</v>
      </c>
      <c r="EJ102" s="20">
        <f t="shared" si="92"/>
        <v>0</v>
      </c>
      <c r="EK102" s="20">
        <f t="shared" si="92"/>
        <v>0</v>
      </c>
      <c r="EL102" s="20">
        <f t="shared" si="92"/>
        <v>0</v>
      </c>
      <c r="EM102" s="20">
        <f t="shared" si="92"/>
        <v>0</v>
      </c>
      <c r="EN102" s="20">
        <f t="shared" si="92"/>
        <v>0</v>
      </c>
      <c r="EO102" s="20">
        <f t="shared" si="92"/>
        <v>0</v>
      </c>
      <c r="EP102" s="20">
        <f t="shared" si="92"/>
        <v>0</v>
      </c>
      <c r="EQ102" s="20">
        <f t="shared" si="92"/>
        <v>0</v>
      </c>
      <c r="ER102" s="20">
        <f t="shared" si="92"/>
        <v>0</v>
      </c>
      <c r="ES102" s="20">
        <f t="shared" si="92"/>
        <v>0</v>
      </c>
      <c r="ET102" s="20">
        <f t="shared" si="92"/>
        <v>0</v>
      </c>
      <c r="EU102" s="20">
        <f t="shared" si="92"/>
        <v>0</v>
      </c>
      <c r="EV102" s="20">
        <f t="shared" si="92"/>
        <v>0</v>
      </c>
      <c r="EW102" s="20">
        <f t="shared" si="92"/>
        <v>0</v>
      </c>
      <c r="EX102" s="20">
        <f t="shared" si="92"/>
        <v>0</v>
      </c>
      <c r="EY102" s="20">
        <f t="shared" si="92"/>
        <v>0</v>
      </c>
      <c r="EZ102" s="20">
        <f t="shared" si="92"/>
        <v>0</v>
      </c>
      <c r="FA102" s="20">
        <f t="shared" ref="FA102:FX102" si="93">FA33</f>
        <v>0</v>
      </c>
      <c r="FB102" s="20">
        <f t="shared" si="93"/>
        <v>0</v>
      </c>
      <c r="FC102" s="20">
        <f t="shared" si="93"/>
        <v>0</v>
      </c>
      <c r="FD102" s="20">
        <f t="shared" si="93"/>
        <v>0</v>
      </c>
      <c r="FE102" s="20">
        <f t="shared" si="93"/>
        <v>0</v>
      </c>
      <c r="FF102" s="20">
        <f t="shared" si="93"/>
        <v>0</v>
      </c>
      <c r="FG102" s="20">
        <f t="shared" si="93"/>
        <v>0</v>
      </c>
      <c r="FH102" s="20">
        <f t="shared" si="93"/>
        <v>0</v>
      </c>
      <c r="FI102" s="20">
        <f t="shared" si="93"/>
        <v>0</v>
      </c>
      <c r="FJ102" s="20">
        <f t="shared" si="93"/>
        <v>0</v>
      </c>
      <c r="FK102" s="20">
        <f t="shared" si="93"/>
        <v>0</v>
      </c>
      <c r="FL102" s="20">
        <f t="shared" si="93"/>
        <v>0</v>
      </c>
      <c r="FM102" s="20">
        <f t="shared" si="93"/>
        <v>0</v>
      </c>
      <c r="FN102" s="20">
        <f t="shared" si="93"/>
        <v>0</v>
      </c>
      <c r="FO102" s="20">
        <f t="shared" si="93"/>
        <v>0</v>
      </c>
      <c r="FP102" s="20">
        <f t="shared" si="93"/>
        <v>0</v>
      </c>
      <c r="FQ102" s="20">
        <f t="shared" si="93"/>
        <v>0</v>
      </c>
      <c r="FR102" s="20">
        <f t="shared" si="93"/>
        <v>0</v>
      </c>
      <c r="FS102" s="20">
        <f t="shared" si="93"/>
        <v>0</v>
      </c>
      <c r="FT102" s="20">
        <f t="shared" si="93"/>
        <v>0</v>
      </c>
      <c r="FU102" s="20">
        <f t="shared" si="93"/>
        <v>0</v>
      </c>
      <c r="FV102" s="20">
        <f t="shared" si="93"/>
        <v>0</v>
      </c>
      <c r="FW102" s="20">
        <f t="shared" si="93"/>
        <v>0</v>
      </c>
      <c r="FX102" s="20">
        <f t="shared" si="93"/>
        <v>0</v>
      </c>
      <c r="FY102" s="20"/>
      <c r="FZ102" s="20">
        <f t="shared" si="73"/>
        <v>408</v>
      </c>
      <c r="GA102" s="78"/>
      <c r="GB102" s="21"/>
      <c r="GC102" s="21"/>
      <c r="GD102" s="21"/>
      <c r="GE102" s="21"/>
      <c r="GF102" s="7"/>
      <c r="GG102" s="7"/>
      <c r="GH102" s="18"/>
      <c r="GI102" s="18"/>
      <c r="GJ102" s="18"/>
      <c r="GK102" s="18"/>
      <c r="GL102" s="18"/>
      <c r="GM102" s="18"/>
      <c r="GN102" s="23"/>
      <c r="GO102" s="23"/>
    </row>
    <row r="103" spans="1:256" x14ac:dyDescent="0.35">
      <c r="A103" s="6" t="s">
        <v>579</v>
      </c>
      <c r="B103" s="7" t="s">
        <v>580</v>
      </c>
      <c r="C103" s="30">
        <f>ROUND(SUM(C96:C102),1)</f>
        <v>6560.5</v>
      </c>
      <c r="D103" s="30">
        <f t="shared" ref="D103:BO103" si="94">ROUND(SUM(D96:D102),1)</f>
        <v>39193.4</v>
      </c>
      <c r="E103" s="30">
        <f t="shared" si="94"/>
        <v>5828.8</v>
      </c>
      <c r="F103" s="30">
        <f t="shared" si="94"/>
        <v>24030.6</v>
      </c>
      <c r="G103" s="30">
        <f t="shared" si="94"/>
        <v>1710</v>
      </c>
      <c r="H103" s="30">
        <f t="shared" si="94"/>
        <v>1105</v>
      </c>
      <c r="I103" s="30">
        <f t="shared" si="94"/>
        <v>8232.5</v>
      </c>
      <c r="J103" s="30">
        <f t="shared" si="94"/>
        <v>2103.8000000000002</v>
      </c>
      <c r="K103" s="30">
        <f t="shared" si="94"/>
        <v>253.3</v>
      </c>
      <c r="L103" s="30">
        <f t="shared" si="94"/>
        <v>2194.3000000000002</v>
      </c>
      <c r="M103" s="30">
        <f t="shared" si="94"/>
        <v>1009</v>
      </c>
      <c r="N103" s="30">
        <f t="shared" si="94"/>
        <v>51203.9</v>
      </c>
      <c r="O103" s="30">
        <f t="shared" si="94"/>
        <v>13208.4</v>
      </c>
      <c r="P103" s="30">
        <f t="shared" si="94"/>
        <v>316.5</v>
      </c>
      <c r="Q103" s="30">
        <f t="shared" si="94"/>
        <v>39034.400000000001</v>
      </c>
      <c r="R103" s="30">
        <f t="shared" si="94"/>
        <v>6498.8</v>
      </c>
      <c r="S103" s="30">
        <f t="shared" si="94"/>
        <v>1616.8</v>
      </c>
      <c r="T103" s="30">
        <f t="shared" si="94"/>
        <v>161.5</v>
      </c>
      <c r="U103" s="30">
        <f t="shared" si="94"/>
        <v>57</v>
      </c>
      <c r="V103" s="30">
        <f t="shared" si="94"/>
        <v>257.60000000000002</v>
      </c>
      <c r="W103" s="30">
        <f t="shared" si="94"/>
        <v>133.80000000000001</v>
      </c>
      <c r="X103" s="30">
        <f t="shared" si="94"/>
        <v>50</v>
      </c>
      <c r="Y103" s="30">
        <f t="shared" si="94"/>
        <v>904</v>
      </c>
      <c r="Z103" s="30">
        <f t="shared" si="94"/>
        <v>231.2</v>
      </c>
      <c r="AA103" s="30">
        <f t="shared" si="94"/>
        <v>31037.4</v>
      </c>
      <c r="AB103" s="30">
        <f t="shared" si="94"/>
        <v>27431.599999999999</v>
      </c>
      <c r="AC103" s="30">
        <f t="shared" si="94"/>
        <v>921</v>
      </c>
      <c r="AD103" s="30">
        <f t="shared" si="94"/>
        <v>1430.1</v>
      </c>
      <c r="AE103" s="30">
        <f t="shared" si="94"/>
        <v>97</v>
      </c>
      <c r="AF103" s="30">
        <f t="shared" si="94"/>
        <v>168.4</v>
      </c>
      <c r="AG103" s="30">
        <f t="shared" si="94"/>
        <v>611.1</v>
      </c>
      <c r="AH103" s="30">
        <f t="shared" si="94"/>
        <v>974.9</v>
      </c>
      <c r="AI103" s="30">
        <f t="shared" si="94"/>
        <v>374.3</v>
      </c>
      <c r="AJ103" s="30">
        <f t="shared" si="94"/>
        <v>176</v>
      </c>
      <c r="AK103" s="30">
        <f t="shared" si="94"/>
        <v>171.8</v>
      </c>
      <c r="AL103" s="30">
        <f t="shared" si="94"/>
        <v>286</v>
      </c>
      <c r="AM103" s="30">
        <f t="shared" si="94"/>
        <v>370</v>
      </c>
      <c r="AN103" s="30">
        <f t="shared" si="94"/>
        <v>310.39999999999998</v>
      </c>
      <c r="AO103" s="30">
        <f t="shared" si="94"/>
        <v>4561.3</v>
      </c>
      <c r="AP103" s="30">
        <f t="shared" si="94"/>
        <v>85190.6</v>
      </c>
      <c r="AQ103" s="30">
        <f t="shared" si="94"/>
        <v>242.5</v>
      </c>
      <c r="AR103" s="30">
        <f>ROUND(SUM(AR96:AR102),2)</f>
        <v>62882.8</v>
      </c>
      <c r="AS103" s="30">
        <f t="shared" si="94"/>
        <v>6596.6</v>
      </c>
      <c r="AT103" s="30">
        <f t="shared" si="94"/>
        <v>2345.6</v>
      </c>
      <c r="AU103" s="30">
        <f t="shared" si="94"/>
        <v>272</v>
      </c>
      <c r="AV103" s="30">
        <f t="shared" si="94"/>
        <v>308.5</v>
      </c>
      <c r="AW103" s="30">
        <f t="shared" si="94"/>
        <v>255</v>
      </c>
      <c r="AX103" s="30">
        <f t="shared" si="94"/>
        <v>73</v>
      </c>
      <c r="AY103" s="30">
        <f t="shared" si="94"/>
        <v>415.1</v>
      </c>
      <c r="AZ103" s="30">
        <f t="shared" si="94"/>
        <v>12362.6</v>
      </c>
      <c r="BA103" s="30">
        <f t="shared" si="94"/>
        <v>9147.9</v>
      </c>
      <c r="BB103" s="30">
        <f t="shared" si="94"/>
        <v>7638.4</v>
      </c>
      <c r="BC103" s="30">
        <f t="shared" si="94"/>
        <v>24869.599999999999</v>
      </c>
      <c r="BD103" s="30">
        <f t="shared" si="94"/>
        <v>3614.2</v>
      </c>
      <c r="BE103" s="30">
        <f t="shared" si="94"/>
        <v>1242.8</v>
      </c>
      <c r="BF103" s="30">
        <f t="shared" si="94"/>
        <v>25615.3</v>
      </c>
      <c r="BG103" s="30">
        <f t="shared" si="94"/>
        <v>921.6</v>
      </c>
      <c r="BH103" s="30">
        <f t="shared" si="94"/>
        <v>587.5</v>
      </c>
      <c r="BI103" s="30">
        <f t="shared" si="94"/>
        <v>258.2</v>
      </c>
      <c r="BJ103" s="30">
        <f t="shared" si="94"/>
        <v>6283.6</v>
      </c>
      <c r="BK103" s="30">
        <f t="shared" si="94"/>
        <v>33191.699999999997</v>
      </c>
      <c r="BL103" s="30">
        <f t="shared" si="94"/>
        <v>93.1</v>
      </c>
      <c r="BM103" s="30">
        <f t="shared" si="94"/>
        <v>364.5</v>
      </c>
      <c r="BN103" s="30">
        <f t="shared" si="94"/>
        <v>3196.7</v>
      </c>
      <c r="BO103" s="30">
        <f t="shared" si="94"/>
        <v>1278.4000000000001</v>
      </c>
      <c r="BP103" s="30">
        <f t="shared" ref="BP103:EA103" si="95">ROUND(SUM(BP96:BP102),1)</f>
        <v>168.4</v>
      </c>
      <c r="BQ103" s="30">
        <f t="shared" si="95"/>
        <v>5903.9</v>
      </c>
      <c r="BR103" s="30">
        <f t="shared" si="95"/>
        <v>4493</v>
      </c>
      <c r="BS103" s="30">
        <f t="shared" si="95"/>
        <v>1151.0999999999999</v>
      </c>
      <c r="BT103" s="30">
        <f t="shared" si="95"/>
        <v>383.7</v>
      </c>
      <c r="BU103" s="30">
        <f t="shared" si="95"/>
        <v>397.4</v>
      </c>
      <c r="BV103" s="30">
        <f t="shared" si="95"/>
        <v>1247.5</v>
      </c>
      <c r="BW103" s="30">
        <f t="shared" si="95"/>
        <v>2017</v>
      </c>
      <c r="BX103" s="30">
        <f t="shared" si="95"/>
        <v>68.900000000000006</v>
      </c>
      <c r="BY103" s="30">
        <f t="shared" si="95"/>
        <v>452.2</v>
      </c>
      <c r="BZ103" s="30">
        <f t="shared" si="95"/>
        <v>224</v>
      </c>
      <c r="CA103" s="30">
        <f t="shared" si="95"/>
        <v>147.4</v>
      </c>
      <c r="CB103" s="30">
        <f t="shared" si="95"/>
        <v>74944.5</v>
      </c>
      <c r="CC103" s="30">
        <f t="shared" si="95"/>
        <v>191</v>
      </c>
      <c r="CD103" s="30">
        <f t="shared" si="95"/>
        <v>151.30000000000001</v>
      </c>
      <c r="CE103" s="30">
        <f t="shared" si="95"/>
        <v>158.5</v>
      </c>
      <c r="CF103" s="30">
        <f t="shared" si="95"/>
        <v>119.9</v>
      </c>
      <c r="CG103" s="30">
        <f t="shared" si="95"/>
        <v>202.1</v>
      </c>
      <c r="CH103" s="30">
        <f t="shared" si="95"/>
        <v>98.7</v>
      </c>
      <c r="CI103" s="30">
        <f t="shared" si="95"/>
        <v>689.5</v>
      </c>
      <c r="CJ103" s="30">
        <f t="shared" si="95"/>
        <v>899.6</v>
      </c>
      <c r="CK103" s="30">
        <f t="shared" si="95"/>
        <v>4939.3999999999996</v>
      </c>
      <c r="CL103" s="30">
        <f t="shared" si="95"/>
        <v>1269.5</v>
      </c>
      <c r="CM103" s="30">
        <f t="shared" si="95"/>
        <v>694.7</v>
      </c>
      <c r="CN103" s="30">
        <f t="shared" si="95"/>
        <v>32156.3</v>
      </c>
      <c r="CO103" s="30">
        <f t="shared" si="95"/>
        <v>14503.2</v>
      </c>
      <c r="CP103" s="30">
        <f t="shared" si="95"/>
        <v>961.4</v>
      </c>
      <c r="CQ103" s="30">
        <f t="shared" si="95"/>
        <v>775</v>
      </c>
      <c r="CR103" s="30">
        <f t="shared" si="95"/>
        <v>222.7</v>
      </c>
      <c r="CS103" s="30">
        <f t="shared" si="95"/>
        <v>300.2</v>
      </c>
      <c r="CT103" s="30">
        <f t="shared" si="95"/>
        <v>115</v>
      </c>
      <c r="CU103" s="30">
        <f t="shared" si="95"/>
        <v>471</v>
      </c>
      <c r="CV103" s="30">
        <f t="shared" si="95"/>
        <v>50</v>
      </c>
      <c r="CW103" s="30">
        <f t="shared" si="95"/>
        <v>204.5</v>
      </c>
      <c r="CX103" s="30">
        <f t="shared" si="95"/>
        <v>462.8</v>
      </c>
      <c r="CY103" s="30">
        <f t="shared" si="95"/>
        <v>50</v>
      </c>
      <c r="CZ103" s="30">
        <f t="shared" si="95"/>
        <v>1847.9</v>
      </c>
      <c r="DA103" s="30">
        <f t="shared" si="95"/>
        <v>200.7</v>
      </c>
      <c r="DB103" s="30">
        <f t="shared" si="95"/>
        <v>318.3</v>
      </c>
      <c r="DC103" s="30">
        <f t="shared" si="95"/>
        <v>183</v>
      </c>
      <c r="DD103" s="30">
        <f t="shared" si="95"/>
        <v>170</v>
      </c>
      <c r="DE103" s="30">
        <f t="shared" si="95"/>
        <v>296.5</v>
      </c>
      <c r="DF103" s="30">
        <f t="shared" si="95"/>
        <v>21194.799999999999</v>
      </c>
      <c r="DG103" s="30">
        <f t="shared" si="95"/>
        <v>93.5</v>
      </c>
      <c r="DH103" s="30">
        <f t="shared" si="95"/>
        <v>1846.6</v>
      </c>
      <c r="DI103" s="30">
        <f t="shared" si="95"/>
        <v>2475.8000000000002</v>
      </c>
      <c r="DJ103" s="30">
        <f t="shared" si="95"/>
        <v>629.79999999999995</v>
      </c>
      <c r="DK103" s="30">
        <f t="shared" si="95"/>
        <v>481.3</v>
      </c>
      <c r="DL103" s="30">
        <f t="shared" si="95"/>
        <v>5713.5</v>
      </c>
      <c r="DM103" s="30">
        <f t="shared" si="95"/>
        <v>232.8</v>
      </c>
      <c r="DN103" s="30">
        <f t="shared" si="95"/>
        <v>1290.5999999999999</v>
      </c>
      <c r="DO103" s="30">
        <f t="shared" si="95"/>
        <v>3255.5</v>
      </c>
      <c r="DP103" s="30">
        <f t="shared" si="95"/>
        <v>200.3</v>
      </c>
      <c r="DQ103" s="30">
        <f t="shared" si="95"/>
        <v>844</v>
      </c>
      <c r="DR103" s="30">
        <f t="shared" si="95"/>
        <v>1338.9</v>
      </c>
      <c r="DS103" s="30">
        <f t="shared" si="95"/>
        <v>634</v>
      </c>
      <c r="DT103" s="30">
        <f t="shared" si="95"/>
        <v>177.3</v>
      </c>
      <c r="DU103" s="30">
        <f t="shared" si="95"/>
        <v>356.1</v>
      </c>
      <c r="DV103" s="30">
        <f t="shared" si="95"/>
        <v>210.5</v>
      </c>
      <c r="DW103" s="30">
        <f t="shared" si="95"/>
        <v>305.60000000000002</v>
      </c>
      <c r="DX103" s="30">
        <f t="shared" si="95"/>
        <v>166.6</v>
      </c>
      <c r="DY103" s="30">
        <f t="shared" si="95"/>
        <v>304</v>
      </c>
      <c r="DZ103" s="30">
        <f t="shared" si="95"/>
        <v>705.4</v>
      </c>
      <c r="EA103" s="30">
        <f t="shared" si="95"/>
        <v>525.1</v>
      </c>
      <c r="EB103" s="30">
        <f t="shared" ref="EB103:FX103" si="96">ROUND(SUM(EB96:EB102),1)</f>
        <v>553.4</v>
      </c>
      <c r="EC103" s="30">
        <f t="shared" si="96"/>
        <v>293.3</v>
      </c>
      <c r="ED103" s="30">
        <f t="shared" si="96"/>
        <v>1569.3</v>
      </c>
      <c r="EE103" s="30">
        <f t="shared" si="96"/>
        <v>194</v>
      </c>
      <c r="EF103" s="30">
        <f t="shared" si="96"/>
        <v>1391.9</v>
      </c>
      <c r="EG103" s="30">
        <f t="shared" si="96"/>
        <v>257</v>
      </c>
      <c r="EH103" s="30">
        <f t="shared" si="96"/>
        <v>247.8</v>
      </c>
      <c r="EI103" s="30">
        <f t="shared" si="96"/>
        <v>14153.3</v>
      </c>
      <c r="EJ103" s="30">
        <f t="shared" si="96"/>
        <v>10245</v>
      </c>
      <c r="EK103" s="30">
        <f t="shared" si="96"/>
        <v>670</v>
      </c>
      <c r="EL103" s="30">
        <f t="shared" si="96"/>
        <v>462.5</v>
      </c>
      <c r="EM103" s="30">
        <f t="shared" si="96"/>
        <v>383.9</v>
      </c>
      <c r="EN103" s="30">
        <f t="shared" si="96"/>
        <v>966.5</v>
      </c>
      <c r="EO103" s="30">
        <f t="shared" si="96"/>
        <v>314.39999999999998</v>
      </c>
      <c r="EP103" s="30">
        <f t="shared" si="96"/>
        <v>419.8</v>
      </c>
      <c r="EQ103" s="30">
        <f t="shared" si="96"/>
        <v>2661.2</v>
      </c>
      <c r="ER103" s="30">
        <f t="shared" si="96"/>
        <v>310</v>
      </c>
      <c r="ES103" s="30">
        <f t="shared" si="96"/>
        <v>164.9</v>
      </c>
      <c r="ET103" s="30">
        <f t="shared" si="96"/>
        <v>193.5</v>
      </c>
      <c r="EU103" s="30">
        <f t="shared" si="96"/>
        <v>577.1</v>
      </c>
      <c r="EV103" s="30">
        <f t="shared" si="96"/>
        <v>74.3</v>
      </c>
      <c r="EW103" s="30">
        <f t="shared" si="96"/>
        <v>844.6</v>
      </c>
      <c r="EX103" s="30">
        <f t="shared" si="96"/>
        <v>170</v>
      </c>
      <c r="EY103" s="30">
        <f t="shared" si="96"/>
        <v>661.3</v>
      </c>
      <c r="EZ103" s="30">
        <f t="shared" si="96"/>
        <v>130.5</v>
      </c>
      <c r="FA103" s="30">
        <f t="shared" si="96"/>
        <v>3432.3</v>
      </c>
      <c r="FB103" s="30">
        <f t="shared" si="96"/>
        <v>295.7</v>
      </c>
      <c r="FC103" s="30">
        <f t="shared" si="96"/>
        <v>1952.4</v>
      </c>
      <c r="FD103" s="30">
        <f t="shared" si="96"/>
        <v>403</v>
      </c>
      <c r="FE103" s="30">
        <f t="shared" si="96"/>
        <v>82.4</v>
      </c>
      <c r="FF103" s="30">
        <f t="shared" si="96"/>
        <v>192.1</v>
      </c>
      <c r="FG103" s="30">
        <f t="shared" si="96"/>
        <v>125.8</v>
      </c>
      <c r="FH103" s="30">
        <f t="shared" si="96"/>
        <v>71</v>
      </c>
      <c r="FI103" s="30">
        <f t="shared" si="96"/>
        <v>1732.8</v>
      </c>
      <c r="FJ103" s="30">
        <f t="shared" si="96"/>
        <v>2013</v>
      </c>
      <c r="FK103" s="30">
        <f t="shared" si="96"/>
        <v>2543.1999999999998</v>
      </c>
      <c r="FL103" s="30">
        <f t="shared" si="96"/>
        <v>8456.4</v>
      </c>
      <c r="FM103" s="30">
        <f t="shared" si="96"/>
        <v>3910.5</v>
      </c>
      <c r="FN103" s="30">
        <f t="shared" si="96"/>
        <v>22377.3</v>
      </c>
      <c r="FO103" s="30">
        <f t="shared" si="96"/>
        <v>1113.2</v>
      </c>
      <c r="FP103" s="30">
        <f t="shared" si="96"/>
        <v>2307.5</v>
      </c>
      <c r="FQ103" s="30">
        <f t="shared" si="96"/>
        <v>985.5</v>
      </c>
      <c r="FR103" s="30">
        <f t="shared" si="96"/>
        <v>169.5</v>
      </c>
      <c r="FS103" s="30">
        <f t="shared" si="96"/>
        <v>177.5</v>
      </c>
      <c r="FT103" s="30">
        <f t="shared" si="96"/>
        <v>57.1</v>
      </c>
      <c r="FU103" s="30">
        <f t="shared" si="96"/>
        <v>808.9</v>
      </c>
      <c r="FV103" s="30">
        <f t="shared" si="96"/>
        <v>695</v>
      </c>
      <c r="FW103" s="30">
        <f t="shared" si="96"/>
        <v>159.6</v>
      </c>
      <c r="FX103" s="30">
        <f t="shared" si="96"/>
        <v>65</v>
      </c>
      <c r="FY103" s="20"/>
      <c r="FZ103" s="79">
        <f>SUM(C103:FX103)</f>
        <v>853384.10000000044</v>
      </c>
      <c r="GA103" s="80">
        <v>853384.1</v>
      </c>
      <c r="GB103" s="21">
        <f>FZ103-GA103</f>
        <v>0</v>
      </c>
      <c r="GC103" s="21"/>
      <c r="GD103" s="21"/>
      <c r="GE103" s="21"/>
      <c r="GF103" s="7"/>
      <c r="GG103" s="7"/>
      <c r="GH103" s="18"/>
      <c r="GI103" s="18"/>
      <c r="GJ103" s="18"/>
      <c r="GK103" s="18"/>
      <c r="GL103" s="18"/>
      <c r="GM103" s="18"/>
      <c r="GN103" s="23"/>
      <c r="GO103" s="23"/>
    </row>
    <row r="104" spans="1:256" x14ac:dyDescent="0.35">
      <c r="A104" s="6" t="s">
        <v>581</v>
      </c>
      <c r="B104" s="44" t="s">
        <v>582</v>
      </c>
      <c r="C104" s="21">
        <f t="shared" ref="C104:BN104" si="97">C103-C105</f>
        <v>6560.5</v>
      </c>
      <c r="D104" s="21">
        <f t="shared" si="97"/>
        <v>34668.800000000003</v>
      </c>
      <c r="E104" s="21">
        <f t="shared" si="97"/>
        <v>5272.1</v>
      </c>
      <c r="F104" s="21">
        <f t="shared" si="97"/>
        <v>23094.5</v>
      </c>
      <c r="G104" s="21">
        <f t="shared" si="97"/>
        <v>1710</v>
      </c>
      <c r="H104" s="21">
        <f t="shared" si="97"/>
        <v>1105</v>
      </c>
      <c r="I104" s="21">
        <f t="shared" si="97"/>
        <v>7482.3</v>
      </c>
      <c r="J104" s="21">
        <f t="shared" si="97"/>
        <v>2103.8000000000002</v>
      </c>
      <c r="K104" s="21">
        <f t="shared" si="97"/>
        <v>253.3</v>
      </c>
      <c r="L104" s="21">
        <f t="shared" si="97"/>
        <v>2194.3000000000002</v>
      </c>
      <c r="M104" s="21">
        <f t="shared" si="97"/>
        <v>1009</v>
      </c>
      <c r="N104" s="21">
        <f t="shared" si="97"/>
        <v>51113.9</v>
      </c>
      <c r="O104" s="21">
        <f t="shared" si="97"/>
        <v>13208.4</v>
      </c>
      <c r="P104" s="21">
        <f t="shared" si="97"/>
        <v>316.5</v>
      </c>
      <c r="Q104" s="21">
        <f t="shared" si="97"/>
        <v>37229.1</v>
      </c>
      <c r="R104" s="21">
        <f t="shared" si="97"/>
        <v>6498.8</v>
      </c>
      <c r="S104" s="21">
        <f t="shared" si="97"/>
        <v>1616.8</v>
      </c>
      <c r="T104" s="21">
        <f t="shared" si="97"/>
        <v>161.5</v>
      </c>
      <c r="U104" s="21">
        <f t="shared" si="97"/>
        <v>57</v>
      </c>
      <c r="V104" s="21">
        <f t="shared" si="97"/>
        <v>257.60000000000002</v>
      </c>
      <c r="W104" s="21">
        <f t="shared" si="97"/>
        <v>133.80000000000001</v>
      </c>
      <c r="X104" s="21">
        <f t="shared" si="97"/>
        <v>50</v>
      </c>
      <c r="Y104" s="21">
        <f t="shared" si="97"/>
        <v>904</v>
      </c>
      <c r="Z104" s="21">
        <f t="shared" si="97"/>
        <v>231.2</v>
      </c>
      <c r="AA104" s="21">
        <f t="shared" si="97"/>
        <v>31037.4</v>
      </c>
      <c r="AB104" s="21">
        <f t="shared" si="97"/>
        <v>27431.599999999999</v>
      </c>
      <c r="AC104" s="21">
        <f t="shared" si="97"/>
        <v>921</v>
      </c>
      <c r="AD104" s="21">
        <f t="shared" si="97"/>
        <v>1276.0999999999999</v>
      </c>
      <c r="AE104" s="21">
        <f t="shared" si="97"/>
        <v>97</v>
      </c>
      <c r="AF104" s="21">
        <f t="shared" si="97"/>
        <v>168.4</v>
      </c>
      <c r="AG104" s="21">
        <f t="shared" si="97"/>
        <v>611.1</v>
      </c>
      <c r="AH104" s="21">
        <f t="shared" si="97"/>
        <v>974.9</v>
      </c>
      <c r="AI104" s="21">
        <f t="shared" si="97"/>
        <v>374.3</v>
      </c>
      <c r="AJ104" s="21">
        <f t="shared" si="97"/>
        <v>176</v>
      </c>
      <c r="AK104" s="21">
        <f t="shared" si="97"/>
        <v>171.8</v>
      </c>
      <c r="AL104" s="21">
        <f t="shared" si="97"/>
        <v>286</v>
      </c>
      <c r="AM104" s="21">
        <f t="shared" si="97"/>
        <v>370</v>
      </c>
      <c r="AN104" s="21">
        <f t="shared" si="97"/>
        <v>310.39999999999998</v>
      </c>
      <c r="AO104" s="21">
        <f t="shared" si="97"/>
        <v>4561.3</v>
      </c>
      <c r="AP104" s="21">
        <f t="shared" si="97"/>
        <v>85190.6</v>
      </c>
      <c r="AQ104" s="21">
        <f t="shared" si="97"/>
        <v>242.5</v>
      </c>
      <c r="AR104" s="21">
        <f t="shared" si="97"/>
        <v>60799.76</v>
      </c>
      <c r="AS104" s="21">
        <f t="shared" si="97"/>
        <v>6294.6</v>
      </c>
      <c r="AT104" s="21">
        <f t="shared" si="97"/>
        <v>2345.6</v>
      </c>
      <c r="AU104" s="21">
        <f t="shared" si="97"/>
        <v>272</v>
      </c>
      <c r="AV104" s="21">
        <f t="shared" si="97"/>
        <v>308.5</v>
      </c>
      <c r="AW104" s="21">
        <f t="shared" si="97"/>
        <v>255</v>
      </c>
      <c r="AX104" s="21">
        <f t="shared" si="97"/>
        <v>73</v>
      </c>
      <c r="AY104" s="21">
        <f t="shared" si="97"/>
        <v>415.1</v>
      </c>
      <c r="AZ104" s="21">
        <f t="shared" si="97"/>
        <v>12362.6</v>
      </c>
      <c r="BA104" s="21">
        <f t="shared" si="97"/>
        <v>9147.9</v>
      </c>
      <c r="BB104" s="21">
        <f t="shared" si="97"/>
        <v>7638.4</v>
      </c>
      <c r="BC104" s="21">
        <f t="shared" si="97"/>
        <v>21991.3</v>
      </c>
      <c r="BD104" s="21">
        <f t="shared" si="97"/>
        <v>3614.2</v>
      </c>
      <c r="BE104" s="21">
        <f t="shared" si="97"/>
        <v>1242.8</v>
      </c>
      <c r="BF104" s="21">
        <f t="shared" si="97"/>
        <v>25615.3</v>
      </c>
      <c r="BG104" s="21">
        <f t="shared" si="97"/>
        <v>921.6</v>
      </c>
      <c r="BH104" s="21">
        <f t="shared" si="97"/>
        <v>587.5</v>
      </c>
      <c r="BI104" s="21">
        <f t="shared" si="97"/>
        <v>258.2</v>
      </c>
      <c r="BJ104" s="21">
        <f t="shared" si="97"/>
        <v>6283.6</v>
      </c>
      <c r="BK104" s="21">
        <f t="shared" si="97"/>
        <v>33191.699999999997</v>
      </c>
      <c r="BL104" s="21">
        <f t="shared" si="97"/>
        <v>93.1</v>
      </c>
      <c r="BM104" s="21">
        <f t="shared" si="97"/>
        <v>364.5</v>
      </c>
      <c r="BN104" s="21">
        <f t="shared" si="97"/>
        <v>3196.7</v>
      </c>
      <c r="BO104" s="21">
        <f t="shared" ref="BO104:DZ104" si="98">BO103-BO105</f>
        <v>1278.4000000000001</v>
      </c>
      <c r="BP104" s="21">
        <f t="shared" si="98"/>
        <v>168.4</v>
      </c>
      <c r="BQ104" s="21">
        <f t="shared" si="98"/>
        <v>5651.2999999999993</v>
      </c>
      <c r="BR104" s="21">
        <f t="shared" si="98"/>
        <v>4493</v>
      </c>
      <c r="BS104" s="21">
        <f t="shared" si="98"/>
        <v>1151.0999999999999</v>
      </c>
      <c r="BT104" s="21">
        <f t="shared" si="98"/>
        <v>383.7</v>
      </c>
      <c r="BU104" s="21">
        <f t="shared" si="98"/>
        <v>397.4</v>
      </c>
      <c r="BV104" s="21">
        <f t="shared" si="98"/>
        <v>1247.5</v>
      </c>
      <c r="BW104" s="21">
        <f t="shared" si="98"/>
        <v>2017</v>
      </c>
      <c r="BX104" s="21">
        <f t="shared" si="98"/>
        <v>68.900000000000006</v>
      </c>
      <c r="BY104" s="21">
        <f t="shared" si="98"/>
        <v>452.2</v>
      </c>
      <c r="BZ104" s="21">
        <f t="shared" si="98"/>
        <v>224</v>
      </c>
      <c r="CA104" s="21">
        <f t="shared" si="98"/>
        <v>147.4</v>
      </c>
      <c r="CB104" s="21">
        <f t="shared" si="98"/>
        <v>74111.38</v>
      </c>
      <c r="CC104" s="21">
        <f t="shared" si="98"/>
        <v>191</v>
      </c>
      <c r="CD104" s="21">
        <f t="shared" si="98"/>
        <v>151.30000000000001</v>
      </c>
      <c r="CE104" s="21">
        <f t="shared" si="98"/>
        <v>158.5</v>
      </c>
      <c r="CF104" s="21">
        <f t="shared" si="98"/>
        <v>119.9</v>
      </c>
      <c r="CG104" s="21">
        <f t="shared" si="98"/>
        <v>202.1</v>
      </c>
      <c r="CH104" s="21">
        <f t="shared" si="98"/>
        <v>98.7</v>
      </c>
      <c r="CI104" s="21">
        <f t="shared" si="98"/>
        <v>689.5</v>
      </c>
      <c r="CJ104" s="21">
        <f t="shared" si="98"/>
        <v>899.6</v>
      </c>
      <c r="CK104" s="21">
        <f t="shared" si="98"/>
        <v>4368.4599999999991</v>
      </c>
      <c r="CL104" s="21">
        <f t="shared" si="98"/>
        <v>1269.5</v>
      </c>
      <c r="CM104" s="21">
        <f t="shared" si="98"/>
        <v>694.7</v>
      </c>
      <c r="CN104" s="21">
        <f t="shared" si="98"/>
        <v>28849.059999999998</v>
      </c>
      <c r="CO104" s="21">
        <f t="shared" si="98"/>
        <v>14503.2</v>
      </c>
      <c r="CP104" s="21">
        <f t="shared" si="98"/>
        <v>961.4</v>
      </c>
      <c r="CQ104" s="21">
        <f t="shared" si="98"/>
        <v>775</v>
      </c>
      <c r="CR104" s="21">
        <f t="shared" si="98"/>
        <v>222.7</v>
      </c>
      <c r="CS104" s="21">
        <f t="shared" si="98"/>
        <v>300.2</v>
      </c>
      <c r="CT104" s="21">
        <f t="shared" si="98"/>
        <v>115</v>
      </c>
      <c r="CU104" s="21">
        <f t="shared" si="98"/>
        <v>471</v>
      </c>
      <c r="CV104" s="21">
        <f t="shared" si="98"/>
        <v>50</v>
      </c>
      <c r="CW104" s="21">
        <f t="shared" si="98"/>
        <v>204.5</v>
      </c>
      <c r="CX104" s="21">
        <f t="shared" si="98"/>
        <v>462.8</v>
      </c>
      <c r="CY104" s="21">
        <f t="shared" si="98"/>
        <v>50</v>
      </c>
      <c r="CZ104" s="21">
        <f t="shared" si="98"/>
        <v>1847.9</v>
      </c>
      <c r="DA104" s="21">
        <f t="shared" si="98"/>
        <v>200.7</v>
      </c>
      <c r="DB104" s="21">
        <f t="shared" si="98"/>
        <v>318.3</v>
      </c>
      <c r="DC104" s="21">
        <f t="shared" si="98"/>
        <v>183</v>
      </c>
      <c r="DD104" s="21">
        <f t="shared" si="98"/>
        <v>170</v>
      </c>
      <c r="DE104" s="21">
        <f t="shared" si="98"/>
        <v>296.5</v>
      </c>
      <c r="DF104" s="21">
        <f t="shared" si="98"/>
        <v>19825.16</v>
      </c>
      <c r="DG104" s="21">
        <f t="shared" si="98"/>
        <v>93.5</v>
      </c>
      <c r="DH104" s="21">
        <f t="shared" si="98"/>
        <v>1846.6</v>
      </c>
      <c r="DI104" s="21">
        <f t="shared" si="98"/>
        <v>2414.8000000000002</v>
      </c>
      <c r="DJ104" s="21">
        <f t="shared" si="98"/>
        <v>629.79999999999995</v>
      </c>
      <c r="DK104" s="21">
        <f t="shared" si="98"/>
        <v>481.3</v>
      </c>
      <c r="DL104" s="21">
        <f t="shared" si="98"/>
        <v>5713.5</v>
      </c>
      <c r="DM104" s="21">
        <f t="shared" si="98"/>
        <v>232.8</v>
      </c>
      <c r="DN104" s="21">
        <f t="shared" si="98"/>
        <v>1290.5999999999999</v>
      </c>
      <c r="DO104" s="21">
        <f t="shared" si="98"/>
        <v>3255.5</v>
      </c>
      <c r="DP104" s="21">
        <f t="shared" si="98"/>
        <v>200.3</v>
      </c>
      <c r="DQ104" s="21">
        <f t="shared" si="98"/>
        <v>844</v>
      </c>
      <c r="DR104" s="21">
        <f t="shared" si="98"/>
        <v>1338.9</v>
      </c>
      <c r="DS104" s="21">
        <f t="shared" si="98"/>
        <v>634</v>
      </c>
      <c r="DT104" s="21">
        <f t="shared" si="98"/>
        <v>177.3</v>
      </c>
      <c r="DU104" s="21">
        <f t="shared" si="98"/>
        <v>356.1</v>
      </c>
      <c r="DV104" s="21">
        <f t="shared" si="98"/>
        <v>210.5</v>
      </c>
      <c r="DW104" s="21">
        <f t="shared" si="98"/>
        <v>305.60000000000002</v>
      </c>
      <c r="DX104" s="21">
        <f t="shared" si="98"/>
        <v>166.6</v>
      </c>
      <c r="DY104" s="21">
        <f t="shared" si="98"/>
        <v>304</v>
      </c>
      <c r="DZ104" s="21">
        <f t="shared" si="98"/>
        <v>705.4</v>
      </c>
      <c r="EA104" s="21">
        <f t="shared" ref="EA104:FX104" si="99">EA103-EA105</f>
        <v>525.1</v>
      </c>
      <c r="EB104" s="21">
        <f t="shared" si="99"/>
        <v>553.4</v>
      </c>
      <c r="EC104" s="21">
        <f t="shared" si="99"/>
        <v>293.3</v>
      </c>
      <c r="ED104" s="21">
        <f t="shared" si="99"/>
        <v>1569.3</v>
      </c>
      <c r="EE104" s="21">
        <f t="shared" si="99"/>
        <v>194</v>
      </c>
      <c r="EF104" s="21">
        <f t="shared" si="99"/>
        <v>1391.9</v>
      </c>
      <c r="EG104" s="21">
        <f t="shared" si="99"/>
        <v>257</v>
      </c>
      <c r="EH104" s="21">
        <f t="shared" si="99"/>
        <v>247.8</v>
      </c>
      <c r="EI104" s="21">
        <f t="shared" si="99"/>
        <v>14153.3</v>
      </c>
      <c r="EJ104" s="21">
        <f t="shared" si="99"/>
        <v>10245</v>
      </c>
      <c r="EK104" s="21">
        <f t="shared" si="99"/>
        <v>670</v>
      </c>
      <c r="EL104" s="21">
        <f t="shared" si="99"/>
        <v>462.5</v>
      </c>
      <c r="EM104" s="21">
        <f t="shared" si="99"/>
        <v>383.9</v>
      </c>
      <c r="EN104" s="21">
        <f t="shared" si="99"/>
        <v>966.5</v>
      </c>
      <c r="EO104" s="21">
        <f t="shared" si="99"/>
        <v>314.39999999999998</v>
      </c>
      <c r="EP104" s="21">
        <f t="shared" si="99"/>
        <v>419.8</v>
      </c>
      <c r="EQ104" s="21">
        <f t="shared" si="99"/>
        <v>2540</v>
      </c>
      <c r="ER104" s="21">
        <f t="shared" si="99"/>
        <v>310</v>
      </c>
      <c r="ES104" s="21">
        <f t="shared" si="99"/>
        <v>164.9</v>
      </c>
      <c r="ET104" s="21">
        <f t="shared" si="99"/>
        <v>193.5</v>
      </c>
      <c r="EU104" s="21">
        <f t="shared" si="99"/>
        <v>577.1</v>
      </c>
      <c r="EV104" s="21">
        <f t="shared" si="99"/>
        <v>74.3</v>
      </c>
      <c r="EW104" s="21">
        <f t="shared" si="99"/>
        <v>844.6</v>
      </c>
      <c r="EX104" s="21">
        <f t="shared" si="99"/>
        <v>170</v>
      </c>
      <c r="EY104" s="21">
        <f t="shared" si="99"/>
        <v>661.3</v>
      </c>
      <c r="EZ104" s="21">
        <f t="shared" si="99"/>
        <v>130.5</v>
      </c>
      <c r="FA104" s="21">
        <f t="shared" si="99"/>
        <v>3432.3</v>
      </c>
      <c r="FB104" s="21">
        <f t="shared" si="99"/>
        <v>295.7</v>
      </c>
      <c r="FC104" s="21">
        <f t="shared" si="99"/>
        <v>1952.4</v>
      </c>
      <c r="FD104" s="21">
        <f t="shared" si="99"/>
        <v>403</v>
      </c>
      <c r="FE104" s="21">
        <f t="shared" si="99"/>
        <v>82.4</v>
      </c>
      <c r="FF104" s="21">
        <f t="shared" si="99"/>
        <v>192.1</v>
      </c>
      <c r="FG104" s="21">
        <f t="shared" si="99"/>
        <v>125.8</v>
      </c>
      <c r="FH104" s="21">
        <f t="shared" si="99"/>
        <v>71</v>
      </c>
      <c r="FI104" s="21">
        <f t="shared" si="99"/>
        <v>1732.8</v>
      </c>
      <c r="FJ104" s="21">
        <f t="shared" si="99"/>
        <v>2013</v>
      </c>
      <c r="FK104" s="21">
        <f t="shared" si="99"/>
        <v>2543.1999999999998</v>
      </c>
      <c r="FL104" s="21">
        <f t="shared" si="99"/>
        <v>8456.4</v>
      </c>
      <c r="FM104" s="21">
        <f t="shared" si="99"/>
        <v>3910.5</v>
      </c>
      <c r="FN104" s="21">
        <f t="shared" si="99"/>
        <v>22377.3</v>
      </c>
      <c r="FO104" s="21">
        <f t="shared" si="99"/>
        <v>1113.2</v>
      </c>
      <c r="FP104" s="21">
        <f t="shared" si="99"/>
        <v>2307.5</v>
      </c>
      <c r="FQ104" s="21">
        <f t="shared" si="99"/>
        <v>985.5</v>
      </c>
      <c r="FR104" s="21">
        <f t="shared" si="99"/>
        <v>169.5</v>
      </c>
      <c r="FS104" s="21">
        <f t="shared" si="99"/>
        <v>177.5</v>
      </c>
      <c r="FT104" s="21">
        <f t="shared" si="99"/>
        <v>57.1</v>
      </c>
      <c r="FU104" s="21">
        <f t="shared" si="99"/>
        <v>808.9</v>
      </c>
      <c r="FV104" s="21">
        <f t="shared" si="99"/>
        <v>695</v>
      </c>
      <c r="FW104" s="21">
        <f t="shared" si="99"/>
        <v>159.6</v>
      </c>
      <c r="FX104" s="21">
        <f t="shared" si="99"/>
        <v>65</v>
      </c>
      <c r="FZ104" s="20">
        <f t="shared" si="73"/>
        <v>832788.12000000046</v>
      </c>
      <c r="GA104" s="20"/>
      <c r="GB104" s="20"/>
      <c r="GC104" s="20"/>
      <c r="GD104" s="20"/>
      <c r="GE104" s="20"/>
      <c r="GF104" s="7"/>
      <c r="GG104" s="7"/>
      <c r="GH104" s="18"/>
      <c r="GI104" s="18"/>
      <c r="GJ104" s="18"/>
      <c r="GK104" s="18"/>
      <c r="GL104" s="18"/>
      <c r="GM104" s="18"/>
      <c r="GN104" s="23"/>
      <c r="GO104" s="23"/>
    </row>
    <row r="105" spans="1:256" x14ac:dyDescent="0.35">
      <c r="A105" s="6" t="s">
        <v>583</v>
      </c>
      <c r="B105" s="44" t="s">
        <v>584</v>
      </c>
      <c r="C105" s="18">
        <f>C94+C95+C102+C99</f>
        <v>0</v>
      </c>
      <c r="D105" s="18">
        <f t="shared" ref="D105:BO105" si="100">D94+D95+D102+D99</f>
        <v>4524.6000000000004</v>
      </c>
      <c r="E105" s="18">
        <f t="shared" si="100"/>
        <v>556.70000000000005</v>
      </c>
      <c r="F105" s="18">
        <f t="shared" si="100"/>
        <v>936.09999999999991</v>
      </c>
      <c r="G105" s="18">
        <f t="shared" si="100"/>
        <v>0</v>
      </c>
      <c r="H105" s="18">
        <f t="shared" si="100"/>
        <v>0</v>
      </c>
      <c r="I105" s="18">
        <f t="shared" si="100"/>
        <v>750.2</v>
      </c>
      <c r="J105" s="18">
        <f t="shared" si="100"/>
        <v>0</v>
      </c>
      <c r="K105" s="18">
        <f t="shared" si="100"/>
        <v>0</v>
      </c>
      <c r="L105" s="18">
        <f t="shared" si="100"/>
        <v>0</v>
      </c>
      <c r="M105" s="18">
        <f t="shared" si="100"/>
        <v>0</v>
      </c>
      <c r="N105" s="18">
        <f t="shared" si="100"/>
        <v>90</v>
      </c>
      <c r="O105" s="18">
        <f t="shared" si="100"/>
        <v>0</v>
      </c>
      <c r="P105" s="18">
        <f t="shared" si="100"/>
        <v>0</v>
      </c>
      <c r="Q105" s="18">
        <f>Q94+Q95+Q102+Q99+Q100</f>
        <v>1805.3</v>
      </c>
      <c r="R105" s="18">
        <f t="shared" si="100"/>
        <v>0</v>
      </c>
      <c r="S105" s="18">
        <f t="shared" si="100"/>
        <v>0</v>
      </c>
      <c r="T105" s="18">
        <f t="shared" si="100"/>
        <v>0</v>
      </c>
      <c r="U105" s="18">
        <f t="shared" si="100"/>
        <v>0</v>
      </c>
      <c r="V105" s="18">
        <f t="shared" si="100"/>
        <v>0</v>
      </c>
      <c r="W105" s="18">
        <f t="shared" si="100"/>
        <v>0</v>
      </c>
      <c r="X105" s="18">
        <f t="shared" si="100"/>
        <v>0</v>
      </c>
      <c r="Y105" s="18">
        <f t="shared" si="100"/>
        <v>0</v>
      </c>
      <c r="Z105" s="18">
        <f t="shared" si="100"/>
        <v>0</v>
      </c>
      <c r="AA105" s="18">
        <f t="shared" si="100"/>
        <v>0</v>
      </c>
      <c r="AB105" s="18">
        <f t="shared" si="100"/>
        <v>0</v>
      </c>
      <c r="AC105" s="18">
        <f t="shared" si="100"/>
        <v>0</v>
      </c>
      <c r="AD105" s="18">
        <f t="shared" si="100"/>
        <v>154</v>
      </c>
      <c r="AE105" s="18">
        <f t="shared" si="100"/>
        <v>0</v>
      </c>
      <c r="AF105" s="18">
        <f t="shared" si="100"/>
        <v>0</v>
      </c>
      <c r="AG105" s="18">
        <f t="shared" si="100"/>
        <v>0</v>
      </c>
      <c r="AH105" s="18">
        <f t="shared" si="100"/>
        <v>0</v>
      </c>
      <c r="AI105" s="18">
        <f t="shared" si="100"/>
        <v>0</v>
      </c>
      <c r="AJ105" s="18">
        <f t="shared" si="100"/>
        <v>0</v>
      </c>
      <c r="AK105" s="18">
        <f t="shared" si="100"/>
        <v>0</v>
      </c>
      <c r="AL105" s="18">
        <f t="shared" si="100"/>
        <v>0</v>
      </c>
      <c r="AM105" s="18">
        <f t="shared" si="100"/>
        <v>0</v>
      </c>
      <c r="AN105" s="18">
        <f t="shared" si="100"/>
        <v>0</v>
      </c>
      <c r="AO105" s="18">
        <f t="shared" si="100"/>
        <v>0</v>
      </c>
      <c r="AP105" s="18">
        <f t="shared" si="100"/>
        <v>0</v>
      </c>
      <c r="AQ105" s="18">
        <f t="shared" si="100"/>
        <v>0</v>
      </c>
      <c r="AR105" s="18">
        <f t="shared" si="100"/>
        <v>2083.04</v>
      </c>
      <c r="AS105" s="18">
        <f t="shared" si="100"/>
        <v>302</v>
      </c>
      <c r="AT105" s="18">
        <f t="shared" si="100"/>
        <v>0</v>
      </c>
      <c r="AU105" s="18">
        <f t="shared" si="100"/>
        <v>0</v>
      </c>
      <c r="AV105" s="18">
        <f t="shared" si="100"/>
        <v>0</v>
      </c>
      <c r="AW105" s="18">
        <f t="shared" si="100"/>
        <v>0</v>
      </c>
      <c r="AX105" s="18">
        <f t="shared" si="100"/>
        <v>0</v>
      </c>
      <c r="AY105" s="18">
        <f t="shared" si="100"/>
        <v>0</v>
      </c>
      <c r="AZ105" s="18">
        <f t="shared" si="100"/>
        <v>0</v>
      </c>
      <c r="BA105" s="18">
        <f t="shared" si="100"/>
        <v>0</v>
      </c>
      <c r="BB105" s="18">
        <f t="shared" si="100"/>
        <v>0</v>
      </c>
      <c r="BC105" s="18">
        <f t="shared" si="100"/>
        <v>2878.2999999999997</v>
      </c>
      <c r="BD105" s="18">
        <f t="shared" si="100"/>
        <v>0</v>
      </c>
      <c r="BE105" s="18">
        <f t="shared" si="100"/>
        <v>0</v>
      </c>
      <c r="BF105" s="18">
        <f t="shared" si="100"/>
        <v>0</v>
      </c>
      <c r="BG105" s="18">
        <f t="shared" si="100"/>
        <v>0</v>
      </c>
      <c r="BH105" s="18">
        <f t="shared" si="100"/>
        <v>0</v>
      </c>
      <c r="BI105" s="18">
        <f t="shared" si="100"/>
        <v>0</v>
      </c>
      <c r="BJ105" s="18">
        <f t="shared" si="100"/>
        <v>0</v>
      </c>
      <c r="BK105" s="18">
        <f t="shared" si="100"/>
        <v>0</v>
      </c>
      <c r="BL105" s="18">
        <f t="shared" si="100"/>
        <v>0</v>
      </c>
      <c r="BM105" s="18">
        <f t="shared" si="100"/>
        <v>0</v>
      </c>
      <c r="BN105" s="18">
        <f t="shared" si="100"/>
        <v>0</v>
      </c>
      <c r="BO105" s="18">
        <f t="shared" si="100"/>
        <v>0</v>
      </c>
      <c r="BP105" s="18">
        <f t="shared" ref="BP105:EA105" si="101">BP94+BP95+BP102+BP99</f>
        <v>0</v>
      </c>
      <c r="BQ105" s="18">
        <f t="shared" si="101"/>
        <v>252.6</v>
      </c>
      <c r="BR105" s="18">
        <f t="shared" si="101"/>
        <v>0</v>
      </c>
      <c r="BS105" s="18">
        <f t="shared" si="101"/>
        <v>0</v>
      </c>
      <c r="BT105" s="18">
        <f t="shared" si="101"/>
        <v>0</v>
      </c>
      <c r="BU105" s="18">
        <f t="shared" si="101"/>
        <v>0</v>
      </c>
      <c r="BV105" s="18">
        <f t="shared" si="101"/>
        <v>0</v>
      </c>
      <c r="BW105" s="18">
        <f t="shared" si="101"/>
        <v>0</v>
      </c>
      <c r="BX105" s="18">
        <f t="shared" si="101"/>
        <v>0</v>
      </c>
      <c r="BY105" s="18">
        <f t="shared" si="101"/>
        <v>0</v>
      </c>
      <c r="BZ105" s="18">
        <f t="shared" si="101"/>
        <v>0</v>
      </c>
      <c r="CA105" s="18">
        <f t="shared" si="101"/>
        <v>0</v>
      </c>
      <c r="CB105" s="18">
        <f t="shared" si="101"/>
        <v>833.12</v>
      </c>
      <c r="CC105" s="18">
        <f t="shared" si="101"/>
        <v>0</v>
      </c>
      <c r="CD105" s="18">
        <f t="shared" si="101"/>
        <v>0</v>
      </c>
      <c r="CE105" s="18">
        <f t="shared" si="101"/>
        <v>0</v>
      </c>
      <c r="CF105" s="18">
        <f t="shared" si="101"/>
        <v>0</v>
      </c>
      <c r="CG105" s="18">
        <f t="shared" si="101"/>
        <v>0</v>
      </c>
      <c r="CH105" s="18">
        <f t="shared" si="101"/>
        <v>0</v>
      </c>
      <c r="CI105" s="18">
        <f t="shared" si="101"/>
        <v>0</v>
      </c>
      <c r="CJ105" s="18">
        <f t="shared" si="101"/>
        <v>0</v>
      </c>
      <c r="CK105" s="18">
        <f t="shared" si="101"/>
        <v>570.94000000000005</v>
      </c>
      <c r="CL105" s="18">
        <f t="shared" si="101"/>
        <v>0</v>
      </c>
      <c r="CM105" s="18">
        <f t="shared" si="101"/>
        <v>0</v>
      </c>
      <c r="CN105" s="18">
        <f t="shared" si="101"/>
        <v>3307.24</v>
      </c>
      <c r="CO105" s="18">
        <f t="shared" si="101"/>
        <v>0</v>
      </c>
      <c r="CP105" s="18">
        <f t="shared" si="101"/>
        <v>0</v>
      </c>
      <c r="CQ105" s="18">
        <f t="shared" si="101"/>
        <v>0</v>
      </c>
      <c r="CR105" s="18">
        <f t="shared" si="101"/>
        <v>0</v>
      </c>
      <c r="CS105" s="18">
        <f t="shared" si="101"/>
        <v>0</v>
      </c>
      <c r="CT105" s="18">
        <f t="shared" si="101"/>
        <v>0</v>
      </c>
      <c r="CU105" s="18">
        <f t="shared" si="101"/>
        <v>0</v>
      </c>
      <c r="CV105" s="18">
        <f t="shared" si="101"/>
        <v>0</v>
      </c>
      <c r="CW105" s="18">
        <f t="shared" si="101"/>
        <v>0</v>
      </c>
      <c r="CX105" s="18">
        <f t="shared" si="101"/>
        <v>0</v>
      </c>
      <c r="CY105" s="18">
        <f t="shared" si="101"/>
        <v>0</v>
      </c>
      <c r="CZ105" s="18">
        <f t="shared" si="101"/>
        <v>0</v>
      </c>
      <c r="DA105" s="18">
        <f t="shared" si="101"/>
        <v>0</v>
      </c>
      <c r="DB105" s="18">
        <f t="shared" si="101"/>
        <v>0</v>
      </c>
      <c r="DC105" s="18">
        <f t="shared" si="101"/>
        <v>0</v>
      </c>
      <c r="DD105" s="18">
        <f t="shared" si="101"/>
        <v>0</v>
      </c>
      <c r="DE105" s="18">
        <f t="shared" si="101"/>
        <v>0</v>
      </c>
      <c r="DF105" s="18">
        <f t="shared" si="101"/>
        <v>1369.64</v>
      </c>
      <c r="DG105" s="18">
        <f t="shared" si="101"/>
        <v>0</v>
      </c>
      <c r="DH105" s="18">
        <f t="shared" si="101"/>
        <v>0</v>
      </c>
      <c r="DI105" s="18">
        <f t="shared" si="101"/>
        <v>61</v>
      </c>
      <c r="DJ105" s="18">
        <f t="shared" si="101"/>
        <v>0</v>
      </c>
      <c r="DK105" s="18">
        <f t="shared" si="101"/>
        <v>0</v>
      </c>
      <c r="DL105" s="18">
        <f t="shared" si="101"/>
        <v>0</v>
      </c>
      <c r="DM105" s="18">
        <f t="shared" si="101"/>
        <v>0</v>
      </c>
      <c r="DN105" s="18">
        <f t="shared" si="101"/>
        <v>0</v>
      </c>
      <c r="DO105" s="18">
        <f t="shared" si="101"/>
        <v>0</v>
      </c>
      <c r="DP105" s="18">
        <f t="shared" si="101"/>
        <v>0</v>
      </c>
      <c r="DQ105" s="18">
        <f t="shared" si="101"/>
        <v>0</v>
      </c>
      <c r="DR105" s="18">
        <f t="shared" si="101"/>
        <v>0</v>
      </c>
      <c r="DS105" s="18">
        <f t="shared" si="101"/>
        <v>0</v>
      </c>
      <c r="DT105" s="18">
        <f t="shared" si="101"/>
        <v>0</v>
      </c>
      <c r="DU105" s="18">
        <f t="shared" si="101"/>
        <v>0</v>
      </c>
      <c r="DV105" s="18">
        <f t="shared" si="101"/>
        <v>0</v>
      </c>
      <c r="DW105" s="18">
        <f t="shared" si="101"/>
        <v>0</v>
      </c>
      <c r="DX105" s="18">
        <f t="shared" si="101"/>
        <v>0</v>
      </c>
      <c r="DY105" s="18">
        <f t="shared" si="101"/>
        <v>0</v>
      </c>
      <c r="DZ105" s="18">
        <f t="shared" si="101"/>
        <v>0</v>
      </c>
      <c r="EA105" s="18">
        <f t="shared" si="101"/>
        <v>0</v>
      </c>
      <c r="EB105" s="18">
        <f t="shared" ref="EB105:FX105" si="102">EB94+EB95+EB102+EB99</f>
        <v>0</v>
      </c>
      <c r="EC105" s="18">
        <f t="shared" si="102"/>
        <v>0</v>
      </c>
      <c r="ED105" s="18">
        <f t="shared" si="102"/>
        <v>0</v>
      </c>
      <c r="EE105" s="18">
        <f t="shared" si="102"/>
        <v>0</v>
      </c>
      <c r="EF105" s="18">
        <f t="shared" si="102"/>
        <v>0</v>
      </c>
      <c r="EG105" s="18">
        <f t="shared" si="102"/>
        <v>0</v>
      </c>
      <c r="EH105" s="18">
        <f t="shared" si="102"/>
        <v>0</v>
      </c>
      <c r="EI105" s="18">
        <f t="shared" si="102"/>
        <v>0</v>
      </c>
      <c r="EJ105" s="18">
        <f t="shared" si="102"/>
        <v>0</v>
      </c>
      <c r="EK105" s="18">
        <f t="shared" si="102"/>
        <v>0</v>
      </c>
      <c r="EL105" s="18">
        <f t="shared" si="102"/>
        <v>0</v>
      </c>
      <c r="EM105" s="18">
        <f t="shared" si="102"/>
        <v>0</v>
      </c>
      <c r="EN105" s="18">
        <f t="shared" si="102"/>
        <v>0</v>
      </c>
      <c r="EO105" s="18">
        <f t="shared" si="102"/>
        <v>0</v>
      </c>
      <c r="EP105" s="18">
        <f t="shared" si="102"/>
        <v>0</v>
      </c>
      <c r="EQ105" s="18">
        <f t="shared" si="102"/>
        <v>121.2</v>
      </c>
      <c r="ER105" s="18">
        <f t="shared" si="102"/>
        <v>0</v>
      </c>
      <c r="ES105" s="18">
        <f t="shared" si="102"/>
        <v>0</v>
      </c>
      <c r="ET105" s="18">
        <f t="shared" si="102"/>
        <v>0</v>
      </c>
      <c r="EU105" s="18">
        <f t="shared" si="102"/>
        <v>0</v>
      </c>
      <c r="EV105" s="18">
        <f t="shared" si="102"/>
        <v>0</v>
      </c>
      <c r="EW105" s="18">
        <f t="shared" si="102"/>
        <v>0</v>
      </c>
      <c r="EX105" s="18">
        <f t="shared" si="102"/>
        <v>0</v>
      </c>
      <c r="EY105" s="18">
        <f t="shared" si="102"/>
        <v>0</v>
      </c>
      <c r="EZ105" s="18">
        <f t="shared" si="102"/>
        <v>0</v>
      </c>
      <c r="FA105" s="18">
        <f t="shared" si="102"/>
        <v>0</v>
      </c>
      <c r="FB105" s="18">
        <f t="shared" si="102"/>
        <v>0</v>
      </c>
      <c r="FC105" s="18">
        <f t="shared" si="102"/>
        <v>0</v>
      </c>
      <c r="FD105" s="18">
        <f t="shared" si="102"/>
        <v>0</v>
      </c>
      <c r="FE105" s="18">
        <f t="shared" si="102"/>
        <v>0</v>
      </c>
      <c r="FF105" s="18">
        <f t="shared" si="102"/>
        <v>0</v>
      </c>
      <c r="FG105" s="18">
        <f t="shared" si="102"/>
        <v>0</v>
      </c>
      <c r="FH105" s="18">
        <f t="shared" si="102"/>
        <v>0</v>
      </c>
      <c r="FI105" s="18">
        <f t="shared" si="102"/>
        <v>0</v>
      </c>
      <c r="FJ105" s="18">
        <f t="shared" si="102"/>
        <v>0</v>
      </c>
      <c r="FK105" s="18">
        <f t="shared" si="102"/>
        <v>0</v>
      </c>
      <c r="FL105" s="18">
        <f t="shared" si="102"/>
        <v>0</v>
      </c>
      <c r="FM105" s="18">
        <f t="shared" si="102"/>
        <v>0</v>
      </c>
      <c r="FN105" s="18">
        <f t="shared" si="102"/>
        <v>0</v>
      </c>
      <c r="FO105" s="18">
        <f t="shared" si="102"/>
        <v>0</v>
      </c>
      <c r="FP105" s="18">
        <f t="shared" si="102"/>
        <v>0</v>
      </c>
      <c r="FQ105" s="18">
        <f t="shared" si="102"/>
        <v>0</v>
      </c>
      <c r="FR105" s="18">
        <f t="shared" si="102"/>
        <v>0</v>
      </c>
      <c r="FS105" s="18">
        <f t="shared" si="102"/>
        <v>0</v>
      </c>
      <c r="FT105" s="18">
        <f t="shared" si="102"/>
        <v>0</v>
      </c>
      <c r="FU105" s="18">
        <f t="shared" si="102"/>
        <v>0</v>
      </c>
      <c r="FV105" s="18">
        <f t="shared" si="102"/>
        <v>0</v>
      </c>
      <c r="FW105" s="18">
        <f t="shared" si="102"/>
        <v>0</v>
      </c>
      <c r="FX105" s="18">
        <f t="shared" si="102"/>
        <v>0</v>
      </c>
      <c r="FY105" s="20"/>
      <c r="FZ105" s="20">
        <f t="shared" si="73"/>
        <v>20595.98</v>
      </c>
      <c r="GA105" s="7"/>
      <c r="GB105" s="20"/>
      <c r="GC105" s="20"/>
      <c r="GD105" s="20"/>
      <c r="GE105" s="20"/>
      <c r="GF105" s="20"/>
      <c r="GG105" s="7"/>
      <c r="GH105" s="18"/>
      <c r="GI105" s="18"/>
      <c r="GJ105" s="18"/>
      <c r="GK105" s="18"/>
      <c r="GL105" s="18"/>
      <c r="GM105" s="18"/>
      <c r="GN105" s="23"/>
      <c r="GO105" s="23"/>
    </row>
    <row r="106" spans="1:256" x14ac:dyDescent="0.35">
      <c r="A106" s="6"/>
      <c r="B106" s="44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20"/>
      <c r="FZ106" s="20"/>
      <c r="GA106" s="7"/>
      <c r="GB106" s="20"/>
      <c r="GC106" s="20"/>
      <c r="GD106" s="20"/>
      <c r="GE106" s="20"/>
      <c r="GF106" s="20"/>
      <c r="GG106" s="7"/>
      <c r="GH106" s="18"/>
      <c r="GI106" s="18"/>
      <c r="GJ106" s="18"/>
      <c r="GK106" s="18"/>
      <c r="GL106" s="18"/>
      <c r="GM106" s="18"/>
      <c r="GN106" s="23"/>
      <c r="GO106" s="23"/>
    </row>
    <row r="107" spans="1:256" x14ac:dyDescent="0.35">
      <c r="A107" s="6"/>
      <c r="B107" s="44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20"/>
      <c r="FZ107" s="20"/>
      <c r="GA107" s="7"/>
      <c r="GB107" s="20"/>
      <c r="GC107" s="20"/>
      <c r="GD107" s="20"/>
      <c r="GE107" s="20"/>
      <c r="GF107" s="20"/>
      <c r="GG107" s="7"/>
      <c r="GH107" s="18"/>
      <c r="GI107" s="18"/>
      <c r="GJ107" s="18"/>
      <c r="GK107" s="18"/>
      <c r="GL107" s="18"/>
      <c r="GM107" s="18"/>
      <c r="GN107" s="23"/>
      <c r="GO107" s="23"/>
    </row>
    <row r="108" spans="1:256" x14ac:dyDescent="0.35">
      <c r="A108" s="81"/>
      <c r="B108" s="82" t="s">
        <v>585</v>
      </c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78"/>
      <c r="GA108" s="33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78"/>
      <c r="GO108" s="78"/>
      <c r="GP108" s="78"/>
      <c r="GQ108" s="78"/>
      <c r="GR108" s="78"/>
      <c r="GS108" s="78"/>
      <c r="GT108" s="78"/>
      <c r="GU108" s="78"/>
      <c r="GV108" s="78"/>
      <c r="GW108" s="78"/>
      <c r="GX108" s="78"/>
      <c r="GY108" s="78"/>
      <c r="GZ108" s="78"/>
      <c r="HA108" s="78"/>
      <c r="HB108" s="78"/>
      <c r="HC108" s="78"/>
      <c r="HD108" s="78"/>
      <c r="HE108" s="78"/>
      <c r="HF108" s="78"/>
      <c r="HG108" s="78"/>
      <c r="HH108" s="78"/>
      <c r="HI108" s="78"/>
      <c r="HJ108" s="78"/>
      <c r="HK108" s="78"/>
      <c r="HL108" s="78"/>
      <c r="HM108" s="78"/>
      <c r="HN108" s="78"/>
      <c r="HO108" s="78"/>
      <c r="HP108" s="78"/>
      <c r="HQ108" s="78"/>
      <c r="HR108" s="78"/>
      <c r="HS108" s="78"/>
      <c r="HT108" s="78"/>
      <c r="HU108" s="78"/>
      <c r="HV108" s="78"/>
      <c r="HW108" s="78"/>
      <c r="HX108" s="78"/>
      <c r="HY108" s="78"/>
      <c r="HZ108" s="78"/>
      <c r="IA108" s="78"/>
      <c r="IB108" s="78"/>
      <c r="IC108" s="78"/>
      <c r="ID108" s="78"/>
      <c r="IE108" s="78"/>
      <c r="IF108" s="78"/>
      <c r="IG108" s="78"/>
      <c r="IH108" s="78"/>
      <c r="II108" s="78"/>
      <c r="IJ108" s="78"/>
      <c r="IK108" s="78"/>
      <c r="IL108" s="78"/>
      <c r="IM108" s="78"/>
      <c r="IN108" s="78"/>
      <c r="IO108" s="78"/>
      <c r="IP108" s="78"/>
      <c r="IQ108" s="78"/>
      <c r="IR108" s="78"/>
      <c r="IS108" s="78"/>
      <c r="IT108" s="78"/>
      <c r="IU108" s="78"/>
      <c r="IV108" s="78"/>
    </row>
    <row r="109" spans="1:256" x14ac:dyDescent="0.35">
      <c r="A109" s="6" t="s">
        <v>586</v>
      </c>
      <c r="B109" s="7" t="s">
        <v>587</v>
      </c>
      <c r="C109" s="35">
        <f t="shared" ref="C109:BN109" si="103">IF(AND(C22&gt;0,C103&lt;=500),C103-ROUND((C22*0.65),1),0)</f>
        <v>0</v>
      </c>
      <c r="D109" s="35">
        <f t="shared" si="103"/>
        <v>0</v>
      </c>
      <c r="E109" s="35">
        <f t="shared" si="103"/>
        <v>0</v>
      </c>
      <c r="F109" s="35">
        <f t="shared" si="103"/>
        <v>0</v>
      </c>
      <c r="G109" s="35">
        <f t="shared" si="103"/>
        <v>0</v>
      </c>
      <c r="H109" s="35">
        <f t="shared" si="103"/>
        <v>0</v>
      </c>
      <c r="I109" s="35">
        <f t="shared" si="103"/>
        <v>0</v>
      </c>
      <c r="J109" s="35">
        <f t="shared" si="103"/>
        <v>0</v>
      </c>
      <c r="K109" s="35">
        <f t="shared" si="103"/>
        <v>0</v>
      </c>
      <c r="L109" s="35">
        <f t="shared" si="103"/>
        <v>0</v>
      </c>
      <c r="M109" s="35">
        <f t="shared" si="103"/>
        <v>0</v>
      </c>
      <c r="N109" s="35">
        <f t="shared" si="103"/>
        <v>0</v>
      </c>
      <c r="O109" s="35">
        <f t="shared" si="103"/>
        <v>0</v>
      </c>
      <c r="P109" s="35">
        <f t="shared" si="103"/>
        <v>0</v>
      </c>
      <c r="Q109" s="35">
        <f t="shared" si="103"/>
        <v>0</v>
      </c>
      <c r="R109" s="35">
        <f t="shared" si="103"/>
        <v>0</v>
      </c>
      <c r="S109" s="35">
        <f t="shared" si="103"/>
        <v>0</v>
      </c>
      <c r="T109" s="35">
        <f t="shared" si="103"/>
        <v>0</v>
      </c>
      <c r="U109" s="35">
        <f t="shared" si="103"/>
        <v>0</v>
      </c>
      <c r="V109" s="35">
        <f t="shared" si="103"/>
        <v>0</v>
      </c>
      <c r="W109" s="35">
        <f t="shared" si="103"/>
        <v>0</v>
      </c>
      <c r="X109" s="35">
        <f t="shared" si="103"/>
        <v>0</v>
      </c>
      <c r="Y109" s="35">
        <f t="shared" si="103"/>
        <v>0</v>
      </c>
      <c r="Z109" s="35">
        <f t="shared" si="103"/>
        <v>0</v>
      </c>
      <c r="AA109" s="35">
        <f t="shared" si="103"/>
        <v>0</v>
      </c>
      <c r="AB109" s="35">
        <f t="shared" si="103"/>
        <v>0</v>
      </c>
      <c r="AC109" s="35">
        <f t="shared" si="103"/>
        <v>0</v>
      </c>
      <c r="AD109" s="35">
        <f t="shared" si="103"/>
        <v>0</v>
      </c>
      <c r="AE109" s="35">
        <f t="shared" si="103"/>
        <v>0</v>
      </c>
      <c r="AF109" s="35">
        <f t="shared" si="103"/>
        <v>0</v>
      </c>
      <c r="AG109" s="35">
        <f t="shared" si="103"/>
        <v>0</v>
      </c>
      <c r="AH109" s="35">
        <f t="shared" si="103"/>
        <v>0</v>
      </c>
      <c r="AI109" s="35">
        <f t="shared" si="103"/>
        <v>0</v>
      </c>
      <c r="AJ109" s="35">
        <f t="shared" si="103"/>
        <v>0</v>
      </c>
      <c r="AK109" s="35">
        <f t="shared" si="103"/>
        <v>0</v>
      </c>
      <c r="AL109" s="35">
        <f t="shared" si="103"/>
        <v>0</v>
      </c>
      <c r="AM109" s="35">
        <f t="shared" si="103"/>
        <v>0</v>
      </c>
      <c r="AN109" s="35">
        <f t="shared" si="103"/>
        <v>0</v>
      </c>
      <c r="AO109" s="35">
        <f t="shared" si="103"/>
        <v>0</v>
      </c>
      <c r="AP109" s="35">
        <f t="shared" si="103"/>
        <v>0</v>
      </c>
      <c r="AQ109" s="35">
        <f t="shared" si="103"/>
        <v>0</v>
      </c>
      <c r="AR109" s="35">
        <f t="shared" si="103"/>
        <v>0</v>
      </c>
      <c r="AS109" s="35">
        <f t="shared" si="103"/>
        <v>0</v>
      </c>
      <c r="AT109" s="35">
        <f t="shared" si="103"/>
        <v>0</v>
      </c>
      <c r="AU109" s="35">
        <f t="shared" si="103"/>
        <v>0</v>
      </c>
      <c r="AV109" s="35">
        <f t="shared" si="103"/>
        <v>0</v>
      </c>
      <c r="AW109" s="35">
        <f t="shared" si="103"/>
        <v>0</v>
      </c>
      <c r="AX109" s="35">
        <f t="shared" si="103"/>
        <v>0</v>
      </c>
      <c r="AY109" s="35">
        <f t="shared" si="103"/>
        <v>0</v>
      </c>
      <c r="AZ109" s="35">
        <f t="shared" si="103"/>
        <v>0</v>
      </c>
      <c r="BA109" s="35">
        <f t="shared" si="103"/>
        <v>0</v>
      </c>
      <c r="BB109" s="35">
        <f t="shared" si="103"/>
        <v>0</v>
      </c>
      <c r="BC109" s="35">
        <f t="shared" si="103"/>
        <v>0</v>
      </c>
      <c r="BD109" s="35">
        <f t="shared" si="103"/>
        <v>0</v>
      </c>
      <c r="BE109" s="35">
        <f t="shared" si="103"/>
        <v>0</v>
      </c>
      <c r="BF109" s="35">
        <f t="shared" si="103"/>
        <v>0</v>
      </c>
      <c r="BG109" s="35">
        <f t="shared" si="103"/>
        <v>0</v>
      </c>
      <c r="BH109" s="35">
        <f t="shared" si="103"/>
        <v>0</v>
      </c>
      <c r="BI109" s="35">
        <f t="shared" si="103"/>
        <v>0</v>
      </c>
      <c r="BJ109" s="35">
        <f t="shared" si="103"/>
        <v>0</v>
      </c>
      <c r="BK109" s="35">
        <f t="shared" si="103"/>
        <v>0</v>
      </c>
      <c r="BL109" s="35">
        <f t="shared" si="103"/>
        <v>0</v>
      </c>
      <c r="BM109" s="35">
        <f t="shared" si="103"/>
        <v>0</v>
      </c>
      <c r="BN109" s="35">
        <f t="shared" si="103"/>
        <v>0</v>
      </c>
      <c r="BO109" s="35">
        <f t="shared" ref="BO109:DZ109" si="104">IF(AND(BO22&gt;0,BO103&lt;=500),BO103-ROUND((BO22*0.65),1),0)</f>
        <v>0</v>
      </c>
      <c r="BP109" s="35">
        <f t="shared" si="104"/>
        <v>0</v>
      </c>
      <c r="BQ109" s="35">
        <f t="shared" si="104"/>
        <v>0</v>
      </c>
      <c r="BR109" s="35">
        <f t="shared" si="104"/>
        <v>0</v>
      </c>
      <c r="BS109" s="35">
        <f t="shared" si="104"/>
        <v>0</v>
      </c>
      <c r="BT109" s="35">
        <f t="shared" si="104"/>
        <v>0</v>
      </c>
      <c r="BU109" s="35">
        <f t="shared" si="104"/>
        <v>0</v>
      </c>
      <c r="BV109" s="35">
        <f t="shared" si="104"/>
        <v>0</v>
      </c>
      <c r="BW109" s="35">
        <f t="shared" si="104"/>
        <v>0</v>
      </c>
      <c r="BX109" s="35">
        <f t="shared" si="104"/>
        <v>0</v>
      </c>
      <c r="BY109" s="35">
        <f t="shared" si="104"/>
        <v>405.7</v>
      </c>
      <c r="BZ109" s="35">
        <f t="shared" si="104"/>
        <v>0</v>
      </c>
      <c r="CA109" s="35">
        <f t="shared" si="104"/>
        <v>0</v>
      </c>
      <c r="CB109" s="35">
        <f t="shared" si="104"/>
        <v>0</v>
      </c>
      <c r="CC109" s="35">
        <f t="shared" si="104"/>
        <v>0</v>
      </c>
      <c r="CD109" s="35">
        <f t="shared" si="104"/>
        <v>0</v>
      </c>
      <c r="CE109" s="35">
        <f t="shared" si="104"/>
        <v>0</v>
      </c>
      <c r="CF109" s="35">
        <f t="shared" si="104"/>
        <v>0</v>
      </c>
      <c r="CG109" s="35">
        <f t="shared" si="104"/>
        <v>0</v>
      </c>
      <c r="CH109" s="35">
        <f t="shared" si="104"/>
        <v>0</v>
      </c>
      <c r="CI109" s="35">
        <f t="shared" si="104"/>
        <v>0</v>
      </c>
      <c r="CJ109" s="35">
        <f t="shared" si="104"/>
        <v>0</v>
      </c>
      <c r="CK109" s="35">
        <f t="shared" si="104"/>
        <v>0</v>
      </c>
      <c r="CL109" s="35">
        <f t="shared" si="104"/>
        <v>0</v>
      </c>
      <c r="CM109" s="35">
        <f t="shared" si="104"/>
        <v>0</v>
      </c>
      <c r="CN109" s="35">
        <f t="shared" si="104"/>
        <v>0</v>
      </c>
      <c r="CO109" s="35">
        <f t="shared" si="104"/>
        <v>0</v>
      </c>
      <c r="CP109" s="35">
        <f t="shared" si="104"/>
        <v>0</v>
      </c>
      <c r="CQ109" s="35">
        <f t="shared" si="104"/>
        <v>0</v>
      </c>
      <c r="CR109" s="35">
        <f t="shared" si="104"/>
        <v>0</v>
      </c>
      <c r="CS109" s="35">
        <f t="shared" si="104"/>
        <v>0</v>
      </c>
      <c r="CT109" s="35">
        <f t="shared" si="104"/>
        <v>0</v>
      </c>
      <c r="CU109" s="35">
        <f t="shared" si="104"/>
        <v>0</v>
      </c>
      <c r="CV109" s="35">
        <f t="shared" si="104"/>
        <v>0</v>
      </c>
      <c r="CW109" s="35">
        <f t="shared" si="104"/>
        <v>0</v>
      </c>
      <c r="CX109" s="35">
        <f t="shared" si="104"/>
        <v>0</v>
      </c>
      <c r="CY109" s="35">
        <f t="shared" si="104"/>
        <v>0</v>
      </c>
      <c r="CZ109" s="35">
        <f t="shared" si="104"/>
        <v>0</v>
      </c>
      <c r="DA109" s="35">
        <f t="shared" si="104"/>
        <v>0</v>
      </c>
      <c r="DB109" s="35">
        <f t="shared" si="104"/>
        <v>0</v>
      </c>
      <c r="DC109" s="35">
        <f t="shared" si="104"/>
        <v>0</v>
      </c>
      <c r="DD109" s="35">
        <f t="shared" si="104"/>
        <v>0</v>
      </c>
      <c r="DE109" s="35">
        <f t="shared" si="104"/>
        <v>0</v>
      </c>
      <c r="DF109" s="35">
        <f t="shared" si="104"/>
        <v>0</v>
      </c>
      <c r="DG109" s="35">
        <f t="shared" si="104"/>
        <v>0</v>
      </c>
      <c r="DH109" s="35">
        <f t="shared" si="104"/>
        <v>0</v>
      </c>
      <c r="DI109" s="35">
        <f t="shared" si="104"/>
        <v>0</v>
      </c>
      <c r="DJ109" s="35">
        <f t="shared" si="104"/>
        <v>0</v>
      </c>
      <c r="DK109" s="35">
        <f t="shared" si="104"/>
        <v>0</v>
      </c>
      <c r="DL109" s="35">
        <f t="shared" si="104"/>
        <v>0</v>
      </c>
      <c r="DM109" s="35">
        <f t="shared" si="104"/>
        <v>0</v>
      </c>
      <c r="DN109" s="35">
        <f t="shared" si="104"/>
        <v>0</v>
      </c>
      <c r="DO109" s="35">
        <f t="shared" si="104"/>
        <v>0</v>
      </c>
      <c r="DP109" s="35">
        <f t="shared" si="104"/>
        <v>0</v>
      </c>
      <c r="DQ109" s="35">
        <f t="shared" si="104"/>
        <v>0</v>
      </c>
      <c r="DR109" s="35">
        <f t="shared" si="104"/>
        <v>0</v>
      </c>
      <c r="DS109" s="35">
        <f t="shared" si="104"/>
        <v>0</v>
      </c>
      <c r="DT109" s="35">
        <f t="shared" si="104"/>
        <v>0</v>
      </c>
      <c r="DU109" s="35">
        <f t="shared" si="104"/>
        <v>0</v>
      </c>
      <c r="DV109" s="35">
        <f t="shared" si="104"/>
        <v>0</v>
      </c>
      <c r="DW109" s="35">
        <f t="shared" si="104"/>
        <v>0</v>
      </c>
      <c r="DX109" s="35">
        <f t="shared" si="104"/>
        <v>0</v>
      </c>
      <c r="DY109" s="35">
        <f t="shared" si="104"/>
        <v>0</v>
      </c>
      <c r="DZ109" s="35">
        <f t="shared" si="104"/>
        <v>0</v>
      </c>
      <c r="EA109" s="35">
        <f t="shared" ref="EA109:FX109" si="105">IF(AND(EA22&gt;0,EA103&lt;=500),EA103-ROUND((EA22*0.65),1),0)</f>
        <v>0</v>
      </c>
      <c r="EB109" s="35">
        <f t="shared" si="105"/>
        <v>0</v>
      </c>
      <c r="EC109" s="35">
        <f t="shared" si="105"/>
        <v>0</v>
      </c>
      <c r="ED109" s="35">
        <f t="shared" si="105"/>
        <v>0</v>
      </c>
      <c r="EE109" s="35">
        <f t="shared" si="105"/>
        <v>0</v>
      </c>
      <c r="EF109" s="35">
        <f t="shared" si="105"/>
        <v>0</v>
      </c>
      <c r="EG109" s="35">
        <f t="shared" si="105"/>
        <v>0</v>
      </c>
      <c r="EH109" s="35">
        <f t="shared" si="105"/>
        <v>0</v>
      </c>
      <c r="EI109" s="35">
        <f t="shared" si="105"/>
        <v>0</v>
      </c>
      <c r="EJ109" s="35">
        <f t="shared" si="105"/>
        <v>0</v>
      </c>
      <c r="EK109" s="35">
        <f t="shared" si="105"/>
        <v>0</v>
      </c>
      <c r="EL109" s="35">
        <f t="shared" si="105"/>
        <v>0</v>
      </c>
      <c r="EM109" s="35">
        <f t="shared" si="105"/>
        <v>0</v>
      </c>
      <c r="EN109" s="35">
        <f t="shared" si="105"/>
        <v>0</v>
      </c>
      <c r="EO109" s="35">
        <f t="shared" si="105"/>
        <v>0</v>
      </c>
      <c r="EP109" s="35">
        <f t="shared" si="105"/>
        <v>0</v>
      </c>
      <c r="EQ109" s="35">
        <f t="shared" si="105"/>
        <v>0</v>
      </c>
      <c r="ER109" s="35">
        <f t="shared" si="105"/>
        <v>0</v>
      </c>
      <c r="ES109" s="35">
        <f t="shared" si="105"/>
        <v>0</v>
      </c>
      <c r="ET109" s="35">
        <f t="shared" si="105"/>
        <v>128.5</v>
      </c>
      <c r="EU109" s="35">
        <f t="shared" si="105"/>
        <v>0</v>
      </c>
      <c r="EV109" s="35">
        <f t="shared" si="105"/>
        <v>0</v>
      </c>
      <c r="EW109" s="35">
        <f t="shared" si="105"/>
        <v>0</v>
      </c>
      <c r="EX109" s="35">
        <f t="shared" si="105"/>
        <v>0</v>
      </c>
      <c r="EY109" s="35">
        <f t="shared" si="105"/>
        <v>0</v>
      </c>
      <c r="EZ109" s="35">
        <f t="shared" si="105"/>
        <v>0</v>
      </c>
      <c r="FA109" s="35">
        <f t="shared" si="105"/>
        <v>0</v>
      </c>
      <c r="FB109" s="35">
        <f t="shared" si="105"/>
        <v>0</v>
      </c>
      <c r="FC109" s="35">
        <f t="shared" si="105"/>
        <v>0</v>
      </c>
      <c r="FD109" s="35">
        <f t="shared" si="105"/>
        <v>0</v>
      </c>
      <c r="FE109" s="35">
        <f t="shared" si="105"/>
        <v>0</v>
      </c>
      <c r="FF109" s="35">
        <f t="shared" si="105"/>
        <v>0</v>
      </c>
      <c r="FG109" s="35">
        <f t="shared" si="105"/>
        <v>0</v>
      </c>
      <c r="FH109" s="35">
        <f t="shared" si="105"/>
        <v>0</v>
      </c>
      <c r="FI109" s="35">
        <f t="shared" si="105"/>
        <v>0</v>
      </c>
      <c r="FJ109" s="35">
        <f t="shared" si="105"/>
        <v>0</v>
      </c>
      <c r="FK109" s="35">
        <f t="shared" si="105"/>
        <v>0</v>
      </c>
      <c r="FL109" s="35">
        <f t="shared" si="105"/>
        <v>0</v>
      </c>
      <c r="FM109" s="35">
        <f t="shared" si="105"/>
        <v>0</v>
      </c>
      <c r="FN109" s="35">
        <f t="shared" si="105"/>
        <v>0</v>
      </c>
      <c r="FO109" s="35">
        <f t="shared" si="105"/>
        <v>0</v>
      </c>
      <c r="FP109" s="35">
        <f t="shared" si="105"/>
        <v>0</v>
      </c>
      <c r="FQ109" s="35">
        <f t="shared" si="105"/>
        <v>0</v>
      </c>
      <c r="FR109" s="35">
        <f t="shared" si="105"/>
        <v>0</v>
      </c>
      <c r="FS109" s="35">
        <f t="shared" si="105"/>
        <v>0</v>
      </c>
      <c r="FT109" s="35">
        <f t="shared" si="105"/>
        <v>0</v>
      </c>
      <c r="FU109" s="35">
        <f t="shared" si="105"/>
        <v>0</v>
      </c>
      <c r="FV109" s="35">
        <f t="shared" si="105"/>
        <v>0</v>
      </c>
      <c r="FW109" s="35">
        <f t="shared" si="105"/>
        <v>0</v>
      </c>
      <c r="FX109" s="35">
        <f t="shared" si="105"/>
        <v>0</v>
      </c>
      <c r="FY109" s="21"/>
      <c r="FZ109" s="20">
        <f>SUM(C109:FY109)</f>
        <v>534.20000000000005</v>
      </c>
      <c r="GA109" s="33"/>
      <c r="GB109" s="21"/>
      <c r="GC109" s="20"/>
      <c r="GD109" s="20"/>
      <c r="GE109" s="20"/>
      <c r="GF109" s="20"/>
      <c r="GG109" s="18"/>
      <c r="GH109" s="18"/>
      <c r="GI109" s="18"/>
      <c r="GJ109" s="18"/>
      <c r="GK109" s="18"/>
      <c r="GL109" s="18"/>
      <c r="GM109" s="18"/>
    </row>
    <row r="110" spans="1:256" s="78" customFormat="1" x14ac:dyDescent="0.35">
      <c r="A110" s="7"/>
      <c r="B110" s="7" t="s">
        <v>588</v>
      </c>
      <c r="C110" s="83"/>
      <c r="D110" s="83"/>
      <c r="E110" s="83"/>
      <c r="F110" s="83"/>
      <c r="G110" s="83">
        <v>1.1217999999999999</v>
      </c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  <c r="BM110" s="83"/>
      <c r="BN110" s="83"/>
      <c r="BO110" s="83"/>
      <c r="BP110" s="83"/>
      <c r="BQ110" s="83"/>
      <c r="BR110" s="83"/>
      <c r="BS110" s="83"/>
      <c r="BT110" s="83"/>
      <c r="BU110" s="83"/>
      <c r="BV110" s="83"/>
      <c r="BW110" s="83"/>
      <c r="BX110" s="83"/>
      <c r="BY110" s="83"/>
      <c r="BZ110" s="83"/>
      <c r="CA110" s="83"/>
      <c r="CB110" s="83"/>
      <c r="CC110" s="83"/>
      <c r="CD110" s="83"/>
      <c r="CE110" s="83"/>
      <c r="CF110" s="83"/>
      <c r="CG110" s="83"/>
      <c r="CH110" s="83"/>
      <c r="CI110" s="83"/>
      <c r="CJ110" s="83"/>
      <c r="CK110" s="83"/>
      <c r="CL110" s="83"/>
      <c r="CM110" s="83"/>
      <c r="CN110" s="83"/>
      <c r="CO110" s="83"/>
      <c r="CP110" s="83"/>
      <c r="CQ110" s="83"/>
      <c r="CR110" s="83"/>
      <c r="CS110" s="83"/>
      <c r="CT110" s="83"/>
      <c r="CU110" s="83"/>
      <c r="CV110" s="83"/>
      <c r="CW110" s="83"/>
      <c r="CX110" s="83"/>
      <c r="CY110" s="83"/>
      <c r="CZ110" s="83"/>
      <c r="DA110" s="83"/>
      <c r="DB110" s="83"/>
      <c r="DC110" s="83"/>
      <c r="DD110" s="83"/>
      <c r="DE110" s="83"/>
      <c r="DF110" s="83"/>
      <c r="DG110" s="83"/>
      <c r="DH110" s="83"/>
      <c r="DI110" s="83"/>
      <c r="DJ110" s="83"/>
      <c r="DK110" s="83"/>
      <c r="DL110" s="83"/>
      <c r="DM110" s="83"/>
      <c r="DN110" s="83"/>
      <c r="DO110" s="83"/>
      <c r="DP110" s="83"/>
      <c r="DQ110" s="83"/>
      <c r="DR110" s="83"/>
      <c r="DS110" s="83"/>
      <c r="DT110" s="83"/>
      <c r="DU110" s="83"/>
      <c r="DV110" s="83"/>
      <c r="DW110" s="83"/>
      <c r="DX110" s="83"/>
      <c r="DY110" s="83"/>
      <c r="DZ110" s="83"/>
      <c r="EA110" s="83"/>
      <c r="EB110" s="83"/>
      <c r="EC110" s="83"/>
      <c r="ED110" s="83"/>
      <c r="EE110" s="83"/>
      <c r="EF110" s="83"/>
      <c r="EG110" s="83"/>
      <c r="EH110" s="83"/>
      <c r="EI110" s="83"/>
      <c r="EJ110" s="83"/>
      <c r="EK110" s="83"/>
      <c r="EL110" s="83"/>
      <c r="EM110" s="83"/>
      <c r="EN110" s="83"/>
      <c r="EO110" s="83"/>
      <c r="EP110" s="83"/>
      <c r="EQ110" s="83"/>
      <c r="ER110" s="83"/>
      <c r="ES110" s="83"/>
      <c r="ET110" s="35"/>
      <c r="EU110" s="83"/>
      <c r="EV110" s="83"/>
      <c r="EW110" s="83"/>
      <c r="EX110" s="83"/>
      <c r="EY110" s="83"/>
      <c r="EZ110" s="83"/>
      <c r="FA110" s="83"/>
      <c r="FB110" s="83"/>
      <c r="FC110" s="83"/>
      <c r="FD110" s="83"/>
      <c r="FE110" s="83"/>
      <c r="FF110" s="83"/>
      <c r="FG110" s="83"/>
      <c r="FH110" s="83"/>
      <c r="FI110" s="83"/>
      <c r="FJ110" s="83"/>
      <c r="FK110" s="83"/>
      <c r="FL110" s="83"/>
      <c r="FM110" s="83"/>
      <c r="FN110" s="83"/>
      <c r="FO110" s="83"/>
      <c r="FP110" s="83"/>
      <c r="FQ110" s="83"/>
      <c r="FR110" s="83"/>
      <c r="FS110" s="83"/>
      <c r="FT110" s="83"/>
      <c r="FU110" s="83"/>
      <c r="FV110" s="83"/>
      <c r="FW110" s="83"/>
      <c r="FX110" s="83"/>
      <c r="FY110" s="21"/>
      <c r="FZ110" s="20"/>
      <c r="GA110" s="33"/>
      <c r="GB110" s="21"/>
      <c r="GC110" s="20"/>
      <c r="GD110" s="20"/>
      <c r="GE110" s="20"/>
      <c r="GF110" s="20"/>
      <c r="GG110" s="18"/>
      <c r="GH110" s="18"/>
      <c r="GI110" s="18"/>
      <c r="GJ110" s="18"/>
      <c r="GK110" s="18"/>
      <c r="GL110" s="18"/>
      <c r="GM110" s="18"/>
      <c r="GN110" s="27"/>
      <c r="GO110" s="27"/>
      <c r="GP110" s="27"/>
      <c r="GQ110" s="27"/>
      <c r="GR110" s="27"/>
      <c r="GS110" s="27"/>
      <c r="GT110" s="27"/>
      <c r="GU110" s="27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x14ac:dyDescent="0.35">
      <c r="A111" s="6" t="s">
        <v>589</v>
      </c>
      <c r="B111" s="7" t="s">
        <v>590</v>
      </c>
      <c r="C111" s="33">
        <f t="shared" ref="C111:BN111" si="106">IF(C109&gt;0,ROUND(IF(C109&lt;276,((276-C109)*0.00376159)+1.5457,IF(C109&lt;459,((459-C109)*0.00167869)+1.2385,IF(C109&lt;1027,((1027-C109)*0.00020599)+1.1215,0))),4),0)</f>
        <v>0</v>
      </c>
      <c r="D111" s="33">
        <f t="shared" si="106"/>
        <v>0</v>
      </c>
      <c r="E111" s="33">
        <f t="shared" si="106"/>
        <v>0</v>
      </c>
      <c r="F111" s="33">
        <f t="shared" si="106"/>
        <v>0</v>
      </c>
      <c r="G111" s="33">
        <f t="shared" si="106"/>
        <v>0</v>
      </c>
      <c r="H111" s="33">
        <f t="shared" si="106"/>
        <v>0</v>
      </c>
      <c r="I111" s="33">
        <f t="shared" si="106"/>
        <v>0</v>
      </c>
      <c r="J111" s="33">
        <f t="shared" si="106"/>
        <v>0</v>
      </c>
      <c r="K111" s="33">
        <f t="shared" si="106"/>
        <v>0</v>
      </c>
      <c r="L111" s="33">
        <f t="shared" si="106"/>
        <v>0</v>
      </c>
      <c r="M111" s="33">
        <f t="shared" si="106"/>
        <v>0</v>
      </c>
      <c r="N111" s="33">
        <f t="shared" si="106"/>
        <v>0</v>
      </c>
      <c r="O111" s="33">
        <f t="shared" si="106"/>
        <v>0</v>
      </c>
      <c r="P111" s="33">
        <f t="shared" si="106"/>
        <v>0</v>
      </c>
      <c r="Q111" s="33">
        <f t="shared" si="106"/>
        <v>0</v>
      </c>
      <c r="R111" s="33">
        <f t="shared" si="106"/>
        <v>0</v>
      </c>
      <c r="S111" s="33">
        <f t="shared" si="106"/>
        <v>0</v>
      </c>
      <c r="T111" s="33">
        <f t="shared" si="106"/>
        <v>0</v>
      </c>
      <c r="U111" s="33">
        <f t="shared" si="106"/>
        <v>0</v>
      </c>
      <c r="V111" s="33">
        <f t="shared" si="106"/>
        <v>0</v>
      </c>
      <c r="W111" s="33">
        <f t="shared" si="106"/>
        <v>0</v>
      </c>
      <c r="X111" s="33">
        <f t="shared" si="106"/>
        <v>0</v>
      </c>
      <c r="Y111" s="33">
        <f t="shared" si="106"/>
        <v>0</v>
      </c>
      <c r="Z111" s="33">
        <f t="shared" si="106"/>
        <v>0</v>
      </c>
      <c r="AA111" s="33">
        <f t="shared" si="106"/>
        <v>0</v>
      </c>
      <c r="AB111" s="33">
        <f t="shared" si="106"/>
        <v>0</v>
      </c>
      <c r="AC111" s="33">
        <f t="shared" si="106"/>
        <v>0</v>
      </c>
      <c r="AD111" s="33">
        <f t="shared" si="106"/>
        <v>0</v>
      </c>
      <c r="AE111" s="33">
        <f t="shared" si="106"/>
        <v>0</v>
      </c>
      <c r="AF111" s="33">
        <f t="shared" si="106"/>
        <v>0</v>
      </c>
      <c r="AG111" s="33">
        <f t="shared" si="106"/>
        <v>0</v>
      </c>
      <c r="AH111" s="33">
        <f t="shared" si="106"/>
        <v>0</v>
      </c>
      <c r="AI111" s="33">
        <f t="shared" si="106"/>
        <v>0</v>
      </c>
      <c r="AJ111" s="33">
        <f t="shared" si="106"/>
        <v>0</v>
      </c>
      <c r="AK111" s="33">
        <f t="shared" si="106"/>
        <v>0</v>
      </c>
      <c r="AL111" s="33">
        <f t="shared" si="106"/>
        <v>0</v>
      </c>
      <c r="AM111" s="33">
        <f t="shared" si="106"/>
        <v>0</v>
      </c>
      <c r="AN111" s="33">
        <f t="shared" si="106"/>
        <v>0</v>
      </c>
      <c r="AO111" s="33">
        <f t="shared" si="106"/>
        <v>0</v>
      </c>
      <c r="AP111" s="33">
        <f t="shared" si="106"/>
        <v>0</v>
      </c>
      <c r="AQ111" s="33">
        <f t="shared" si="106"/>
        <v>0</v>
      </c>
      <c r="AR111" s="33">
        <f t="shared" si="106"/>
        <v>0</v>
      </c>
      <c r="AS111" s="33">
        <f t="shared" si="106"/>
        <v>0</v>
      </c>
      <c r="AT111" s="33">
        <f t="shared" si="106"/>
        <v>0</v>
      </c>
      <c r="AU111" s="33">
        <f t="shared" si="106"/>
        <v>0</v>
      </c>
      <c r="AV111" s="33">
        <f t="shared" si="106"/>
        <v>0</v>
      </c>
      <c r="AW111" s="33">
        <f t="shared" si="106"/>
        <v>0</v>
      </c>
      <c r="AX111" s="33">
        <f t="shared" si="106"/>
        <v>0</v>
      </c>
      <c r="AY111" s="33">
        <f t="shared" si="106"/>
        <v>0</v>
      </c>
      <c r="AZ111" s="33">
        <f t="shared" si="106"/>
        <v>0</v>
      </c>
      <c r="BA111" s="33">
        <f t="shared" si="106"/>
        <v>0</v>
      </c>
      <c r="BB111" s="33">
        <f t="shared" si="106"/>
        <v>0</v>
      </c>
      <c r="BC111" s="33">
        <f t="shared" si="106"/>
        <v>0</v>
      </c>
      <c r="BD111" s="33">
        <f t="shared" si="106"/>
        <v>0</v>
      </c>
      <c r="BE111" s="33">
        <f t="shared" si="106"/>
        <v>0</v>
      </c>
      <c r="BF111" s="33">
        <f t="shared" si="106"/>
        <v>0</v>
      </c>
      <c r="BG111" s="33">
        <f t="shared" si="106"/>
        <v>0</v>
      </c>
      <c r="BH111" s="33">
        <f t="shared" si="106"/>
        <v>0</v>
      </c>
      <c r="BI111" s="33">
        <f t="shared" si="106"/>
        <v>0</v>
      </c>
      <c r="BJ111" s="33">
        <f t="shared" si="106"/>
        <v>0</v>
      </c>
      <c r="BK111" s="33">
        <f t="shared" si="106"/>
        <v>0</v>
      </c>
      <c r="BL111" s="33">
        <f t="shared" si="106"/>
        <v>0</v>
      </c>
      <c r="BM111" s="33">
        <f t="shared" si="106"/>
        <v>0</v>
      </c>
      <c r="BN111" s="33">
        <f t="shared" si="106"/>
        <v>0</v>
      </c>
      <c r="BO111" s="33">
        <f t="shared" ref="BO111:DZ111" si="107">IF(BO109&gt;0,ROUND(IF(BO109&lt;276,((276-BO109)*0.00376159)+1.5457,IF(BO109&lt;459,((459-BO109)*0.00167869)+1.2385,IF(BO109&lt;1027,((1027-BO109)*0.00020599)+1.1215,0))),4),0)</f>
        <v>0</v>
      </c>
      <c r="BP111" s="33">
        <f t="shared" si="107"/>
        <v>0</v>
      </c>
      <c r="BQ111" s="33">
        <f t="shared" si="107"/>
        <v>0</v>
      </c>
      <c r="BR111" s="33">
        <f t="shared" si="107"/>
        <v>0</v>
      </c>
      <c r="BS111" s="33">
        <f t="shared" si="107"/>
        <v>0</v>
      </c>
      <c r="BT111" s="33">
        <f t="shared" si="107"/>
        <v>0</v>
      </c>
      <c r="BU111" s="33">
        <f t="shared" si="107"/>
        <v>0</v>
      </c>
      <c r="BV111" s="33">
        <f t="shared" si="107"/>
        <v>0</v>
      </c>
      <c r="BW111" s="33">
        <f t="shared" si="107"/>
        <v>0</v>
      </c>
      <c r="BX111" s="33">
        <f t="shared" si="107"/>
        <v>0</v>
      </c>
      <c r="BY111" s="33">
        <f t="shared" si="107"/>
        <v>1.3280000000000001</v>
      </c>
      <c r="BZ111" s="33">
        <f t="shared" si="107"/>
        <v>0</v>
      </c>
      <c r="CA111" s="33">
        <f t="shared" si="107"/>
        <v>0</v>
      </c>
      <c r="CB111" s="33">
        <f t="shared" si="107"/>
        <v>0</v>
      </c>
      <c r="CC111" s="33">
        <f t="shared" si="107"/>
        <v>0</v>
      </c>
      <c r="CD111" s="33">
        <f t="shared" si="107"/>
        <v>0</v>
      </c>
      <c r="CE111" s="33">
        <f t="shared" si="107"/>
        <v>0</v>
      </c>
      <c r="CF111" s="33">
        <f t="shared" si="107"/>
        <v>0</v>
      </c>
      <c r="CG111" s="33">
        <f t="shared" si="107"/>
        <v>0</v>
      </c>
      <c r="CH111" s="33">
        <f t="shared" si="107"/>
        <v>0</v>
      </c>
      <c r="CI111" s="33">
        <f t="shared" si="107"/>
        <v>0</v>
      </c>
      <c r="CJ111" s="33">
        <f t="shared" si="107"/>
        <v>0</v>
      </c>
      <c r="CK111" s="33">
        <f t="shared" si="107"/>
        <v>0</v>
      </c>
      <c r="CL111" s="33">
        <f t="shared" si="107"/>
        <v>0</v>
      </c>
      <c r="CM111" s="33">
        <f t="shared" si="107"/>
        <v>0</v>
      </c>
      <c r="CN111" s="33">
        <f t="shared" si="107"/>
        <v>0</v>
      </c>
      <c r="CO111" s="33">
        <f t="shared" si="107"/>
        <v>0</v>
      </c>
      <c r="CP111" s="33">
        <f t="shared" si="107"/>
        <v>0</v>
      </c>
      <c r="CQ111" s="33">
        <f t="shared" si="107"/>
        <v>0</v>
      </c>
      <c r="CR111" s="33">
        <f t="shared" si="107"/>
        <v>0</v>
      </c>
      <c r="CS111" s="33">
        <f t="shared" si="107"/>
        <v>0</v>
      </c>
      <c r="CT111" s="33">
        <f t="shared" si="107"/>
        <v>0</v>
      </c>
      <c r="CU111" s="33">
        <f t="shared" si="107"/>
        <v>0</v>
      </c>
      <c r="CV111" s="33">
        <f t="shared" si="107"/>
        <v>0</v>
      </c>
      <c r="CW111" s="33">
        <f t="shared" si="107"/>
        <v>0</v>
      </c>
      <c r="CX111" s="33">
        <f t="shared" si="107"/>
        <v>0</v>
      </c>
      <c r="CY111" s="33">
        <f t="shared" si="107"/>
        <v>0</v>
      </c>
      <c r="CZ111" s="33">
        <f t="shared" si="107"/>
        <v>0</v>
      </c>
      <c r="DA111" s="33">
        <f t="shared" si="107"/>
        <v>0</v>
      </c>
      <c r="DB111" s="33">
        <f t="shared" si="107"/>
        <v>0</v>
      </c>
      <c r="DC111" s="33">
        <f t="shared" si="107"/>
        <v>0</v>
      </c>
      <c r="DD111" s="33">
        <f t="shared" si="107"/>
        <v>0</v>
      </c>
      <c r="DE111" s="33">
        <f t="shared" si="107"/>
        <v>0</v>
      </c>
      <c r="DF111" s="33">
        <f t="shared" si="107"/>
        <v>0</v>
      </c>
      <c r="DG111" s="33">
        <f t="shared" si="107"/>
        <v>0</v>
      </c>
      <c r="DH111" s="33">
        <f t="shared" si="107"/>
        <v>0</v>
      </c>
      <c r="DI111" s="33">
        <f t="shared" si="107"/>
        <v>0</v>
      </c>
      <c r="DJ111" s="33">
        <f t="shared" si="107"/>
        <v>0</v>
      </c>
      <c r="DK111" s="33">
        <f t="shared" si="107"/>
        <v>0</v>
      </c>
      <c r="DL111" s="33">
        <f t="shared" si="107"/>
        <v>0</v>
      </c>
      <c r="DM111" s="33">
        <f t="shared" si="107"/>
        <v>0</v>
      </c>
      <c r="DN111" s="33">
        <f t="shared" si="107"/>
        <v>0</v>
      </c>
      <c r="DO111" s="33">
        <f t="shared" si="107"/>
        <v>0</v>
      </c>
      <c r="DP111" s="33">
        <f t="shared" si="107"/>
        <v>0</v>
      </c>
      <c r="DQ111" s="33">
        <f t="shared" si="107"/>
        <v>0</v>
      </c>
      <c r="DR111" s="33">
        <f t="shared" si="107"/>
        <v>0</v>
      </c>
      <c r="DS111" s="33">
        <f t="shared" si="107"/>
        <v>0</v>
      </c>
      <c r="DT111" s="33">
        <f t="shared" si="107"/>
        <v>0</v>
      </c>
      <c r="DU111" s="33">
        <f t="shared" si="107"/>
        <v>0</v>
      </c>
      <c r="DV111" s="33">
        <f t="shared" si="107"/>
        <v>0</v>
      </c>
      <c r="DW111" s="33">
        <f t="shared" si="107"/>
        <v>0</v>
      </c>
      <c r="DX111" s="33">
        <f t="shared" si="107"/>
        <v>0</v>
      </c>
      <c r="DY111" s="33">
        <f t="shared" si="107"/>
        <v>0</v>
      </c>
      <c r="DZ111" s="33">
        <f t="shared" si="107"/>
        <v>0</v>
      </c>
      <c r="EA111" s="33">
        <f t="shared" ref="EA111:FX111" si="108">IF(EA109&gt;0,ROUND(IF(EA109&lt;276,((276-EA109)*0.00376159)+1.5457,IF(EA109&lt;459,((459-EA109)*0.00167869)+1.2385,IF(EA109&lt;1027,((1027-EA109)*0.00020599)+1.1215,0))),4),0)</f>
        <v>0</v>
      </c>
      <c r="EB111" s="33">
        <f t="shared" si="108"/>
        <v>0</v>
      </c>
      <c r="EC111" s="33">
        <f t="shared" si="108"/>
        <v>0</v>
      </c>
      <c r="ED111" s="33">
        <f t="shared" si="108"/>
        <v>0</v>
      </c>
      <c r="EE111" s="33">
        <f t="shared" si="108"/>
        <v>0</v>
      </c>
      <c r="EF111" s="33">
        <f t="shared" si="108"/>
        <v>0</v>
      </c>
      <c r="EG111" s="33">
        <f t="shared" si="108"/>
        <v>0</v>
      </c>
      <c r="EH111" s="33">
        <f t="shared" si="108"/>
        <v>0</v>
      </c>
      <c r="EI111" s="33">
        <f t="shared" si="108"/>
        <v>0</v>
      </c>
      <c r="EJ111" s="33">
        <f t="shared" si="108"/>
        <v>0</v>
      </c>
      <c r="EK111" s="33">
        <f t="shared" si="108"/>
        <v>0</v>
      </c>
      <c r="EL111" s="33">
        <f t="shared" si="108"/>
        <v>0</v>
      </c>
      <c r="EM111" s="33">
        <f t="shared" si="108"/>
        <v>0</v>
      </c>
      <c r="EN111" s="33">
        <f t="shared" si="108"/>
        <v>0</v>
      </c>
      <c r="EO111" s="33">
        <f t="shared" si="108"/>
        <v>0</v>
      </c>
      <c r="EP111" s="33">
        <f t="shared" si="108"/>
        <v>0</v>
      </c>
      <c r="EQ111" s="33">
        <f t="shared" si="108"/>
        <v>0</v>
      </c>
      <c r="ER111" s="33">
        <f t="shared" si="108"/>
        <v>0</v>
      </c>
      <c r="ES111" s="33">
        <f t="shared" si="108"/>
        <v>0</v>
      </c>
      <c r="ET111" s="33">
        <f t="shared" si="108"/>
        <v>2.1004999999999998</v>
      </c>
      <c r="EU111" s="33">
        <f t="shared" si="108"/>
        <v>0</v>
      </c>
      <c r="EV111" s="33">
        <f t="shared" si="108"/>
        <v>0</v>
      </c>
      <c r="EW111" s="33">
        <f t="shared" si="108"/>
        <v>0</v>
      </c>
      <c r="EX111" s="33">
        <f t="shared" si="108"/>
        <v>0</v>
      </c>
      <c r="EY111" s="33">
        <f t="shared" si="108"/>
        <v>0</v>
      </c>
      <c r="EZ111" s="33">
        <f t="shared" si="108"/>
        <v>0</v>
      </c>
      <c r="FA111" s="33">
        <f t="shared" si="108"/>
        <v>0</v>
      </c>
      <c r="FB111" s="33">
        <f t="shared" si="108"/>
        <v>0</v>
      </c>
      <c r="FC111" s="33">
        <f t="shared" si="108"/>
        <v>0</v>
      </c>
      <c r="FD111" s="33">
        <f t="shared" si="108"/>
        <v>0</v>
      </c>
      <c r="FE111" s="33">
        <f t="shared" si="108"/>
        <v>0</v>
      </c>
      <c r="FF111" s="33">
        <f t="shared" si="108"/>
        <v>0</v>
      </c>
      <c r="FG111" s="33">
        <f t="shared" si="108"/>
        <v>0</v>
      </c>
      <c r="FH111" s="33">
        <f t="shared" si="108"/>
        <v>0</v>
      </c>
      <c r="FI111" s="33">
        <f t="shared" si="108"/>
        <v>0</v>
      </c>
      <c r="FJ111" s="33">
        <f t="shared" si="108"/>
        <v>0</v>
      </c>
      <c r="FK111" s="33">
        <f t="shared" si="108"/>
        <v>0</v>
      </c>
      <c r="FL111" s="33">
        <f t="shared" si="108"/>
        <v>0</v>
      </c>
      <c r="FM111" s="33">
        <f t="shared" si="108"/>
        <v>0</v>
      </c>
      <c r="FN111" s="33">
        <f t="shared" si="108"/>
        <v>0</v>
      </c>
      <c r="FO111" s="33">
        <f t="shared" si="108"/>
        <v>0</v>
      </c>
      <c r="FP111" s="33">
        <f t="shared" si="108"/>
        <v>0</v>
      </c>
      <c r="FQ111" s="33">
        <f t="shared" si="108"/>
        <v>0</v>
      </c>
      <c r="FR111" s="33">
        <f t="shared" si="108"/>
        <v>0</v>
      </c>
      <c r="FS111" s="33">
        <f t="shared" si="108"/>
        <v>0</v>
      </c>
      <c r="FT111" s="33">
        <f t="shared" si="108"/>
        <v>0</v>
      </c>
      <c r="FU111" s="33">
        <f t="shared" si="108"/>
        <v>0</v>
      </c>
      <c r="FV111" s="33">
        <f t="shared" si="108"/>
        <v>0</v>
      </c>
      <c r="FW111" s="33">
        <f t="shared" si="108"/>
        <v>0</v>
      </c>
      <c r="FX111" s="33">
        <f t="shared" si="108"/>
        <v>0</v>
      </c>
      <c r="FY111" s="84"/>
      <c r="FZ111" s="7"/>
      <c r="GA111" s="7"/>
      <c r="GB111" s="21"/>
      <c r="GC111" s="20"/>
      <c r="GD111" s="20"/>
      <c r="GE111" s="20"/>
      <c r="GF111" s="20"/>
      <c r="GG111" s="18"/>
      <c r="GH111" s="18"/>
      <c r="GI111" s="18"/>
      <c r="GJ111" s="18"/>
      <c r="GK111" s="18"/>
      <c r="GL111" s="18"/>
      <c r="GM111" s="18"/>
    </row>
    <row r="112" spans="1:256" x14ac:dyDescent="0.35">
      <c r="A112" s="6" t="s">
        <v>591</v>
      </c>
      <c r="B112" s="7" t="s">
        <v>592</v>
      </c>
      <c r="C112" s="33">
        <f t="shared" ref="C112:BN112" si="109">ROUND(IF(C103&lt;276,((276-C103)*0.00376159)+1.5457,IF(C103&lt;459,((459-C103)*0.00167869)+1.2385,IF(C103&lt;1027,((1027-C103)*0.00020599)+1.1215,IF(C103&lt;2293,((2293-C103)*0.00005387)+1.0533,IF(C103&lt;3500,((3500-C103)*0.00001367)+1.0368,IF(C103&lt;5000,((5000-C103)*0.00000473)+1.0297,IF(C103&gt;=5000,1.0297))))))),4)</f>
        <v>1.0297000000000001</v>
      </c>
      <c r="D112" s="33">
        <f t="shared" si="109"/>
        <v>1.0297000000000001</v>
      </c>
      <c r="E112" s="33">
        <f t="shared" si="109"/>
        <v>1.0297000000000001</v>
      </c>
      <c r="F112" s="33">
        <f t="shared" si="109"/>
        <v>1.0297000000000001</v>
      </c>
      <c r="G112" s="33">
        <f t="shared" si="109"/>
        <v>1.0847</v>
      </c>
      <c r="H112" s="33">
        <f t="shared" si="109"/>
        <v>1.1173</v>
      </c>
      <c r="I112" s="33">
        <f t="shared" si="109"/>
        <v>1.0297000000000001</v>
      </c>
      <c r="J112" s="33">
        <f t="shared" si="109"/>
        <v>1.0634999999999999</v>
      </c>
      <c r="K112" s="33">
        <f t="shared" si="109"/>
        <v>1.6311</v>
      </c>
      <c r="L112" s="33">
        <f t="shared" si="109"/>
        <v>1.0586</v>
      </c>
      <c r="M112" s="33">
        <f t="shared" si="109"/>
        <v>1.1252</v>
      </c>
      <c r="N112" s="33">
        <f t="shared" si="109"/>
        <v>1.0297000000000001</v>
      </c>
      <c r="O112" s="33">
        <f t="shared" si="109"/>
        <v>1.0297000000000001</v>
      </c>
      <c r="P112" s="33">
        <f t="shared" si="109"/>
        <v>1.4777</v>
      </c>
      <c r="Q112" s="33">
        <f t="shared" si="109"/>
        <v>1.0297000000000001</v>
      </c>
      <c r="R112" s="33">
        <f t="shared" si="109"/>
        <v>1.0297000000000001</v>
      </c>
      <c r="S112" s="33">
        <f t="shared" si="109"/>
        <v>1.0896999999999999</v>
      </c>
      <c r="T112" s="33">
        <f t="shared" si="109"/>
        <v>1.9763999999999999</v>
      </c>
      <c r="U112" s="33">
        <f t="shared" si="109"/>
        <v>2.3694999999999999</v>
      </c>
      <c r="V112" s="33">
        <f t="shared" si="109"/>
        <v>1.6149</v>
      </c>
      <c r="W112" s="33">
        <f t="shared" si="109"/>
        <v>2.0806</v>
      </c>
      <c r="X112" s="33">
        <f t="shared" si="109"/>
        <v>2.3957999999999999</v>
      </c>
      <c r="Y112" s="33">
        <f t="shared" si="109"/>
        <v>1.1468</v>
      </c>
      <c r="Z112" s="33">
        <f t="shared" si="109"/>
        <v>1.7141999999999999</v>
      </c>
      <c r="AA112" s="33">
        <f t="shared" si="109"/>
        <v>1.0297000000000001</v>
      </c>
      <c r="AB112" s="33">
        <f t="shared" si="109"/>
        <v>1.0297000000000001</v>
      </c>
      <c r="AC112" s="33">
        <f t="shared" si="109"/>
        <v>1.1433</v>
      </c>
      <c r="AD112" s="33">
        <f t="shared" si="109"/>
        <v>1.0998000000000001</v>
      </c>
      <c r="AE112" s="33">
        <f t="shared" si="109"/>
        <v>2.2189999999999999</v>
      </c>
      <c r="AF112" s="33">
        <f t="shared" si="109"/>
        <v>1.9503999999999999</v>
      </c>
      <c r="AG112" s="33">
        <f t="shared" si="109"/>
        <v>1.2072000000000001</v>
      </c>
      <c r="AH112" s="33">
        <f t="shared" si="109"/>
        <v>1.1322000000000001</v>
      </c>
      <c r="AI112" s="33">
        <f t="shared" si="109"/>
        <v>1.3807</v>
      </c>
      <c r="AJ112" s="33">
        <f t="shared" si="109"/>
        <v>1.9218999999999999</v>
      </c>
      <c r="AK112" s="33">
        <f t="shared" si="109"/>
        <v>1.9377</v>
      </c>
      <c r="AL112" s="33">
        <f t="shared" si="109"/>
        <v>1.5288999999999999</v>
      </c>
      <c r="AM112" s="33">
        <f t="shared" si="109"/>
        <v>1.3878999999999999</v>
      </c>
      <c r="AN112" s="33">
        <f t="shared" si="109"/>
        <v>1.488</v>
      </c>
      <c r="AO112" s="33">
        <f t="shared" si="109"/>
        <v>1.0318000000000001</v>
      </c>
      <c r="AP112" s="33">
        <f t="shared" si="109"/>
        <v>1.0297000000000001</v>
      </c>
      <c r="AQ112" s="33">
        <f t="shared" si="109"/>
        <v>1.6717</v>
      </c>
      <c r="AR112" s="33">
        <f t="shared" si="109"/>
        <v>1.0297000000000001</v>
      </c>
      <c r="AS112" s="33">
        <f t="shared" si="109"/>
        <v>1.0297000000000001</v>
      </c>
      <c r="AT112" s="33">
        <f t="shared" si="109"/>
        <v>1.0526</v>
      </c>
      <c r="AU112" s="33">
        <f t="shared" si="109"/>
        <v>1.5607</v>
      </c>
      <c r="AV112" s="33">
        <f t="shared" si="109"/>
        <v>1.4911000000000001</v>
      </c>
      <c r="AW112" s="33">
        <f t="shared" si="109"/>
        <v>1.6247</v>
      </c>
      <c r="AX112" s="33">
        <f t="shared" si="109"/>
        <v>2.3092999999999999</v>
      </c>
      <c r="AY112" s="33">
        <f t="shared" si="109"/>
        <v>1.3122</v>
      </c>
      <c r="AZ112" s="33">
        <f t="shared" si="109"/>
        <v>1.0297000000000001</v>
      </c>
      <c r="BA112" s="33">
        <f t="shared" si="109"/>
        <v>1.0297000000000001</v>
      </c>
      <c r="BB112" s="33">
        <f t="shared" si="109"/>
        <v>1.0297000000000001</v>
      </c>
      <c r="BC112" s="33">
        <f t="shared" si="109"/>
        <v>1.0297000000000001</v>
      </c>
      <c r="BD112" s="33">
        <f t="shared" si="109"/>
        <v>1.0363</v>
      </c>
      <c r="BE112" s="33">
        <f t="shared" si="109"/>
        <v>1.1099000000000001</v>
      </c>
      <c r="BF112" s="33">
        <f t="shared" si="109"/>
        <v>1.0297000000000001</v>
      </c>
      <c r="BG112" s="33">
        <f t="shared" si="109"/>
        <v>1.1432</v>
      </c>
      <c r="BH112" s="33">
        <f t="shared" si="109"/>
        <v>1.212</v>
      </c>
      <c r="BI112" s="33">
        <f t="shared" si="109"/>
        <v>1.6127</v>
      </c>
      <c r="BJ112" s="33">
        <f t="shared" si="109"/>
        <v>1.0297000000000001</v>
      </c>
      <c r="BK112" s="33">
        <f t="shared" si="109"/>
        <v>1.0297000000000001</v>
      </c>
      <c r="BL112" s="33">
        <f t="shared" si="109"/>
        <v>2.2336999999999998</v>
      </c>
      <c r="BM112" s="33">
        <f t="shared" si="109"/>
        <v>1.3971</v>
      </c>
      <c r="BN112" s="33">
        <f t="shared" si="109"/>
        <v>1.0408999999999999</v>
      </c>
      <c r="BO112" s="33">
        <f t="shared" ref="BO112:DZ112" si="110">ROUND(IF(BO103&lt;276,((276-BO103)*0.00376159)+1.5457,IF(BO103&lt;459,((459-BO103)*0.00167869)+1.2385,IF(BO103&lt;1027,((1027-BO103)*0.00020599)+1.1215,IF(BO103&lt;2293,((2293-BO103)*0.00005387)+1.0533,IF(BO103&lt;3500,((3500-BO103)*0.00001367)+1.0368,IF(BO103&lt;5000,((5000-BO103)*0.00000473)+1.0297,IF(BO103&gt;=5000,1.0297))))))),4)</f>
        <v>1.1080000000000001</v>
      </c>
      <c r="BP112" s="33">
        <f t="shared" si="110"/>
        <v>1.9503999999999999</v>
      </c>
      <c r="BQ112" s="33">
        <f t="shared" si="110"/>
        <v>1.0297000000000001</v>
      </c>
      <c r="BR112" s="33">
        <f t="shared" si="110"/>
        <v>1.0321</v>
      </c>
      <c r="BS112" s="33">
        <f t="shared" si="110"/>
        <v>1.1148</v>
      </c>
      <c r="BT112" s="33">
        <f t="shared" si="110"/>
        <v>1.3649</v>
      </c>
      <c r="BU112" s="33">
        <f t="shared" si="110"/>
        <v>1.3419000000000001</v>
      </c>
      <c r="BV112" s="33">
        <f t="shared" si="110"/>
        <v>1.1095999999999999</v>
      </c>
      <c r="BW112" s="33">
        <f t="shared" si="110"/>
        <v>1.0682</v>
      </c>
      <c r="BX112" s="33">
        <f t="shared" si="110"/>
        <v>2.3247</v>
      </c>
      <c r="BY112" s="33">
        <f t="shared" si="110"/>
        <v>1.2499</v>
      </c>
      <c r="BZ112" s="33">
        <f t="shared" si="110"/>
        <v>1.7413000000000001</v>
      </c>
      <c r="CA112" s="33">
        <f t="shared" si="110"/>
        <v>2.0293999999999999</v>
      </c>
      <c r="CB112" s="33">
        <f t="shared" si="110"/>
        <v>1.0297000000000001</v>
      </c>
      <c r="CC112" s="33">
        <f t="shared" si="110"/>
        <v>1.8653999999999999</v>
      </c>
      <c r="CD112" s="33">
        <f t="shared" si="110"/>
        <v>2.0148000000000001</v>
      </c>
      <c r="CE112" s="33">
        <f t="shared" si="110"/>
        <v>1.9877</v>
      </c>
      <c r="CF112" s="33">
        <f t="shared" si="110"/>
        <v>2.1328999999999998</v>
      </c>
      <c r="CG112" s="33">
        <f t="shared" si="110"/>
        <v>1.8237000000000001</v>
      </c>
      <c r="CH112" s="33">
        <f t="shared" si="110"/>
        <v>2.2126000000000001</v>
      </c>
      <c r="CI112" s="33">
        <f t="shared" si="110"/>
        <v>1.1910000000000001</v>
      </c>
      <c r="CJ112" s="33">
        <f t="shared" si="110"/>
        <v>1.1476999999999999</v>
      </c>
      <c r="CK112" s="33">
        <f t="shared" si="110"/>
        <v>1.03</v>
      </c>
      <c r="CL112" s="33">
        <f t="shared" si="110"/>
        <v>1.1084000000000001</v>
      </c>
      <c r="CM112" s="33">
        <f t="shared" si="110"/>
        <v>1.19</v>
      </c>
      <c r="CN112" s="33">
        <f t="shared" si="110"/>
        <v>1.0297000000000001</v>
      </c>
      <c r="CO112" s="33">
        <f t="shared" si="110"/>
        <v>1.0297000000000001</v>
      </c>
      <c r="CP112" s="33">
        <f t="shared" si="110"/>
        <v>1.135</v>
      </c>
      <c r="CQ112" s="33">
        <f t="shared" si="110"/>
        <v>1.1734</v>
      </c>
      <c r="CR112" s="33">
        <f t="shared" si="110"/>
        <v>1.7462</v>
      </c>
      <c r="CS112" s="33">
        <f t="shared" si="110"/>
        <v>1.5051000000000001</v>
      </c>
      <c r="CT112" s="33">
        <f t="shared" si="110"/>
        <v>2.1513</v>
      </c>
      <c r="CU112" s="33">
        <f t="shared" si="110"/>
        <v>1.236</v>
      </c>
      <c r="CV112" s="33">
        <f t="shared" si="110"/>
        <v>2.3957999999999999</v>
      </c>
      <c r="CW112" s="33">
        <f t="shared" si="110"/>
        <v>1.8147</v>
      </c>
      <c r="CX112" s="33">
        <f t="shared" si="110"/>
        <v>1.2377</v>
      </c>
      <c r="CY112" s="33">
        <f t="shared" si="110"/>
        <v>2.3957999999999999</v>
      </c>
      <c r="CZ112" s="33">
        <f t="shared" si="110"/>
        <v>1.0772999999999999</v>
      </c>
      <c r="DA112" s="33">
        <f t="shared" si="110"/>
        <v>1.8289</v>
      </c>
      <c r="DB112" s="33">
        <f t="shared" si="110"/>
        <v>1.4746999999999999</v>
      </c>
      <c r="DC112" s="33">
        <f t="shared" si="110"/>
        <v>1.8955</v>
      </c>
      <c r="DD112" s="33">
        <f t="shared" si="110"/>
        <v>1.9443999999999999</v>
      </c>
      <c r="DE112" s="33">
        <f t="shared" si="110"/>
        <v>1.5113000000000001</v>
      </c>
      <c r="DF112" s="33">
        <f t="shared" si="110"/>
        <v>1.0297000000000001</v>
      </c>
      <c r="DG112" s="33">
        <f t="shared" si="110"/>
        <v>2.2322000000000002</v>
      </c>
      <c r="DH112" s="33">
        <f t="shared" si="110"/>
        <v>1.0772999999999999</v>
      </c>
      <c r="DI112" s="33">
        <f t="shared" si="110"/>
        <v>1.0508</v>
      </c>
      <c r="DJ112" s="33">
        <f t="shared" si="110"/>
        <v>1.2033</v>
      </c>
      <c r="DK112" s="33">
        <f t="shared" si="110"/>
        <v>1.2339</v>
      </c>
      <c r="DL112" s="33">
        <f t="shared" si="110"/>
        <v>1.0297000000000001</v>
      </c>
      <c r="DM112" s="33">
        <f t="shared" si="110"/>
        <v>1.7081999999999999</v>
      </c>
      <c r="DN112" s="33">
        <f t="shared" si="110"/>
        <v>1.1073</v>
      </c>
      <c r="DO112" s="33">
        <f t="shared" si="110"/>
        <v>1.0401</v>
      </c>
      <c r="DP112" s="33">
        <f t="shared" si="110"/>
        <v>1.8305</v>
      </c>
      <c r="DQ112" s="33">
        <f t="shared" si="110"/>
        <v>1.1592</v>
      </c>
      <c r="DR112" s="33">
        <f t="shared" si="110"/>
        <v>1.1047</v>
      </c>
      <c r="DS112" s="33">
        <f t="shared" si="110"/>
        <v>1.2024999999999999</v>
      </c>
      <c r="DT112" s="33">
        <f t="shared" si="110"/>
        <v>1.917</v>
      </c>
      <c r="DU112" s="33">
        <f t="shared" si="110"/>
        <v>1.4112</v>
      </c>
      <c r="DV112" s="33">
        <f t="shared" si="110"/>
        <v>1.7921</v>
      </c>
      <c r="DW112" s="33">
        <f t="shared" si="110"/>
        <v>1.496</v>
      </c>
      <c r="DX112" s="33">
        <f t="shared" si="110"/>
        <v>1.9572000000000001</v>
      </c>
      <c r="DY112" s="33">
        <f t="shared" si="110"/>
        <v>1.4986999999999999</v>
      </c>
      <c r="DZ112" s="33">
        <f t="shared" si="110"/>
        <v>1.1877</v>
      </c>
      <c r="EA112" s="33">
        <f t="shared" ref="EA112:FX112" si="111">ROUND(IF(EA103&lt;276,((276-EA103)*0.00376159)+1.5457,IF(EA103&lt;459,((459-EA103)*0.00167869)+1.2385,IF(EA103&lt;1027,((1027-EA103)*0.00020599)+1.1215,IF(EA103&lt;2293,((2293-EA103)*0.00005387)+1.0533,IF(EA103&lt;3500,((3500-EA103)*0.00001367)+1.0368,IF(EA103&lt;5000,((5000-EA103)*0.00000473)+1.0297,IF(EA103&gt;=5000,1.0297))))))),4)</f>
        <v>1.2249000000000001</v>
      </c>
      <c r="EB112" s="33">
        <f t="shared" si="111"/>
        <v>1.2191000000000001</v>
      </c>
      <c r="EC112" s="33">
        <f t="shared" si="111"/>
        <v>1.5166999999999999</v>
      </c>
      <c r="ED112" s="33">
        <f t="shared" si="111"/>
        <v>1.0923</v>
      </c>
      <c r="EE112" s="33">
        <f t="shared" si="111"/>
        <v>1.8542000000000001</v>
      </c>
      <c r="EF112" s="33">
        <f t="shared" si="111"/>
        <v>1.1017999999999999</v>
      </c>
      <c r="EG112" s="33">
        <f t="shared" si="111"/>
        <v>1.6172</v>
      </c>
      <c r="EH112" s="33">
        <f t="shared" si="111"/>
        <v>1.6517999999999999</v>
      </c>
      <c r="EI112" s="33">
        <f t="shared" si="111"/>
        <v>1.0297000000000001</v>
      </c>
      <c r="EJ112" s="33">
        <f t="shared" si="111"/>
        <v>1.0297000000000001</v>
      </c>
      <c r="EK112" s="33">
        <f t="shared" si="111"/>
        <v>1.1950000000000001</v>
      </c>
      <c r="EL112" s="33">
        <f t="shared" si="111"/>
        <v>1.2378</v>
      </c>
      <c r="EM112" s="33">
        <f t="shared" si="111"/>
        <v>1.3646</v>
      </c>
      <c r="EN112" s="33">
        <f t="shared" si="111"/>
        <v>1.1339999999999999</v>
      </c>
      <c r="EO112" s="33">
        <f t="shared" si="111"/>
        <v>1.4812000000000001</v>
      </c>
      <c r="EP112" s="33">
        <f t="shared" si="111"/>
        <v>1.3043</v>
      </c>
      <c r="EQ112" s="33">
        <f t="shared" si="111"/>
        <v>1.0483</v>
      </c>
      <c r="ER112" s="33">
        <f t="shared" si="111"/>
        <v>1.4885999999999999</v>
      </c>
      <c r="ES112" s="33">
        <f t="shared" si="111"/>
        <v>1.9636</v>
      </c>
      <c r="ET112" s="33">
        <f t="shared" si="111"/>
        <v>1.8560000000000001</v>
      </c>
      <c r="EU112" s="33">
        <f t="shared" si="111"/>
        <v>1.2141999999999999</v>
      </c>
      <c r="EV112" s="33">
        <f t="shared" si="111"/>
        <v>2.3043999999999998</v>
      </c>
      <c r="EW112" s="33">
        <f t="shared" si="111"/>
        <v>1.1591</v>
      </c>
      <c r="EX112" s="33">
        <f t="shared" si="111"/>
        <v>1.9443999999999999</v>
      </c>
      <c r="EY112" s="33">
        <f t="shared" si="111"/>
        <v>1.1968000000000001</v>
      </c>
      <c r="EZ112" s="33">
        <f t="shared" si="111"/>
        <v>2.093</v>
      </c>
      <c r="FA112" s="33">
        <f t="shared" si="111"/>
        <v>1.0377000000000001</v>
      </c>
      <c r="FB112" s="33">
        <f t="shared" si="111"/>
        <v>1.5125999999999999</v>
      </c>
      <c r="FC112" s="33">
        <f t="shared" si="111"/>
        <v>1.0716000000000001</v>
      </c>
      <c r="FD112" s="33">
        <f t="shared" si="111"/>
        <v>1.3325</v>
      </c>
      <c r="FE112" s="33">
        <f t="shared" si="111"/>
        <v>2.2738999999999998</v>
      </c>
      <c r="FF112" s="33">
        <f t="shared" si="111"/>
        <v>1.8613</v>
      </c>
      <c r="FG112" s="33">
        <f t="shared" si="111"/>
        <v>2.1107</v>
      </c>
      <c r="FH112" s="33">
        <f t="shared" si="111"/>
        <v>2.3168000000000002</v>
      </c>
      <c r="FI112" s="33">
        <f t="shared" si="111"/>
        <v>1.0834999999999999</v>
      </c>
      <c r="FJ112" s="33">
        <f t="shared" si="111"/>
        <v>1.0684</v>
      </c>
      <c r="FK112" s="33">
        <f t="shared" si="111"/>
        <v>1.0499000000000001</v>
      </c>
      <c r="FL112" s="33">
        <f t="shared" si="111"/>
        <v>1.0297000000000001</v>
      </c>
      <c r="FM112" s="33">
        <f t="shared" si="111"/>
        <v>1.0348999999999999</v>
      </c>
      <c r="FN112" s="33">
        <f t="shared" si="111"/>
        <v>1.0297000000000001</v>
      </c>
      <c r="FO112" s="33">
        <f t="shared" si="111"/>
        <v>1.1169</v>
      </c>
      <c r="FP112" s="33">
        <f t="shared" si="111"/>
        <v>1.0530999999999999</v>
      </c>
      <c r="FQ112" s="33">
        <f t="shared" si="111"/>
        <v>1.1299999999999999</v>
      </c>
      <c r="FR112" s="33">
        <f t="shared" si="111"/>
        <v>1.9462999999999999</v>
      </c>
      <c r="FS112" s="33">
        <f t="shared" si="111"/>
        <v>1.9161999999999999</v>
      </c>
      <c r="FT112" s="33">
        <f t="shared" si="111"/>
        <v>2.3691</v>
      </c>
      <c r="FU112" s="33">
        <f t="shared" si="111"/>
        <v>1.1664000000000001</v>
      </c>
      <c r="FV112" s="33">
        <f t="shared" si="111"/>
        <v>1.1899</v>
      </c>
      <c r="FW112" s="33">
        <f t="shared" si="111"/>
        <v>1.9835</v>
      </c>
      <c r="FX112" s="33">
        <f t="shared" si="111"/>
        <v>2.3393999999999999</v>
      </c>
      <c r="FY112" s="35"/>
      <c r="FZ112" s="7"/>
      <c r="GA112" s="7"/>
      <c r="GB112" s="21"/>
      <c r="GC112" s="20"/>
      <c r="GD112" s="20"/>
      <c r="GE112" s="20"/>
      <c r="GF112" s="20"/>
      <c r="GG112" s="7"/>
      <c r="GH112" s="7"/>
      <c r="GI112" s="7"/>
      <c r="GJ112" s="7"/>
      <c r="GK112" s="7"/>
      <c r="GL112" s="7"/>
      <c r="GM112" s="7"/>
    </row>
    <row r="113" spans="1:204" x14ac:dyDescent="0.35">
      <c r="A113" s="6" t="s">
        <v>593</v>
      </c>
      <c r="B113" s="7" t="s">
        <v>594</v>
      </c>
      <c r="C113" s="33">
        <f t="shared" ref="C113:BN113" si="112">MAX(C111,C112)</f>
        <v>1.0297000000000001</v>
      </c>
      <c r="D113" s="33">
        <f t="shared" si="112"/>
        <v>1.0297000000000001</v>
      </c>
      <c r="E113" s="33">
        <f t="shared" si="112"/>
        <v>1.0297000000000001</v>
      </c>
      <c r="F113" s="33">
        <f t="shared" si="112"/>
        <v>1.0297000000000001</v>
      </c>
      <c r="G113" s="33">
        <f t="shared" si="112"/>
        <v>1.0847</v>
      </c>
      <c r="H113" s="33">
        <f t="shared" si="112"/>
        <v>1.1173</v>
      </c>
      <c r="I113" s="33">
        <f t="shared" si="112"/>
        <v>1.0297000000000001</v>
      </c>
      <c r="J113" s="33">
        <f t="shared" si="112"/>
        <v>1.0634999999999999</v>
      </c>
      <c r="K113" s="33">
        <f t="shared" si="112"/>
        <v>1.6311</v>
      </c>
      <c r="L113" s="33">
        <f t="shared" si="112"/>
        <v>1.0586</v>
      </c>
      <c r="M113" s="33">
        <f t="shared" si="112"/>
        <v>1.1252</v>
      </c>
      <c r="N113" s="33">
        <f t="shared" si="112"/>
        <v>1.0297000000000001</v>
      </c>
      <c r="O113" s="33">
        <f t="shared" si="112"/>
        <v>1.0297000000000001</v>
      </c>
      <c r="P113" s="33">
        <f t="shared" si="112"/>
        <v>1.4777</v>
      </c>
      <c r="Q113" s="33">
        <f t="shared" si="112"/>
        <v>1.0297000000000001</v>
      </c>
      <c r="R113" s="33">
        <f t="shared" si="112"/>
        <v>1.0297000000000001</v>
      </c>
      <c r="S113" s="33">
        <f t="shared" si="112"/>
        <v>1.0896999999999999</v>
      </c>
      <c r="T113" s="33">
        <f t="shared" si="112"/>
        <v>1.9763999999999999</v>
      </c>
      <c r="U113" s="33">
        <f t="shared" si="112"/>
        <v>2.3694999999999999</v>
      </c>
      <c r="V113" s="33">
        <f t="shared" si="112"/>
        <v>1.6149</v>
      </c>
      <c r="W113" s="33">
        <f t="shared" si="112"/>
        <v>2.0806</v>
      </c>
      <c r="X113" s="33">
        <f t="shared" si="112"/>
        <v>2.3957999999999999</v>
      </c>
      <c r="Y113" s="33">
        <f t="shared" si="112"/>
        <v>1.1468</v>
      </c>
      <c r="Z113" s="33">
        <f t="shared" si="112"/>
        <v>1.7141999999999999</v>
      </c>
      <c r="AA113" s="33">
        <f t="shared" si="112"/>
        <v>1.0297000000000001</v>
      </c>
      <c r="AB113" s="33">
        <f t="shared" si="112"/>
        <v>1.0297000000000001</v>
      </c>
      <c r="AC113" s="33">
        <f t="shared" si="112"/>
        <v>1.1433</v>
      </c>
      <c r="AD113" s="33">
        <f t="shared" si="112"/>
        <v>1.0998000000000001</v>
      </c>
      <c r="AE113" s="33">
        <f t="shared" si="112"/>
        <v>2.2189999999999999</v>
      </c>
      <c r="AF113" s="33">
        <f t="shared" si="112"/>
        <v>1.9503999999999999</v>
      </c>
      <c r="AG113" s="33">
        <f t="shared" si="112"/>
        <v>1.2072000000000001</v>
      </c>
      <c r="AH113" s="33">
        <f t="shared" si="112"/>
        <v>1.1322000000000001</v>
      </c>
      <c r="AI113" s="33">
        <f t="shared" si="112"/>
        <v>1.3807</v>
      </c>
      <c r="AJ113" s="33">
        <f t="shared" si="112"/>
        <v>1.9218999999999999</v>
      </c>
      <c r="AK113" s="33">
        <f t="shared" si="112"/>
        <v>1.9377</v>
      </c>
      <c r="AL113" s="33">
        <f t="shared" si="112"/>
        <v>1.5288999999999999</v>
      </c>
      <c r="AM113" s="33">
        <f t="shared" si="112"/>
        <v>1.3878999999999999</v>
      </c>
      <c r="AN113" s="33">
        <f t="shared" si="112"/>
        <v>1.488</v>
      </c>
      <c r="AO113" s="33">
        <f t="shared" si="112"/>
        <v>1.0318000000000001</v>
      </c>
      <c r="AP113" s="33">
        <f t="shared" si="112"/>
        <v>1.0297000000000001</v>
      </c>
      <c r="AQ113" s="33">
        <f t="shared" si="112"/>
        <v>1.6717</v>
      </c>
      <c r="AR113" s="33">
        <f t="shared" si="112"/>
        <v>1.0297000000000001</v>
      </c>
      <c r="AS113" s="33">
        <f t="shared" si="112"/>
        <v>1.0297000000000001</v>
      </c>
      <c r="AT113" s="33">
        <f t="shared" si="112"/>
        <v>1.0526</v>
      </c>
      <c r="AU113" s="33">
        <f t="shared" si="112"/>
        <v>1.5607</v>
      </c>
      <c r="AV113" s="33">
        <f t="shared" si="112"/>
        <v>1.4911000000000001</v>
      </c>
      <c r="AW113" s="33">
        <f t="shared" si="112"/>
        <v>1.6247</v>
      </c>
      <c r="AX113" s="33">
        <f t="shared" si="112"/>
        <v>2.3092999999999999</v>
      </c>
      <c r="AY113" s="33">
        <f t="shared" si="112"/>
        <v>1.3122</v>
      </c>
      <c r="AZ113" s="33">
        <f t="shared" si="112"/>
        <v>1.0297000000000001</v>
      </c>
      <c r="BA113" s="33">
        <f t="shared" si="112"/>
        <v>1.0297000000000001</v>
      </c>
      <c r="BB113" s="33">
        <f t="shared" si="112"/>
        <v>1.0297000000000001</v>
      </c>
      <c r="BC113" s="33">
        <f t="shared" si="112"/>
        <v>1.0297000000000001</v>
      </c>
      <c r="BD113" s="33">
        <f t="shared" si="112"/>
        <v>1.0363</v>
      </c>
      <c r="BE113" s="33">
        <f t="shared" si="112"/>
        <v>1.1099000000000001</v>
      </c>
      <c r="BF113" s="33">
        <f t="shared" si="112"/>
        <v>1.0297000000000001</v>
      </c>
      <c r="BG113" s="33">
        <f t="shared" si="112"/>
        <v>1.1432</v>
      </c>
      <c r="BH113" s="33">
        <f t="shared" si="112"/>
        <v>1.212</v>
      </c>
      <c r="BI113" s="33">
        <f t="shared" si="112"/>
        <v>1.6127</v>
      </c>
      <c r="BJ113" s="33">
        <f t="shared" si="112"/>
        <v>1.0297000000000001</v>
      </c>
      <c r="BK113" s="33">
        <f t="shared" si="112"/>
        <v>1.0297000000000001</v>
      </c>
      <c r="BL113" s="33">
        <f t="shared" si="112"/>
        <v>2.2336999999999998</v>
      </c>
      <c r="BM113" s="33">
        <f t="shared" si="112"/>
        <v>1.3971</v>
      </c>
      <c r="BN113" s="33">
        <f t="shared" si="112"/>
        <v>1.0408999999999999</v>
      </c>
      <c r="BO113" s="33">
        <f t="shared" ref="BO113:DZ113" si="113">MAX(BO111,BO112)</f>
        <v>1.1080000000000001</v>
      </c>
      <c r="BP113" s="33">
        <f t="shared" si="113"/>
        <v>1.9503999999999999</v>
      </c>
      <c r="BQ113" s="33">
        <f t="shared" si="113"/>
        <v>1.0297000000000001</v>
      </c>
      <c r="BR113" s="33">
        <f t="shared" si="113"/>
        <v>1.0321</v>
      </c>
      <c r="BS113" s="33">
        <f t="shared" si="113"/>
        <v>1.1148</v>
      </c>
      <c r="BT113" s="33">
        <f t="shared" si="113"/>
        <v>1.3649</v>
      </c>
      <c r="BU113" s="33">
        <f t="shared" si="113"/>
        <v>1.3419000000000001</v>
      </c>
      <c r="BV113" s="33">
        <f t="shared" si="113"/>
        <v>1.1095999999999999</v>
      </c>
      <c r="BW113" s="33">
        <f t="shared" si="113"/>
        <v>1.0682</v>
      </c>
      <c r="BX113" s="33">
        <f t="shared" si="113"/>
        <v>2.3247</v>
      </c>
      <c r="BY113" s="33">
        <f t="shared" si="113"/>
        <v>1.3280000000000001</v>
      </c>
      <c r="BZ113" s="33">
        <f t="shared" si="113"/>
        <v>1.7413000000000001</v>
      </c>
      <c r="CA113" s="33">
        <f t="shared" si="113"/>
        <v>2.0293999999999999</v>
      </c>
      <c r="CB113" s="33">
        <f t="shared" si="113"/>
        <v>1.0297000000000001</v>
      </c>
      <c r="CC113" s="33">
        <f t="shared" si="113"/>
        <v>1.8653999999999999</v>
      </c>
      <c r="CD113" s="33">
        <f t="shared" si="113"/>
        <v>2.0148000000000001</v>
      </c>
      <c r="CE113" s="33">
        <f t="shared" si="113"/>
        <v>1.9877</v>
      </c>
      <c r="CF113" s="33">
        <f t="shared" si="113"/>
        <v>2.1328999999999998</v>
      </c>
      <c r="CG113" s="33">
        <f t="shared" si="113"/>
        <v>1.8237000000000001</v>
      </c>
      <c r="CH113" s="33">
        <f t="shared" si="113"/>
        <v>2.2126000000000001</v>
      </c>
      <c r="CI113" s="33">
        <f t="shared" si="113"/>
        <v>1.1910000000000001</v>
      </c>
      <c r="CJ113" s="33">
        <f t="shared" si="113"/>
        <v>1.1476999999999999</v>
      </c>
      <c r="CK113" s="33">
        <f t="shared" si="113"/>
        <v>1.03</v>
      </c>
      <c r="CL113" s="33">
        <f t="shared" si="113"/>
        <v>1.1084000000000001</v>
      </c>
      <c r="CM113" s="33">
        <f t="shared" si="113"/>
        <v>1.19</v>
      </c>
      <c r="CN113" s="33">
        <f t="shared" si="113"/>
        <v>1.0297000000000001</v>
      </c>
      <c r="CO113" s="33">
        <f t="shared" si="113"/>
        <v>1.0297000000000001</v>
      </c>
      <c r="CP113" s="33">
        <f t="shared" si="113"/>
        <v>1.135</v>
      </c>
      <c r="CQ113" s="33">
        <f t="shared" si="113"/>
        <v>1.1734</v>
      </c>
      <c r="CR113" s="33">
        <f t="shared" si="113"/>
        <v>1.7462</v>
      </c>
      <c r="CS113" s="33">
        <f t="shared" si="113"/>
        <v>1.5051000000000001</v>
      </c>
      <c r="CT113" s="33">
        <f t="shared" si="113"/>
        <v>2.1513</v>
      </c>
      <c r="CU113" s="33">
        <f t="shared" si="113"/>
        <v>1.236</v>
      </c>
      <c r="CV113" s="33">
        <f t="shared" si="113"/>
        <v>2.3957999999999999</v>
      </c>
      <c r="CW113" s="33">
        <f t="shared" si="113"/>
        <v>1.8147</v>
      </c>
      <c r="CX113" s="33">
        <f t="shared" si="113"/>
        <v>1.2377</v>
      </c>
      <c r="CY113" s="33">
        <f t="shared" si="113"/>
        <v>2.3957999999999999</v>
      </c>
      <c r="CZ113" s="33">
        <f t="shared" si="113"/>
        <v>1.0772999999999999</v>
      </c>
      <c r="DA113" s="33">
        <f t="shared" si="113"/>
        <v>1.8289</v>
      </c>
      <c r="DB113" s="33">
        <f t="shared" si="113"/>
        <v>1.4746999999999999</v>
      </c>
      <c r="DC113" s="33">
        <f t="shared" si="113"/>
        <v>1.8955</v>
      </c>
      <c r="DD113" s="33">
        <f t="shared" si="113"/>
        <v>1.9443999999999999</v>
      </c>
      <c r="DE113" s="33">
        <f t="shared" si="113"/>
        <v>1.5113000000000001</v>
      </c>
      <c r="DF113" s="33">
        <f t="shared" si="113"/>
        <v>1.0297000000000001</v>
      </c>
      <c r="DG113" s="33">
        <f t="shared" si="113"/>
        <v>2.2322000000000002</v>
      </c>
      <c r="DH113" s="33">
        <f t="shared" si="113"/>
        <v>1.0772999999999999</v>
      </c>
      <c r="DI113" s="33">
        <f t="shared" si="113"/>
        <v>1.0508</v>
      </c>
      <c r="DJ113" s="33">
        <f t="shared" si="113"/>
        <v>1.2033</v>
      </c>
      <c r="DK113" s="33">
        <f t="shared" si="113"/>
        <v>1.2339</v>
      </c>
      <c r="DL113" s="33">
        <f t="shared" si="113"/>
        <v>1.0297000000000001</v>
      </c>
      <c r="DM113" s="33">
        <f t="shared" si="113"/>
        <v>1.7081999999999999</v>
      </c>
      <c r="DN113" s="33">
        <f t="shared" si="113"/>
        <v>1.1073</v>
      </c>
      <c r="DO113" s="33">
        <f t="shared" si="113"/>
        <v>1.0401</v>
      </c>
      <c r="DP113" s="33">
        <f t="shared" si="113"/>
        <v>1.8305</v>
      </c>
      <c r="DQ113" s="33">
        <f t="shared" si="113"/>
        <v>1.1592</v>
      </c>
      <c r="DR113" s="33">
        <f t="shared" si="113"/>
        <v>1.1047</v>
      </c>
      <c r="DS113" s="33">
        <f t="shared" si="113"/>
        <v>1.2024999999999999</v>
      </c>
      <c r="DT113" s="33">
        <f t="shared" si="113"/>
        <v>1.917</v>
      </c>
      <c r="DU113" s="33">
        <f t="shared" si="113"/>
        <v>1.4112</v>
      </c>
      <c r="DV113" s="33">
        <f t="shared" si="113"/>
        <v>1.7921</v>
      </c>
      <c r="DW113" s="33">
        <f t="shared" si="113"/>
        <v>1.496</v>
      </c>
      <c r="DX113" s="33">
        <f t="shared" si="113"/>
        <v>1.9572000000000001</v>
      </c>
      <c r="DY113" s="33">
        <f t="shared" si="113"/>
        <v>1.4986999999999999</v>
      </c>
      <c r="DZ113" s="33">
        <f t="shared" si="113"/>
        <v>1.1877</v>
      </c>
      <c r="EA113" s="33">
        <f t="shared" ref="EA113:FX113" si="114">MAX(EA111,EA112)</f>
        <v>1.2249000000000001</v>
      </c>
      <c r="EB113" s="33">
        <f t="shared" si="114"/>
        <v>1.2191000000000001</v>
      </c>
      <c r="EC113" s="33">
        <f t="shared" si="114"/>
        <v>1.5166999999999999</v>
      </c>
      <c r="ED113" s="33">
        <f t="shared" si="114"/>
        <v>1.0923</v>
      </c>
      <c r="EE113" s="33">
        <f t="shared" si="114"/>
        <v>1.8542000000000001</v>
      </c>
      <c r="EF113" s="33">
        <f t="shared" si="114"/>
        <v>1.1017999999999999</v>
      </c>
      <c r="EG113" s="33">
        <f t="shared" si="114"/>
        <v>1.6172</v>
      </c>
      <c r="EH113" s="33">
        <f t="shared" si="114"/>
        <v>1.6517999999999999</v>
      </c>
      <c r="EI113" s="33">
        <f t="shared" si="114"/>
        <v>1.0297000000000001</v>
      </c>
      <c r="EJ113" s="33">
        <f t="shared" si="114"/>
        <v>1.0297000000000001</v>
      </c>
      <c r="EK113" s="33">
        <f t="shared" si="114"/>
        <v>1.1950000000000001</v>
      </c>
      <c r="EL113" s="33">
        <f t="shared" si="114"/>
        <v>1.2378</v>
      </c>
      <c r="EM113" s="33">
        <f t="shared" si="114"/>
        <v>1.3646</v>
      </c>
      <c r="EN113" s="33">
        <f t="shared" si="114"/>
        <v>1.1339999999999999</v>
      </c>
      <c r="EO113" s="33">
        <f t="shared" si="114"/>
        <v>1.4812000000000001</v>
      </c>
      <c r="EP113" s="33">
        <f t="shared" si="114"/>
        <v>1.3043</v>
      </c>
      <c r="EQ113" s="33">
        <f t="shared" si="114"/>
        <v>1.0483</v>
      </c>
      <c r="ER113" s="33">
        <f t="shared" si="114"/>
        <v>1.4885999999999999</v>
      </c>
      <c r="ES113" s="33">
        <f t="shared" si="114"/>
        <v>1.9636</v>
      </c>
      <c r="ET113" s="33">
        <f t="shared" si="114"/>
        <v>2.1004999999999998</v>
      </c>
      <c r="EU113" s="33">
        <f t="shared" si="114"/>
        <v>1.2141999999999999</v>
      </c>
      <c r="EV113" s="33">
        <f t="shared" si="114"/>
        <v>2.3043999999999998</v>
      </c>
      <c r="EW113" s="33">
        <f t="shared" si="114"/>
        <v>1.1591</v>
      </c>
      <c r="EX113" s="33">
        <f t="shared" si="114"/>
        <v>1.9443999999999999</v>
      </c>
      <c r="EY113" s="33">
        <f t="shared" si="114"/>
        <v>1.1968000000000001</v>
      </c>
      <c r="EZ113" s="33">
        <f t="shared" si="114"/>
        <v>2.093</v>
      </c>
      <c r="FA113" s="33">
        <f t="shared" si="114"/>
        <v>1.0377000000000001</v>
      </c>
      <c r="FB113" s="33">
        <f t="shared" si="114"/>
        <v>1.5125999999999999</v>
      </c>
      <c r="FC113" s="33">
        <f t="shared" si="114"/>
        <v>1.0716000000000001</v>
      </c>
      <c r="FD113" s="33">
        <f t="shared" si="114"/>
        <v>1.3325</v>
      </c>
      <c r="FE113" s="33">
        <f t="shared" si="114"/>
        <v>2.2738999999999998</v>
      </c>
      <c r="FF113" s="33">
        <f t="shared" si="114"/>
        <v>1.8613</v>
      </c>
      <c r="FG113" s="33">
        <f t="shared" si="114"/>
        <v>2.1107</v>
      </c>
      <c r="FH113" s="33">
        <f t="shared" si="114"/>
        <v>2.3168000000000002</v>
      </c>
      <c r="FI113" s="33">
        <f t="shared" si="114"/>
        <v>1.0834999999999999</v>
      </c>
      <c r="FJ113" s="33">
        <f t="shared" si="114"/>
        <v>1.0684</v>
      </c>
      <c r="FK113" s="33">
        <f t="shared" si="114"/>
        <v>1.0499000000000001</v>
      </c>
      <c r="FL113" s="33">
        <f t="shared" si="114"/>
        <v>1.0297000000000001</v>
      </c>
      <c r="FM113" s="33">
        <f t="shared" si="114"/>
        <v>1.0348999999999999</v>
      </c>
      <c r="FN113" s="33">
        <f t="shared" si="114"/>
        <v>1.0297000000000001</v>
      </c>
      <c r="FO113" s="33">
        <f t="shared" si="114"/>
        <v>1.1169</v>
      </c>
      <c r="FP113" s="33">
        <f t="shared" si="114"/>
        <v>1.0530999999999999</v>
      </c>
      <c r="FQ113" s="33">
        <f t="shared" si="114"/>
        <v>1.1299999999999999</v>
      </c>
      <c r="FR113" s="33">
        <f t="shared" si="114"/>
        <v>1.9462999999999999</v>
      </c>
      <c r="FS113" s="33">
        <f t="shared" si="114"/>
        <v>1.9161999999999999</v>
      </c>
      <c r="FT113" s="33">
        <f t="shared" si="114"/>
        <v>2.3691</v>
      </c>
      <c r="FU113" s="33">
        <f t="shared" si="114"/>
        <v>1.1664000000000001</v>
      </c>
      <c r="FV113" s="33">
        <f t="shared" si="114"/>
        <v>1.1899</v>
      </c>
      <c r="FW113" s="33">
        <f t="shared" si="114"/>
        <v>1.9835</v>
      </c>
      <c r="FX113" s="33">
        <f t="shared" si="114"/>
        <v>2.3393999999999999</v>
      </c>
      <c r="FY113" s="83"/>
      <c r="FZ113" s="83">
        <f>SUM(C113:FX113)</f>
        <v>254.52650000000003</v>
      </c>
      <c r="GA113" s="7"/>
      <c r="GB113" s="20"/>
      <c r="GC113" s="20"/>
      <c r="GD113" s="20"/>
      <c r="GE113" s="20"/>
      <c r="GF113" s="20"/>
      <c r="GG113" s="7"/>
      <c r="GH113" s="7"/>
      <c r="GI113" s="7"/>
      <c r="GJ113" s="7"/>
      <c r="GK113" s="7"/>
      <c r="GL113" s="7"/>
      <c r="GM113" s="7"/>
    </row>
    <row r="114" spans="1:204" x14ac:dyDescent="0.35">
      <c r="A114" s="7"/>
      <c r="B114" s="7" t="s">
        <v>595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33"/>
      <c r="FZ114" s="33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</row>
    <row r="115" spans="1:204" x14ac:dyDescent="0.35">
      <c r="A115" s="6" t="s">
        <v>596</v>
      </c>
      <c r="B115" s="44" t="s">
        <v>597</v>
      </c>
      <c r="C115" s="33">
        <f t="shared" ref="C115:BN115" si="115">ROUND(IF(C103&lt;453.5,0.825-(0.0000639*(453.5-C103)),IF(C103&lt;1567.5,0.8595-(0.000031*(1567.5-C103)),IF(C103&lt;6682,0.885-(0.000005*(6682-C103)),IF(C103&lt;30000,0.905-(0.0000009*(30000-C103)),0.905)))),4)</f>
        <v>0.88439999999999996</v>
      </c>
      <c r="D115" s="33">
        <f t="shared" si="115"/>
        <v>0.90500000000000003</v>
      </c>
      <c r="E115" s="33">
        <f t="shared" si="115"/>
        <v>0.88070000000000004</v>
      </c>
      <c r="F115" s="33">
        <f t="shared" si="115"/>
        <v>0.89959999999999996</v>
      </c>
      <c r="G115" s="33">
        <f t="shared" si="115"/>
        <v>0.86009999999999998</v>
      </c>
      <c r="H115" s="33">
        <f t="shared" si="115"/>
        <v>0.84519999999999995</v>
      </c>
      <c r="I115" s="33">
        <f t="shared" si="115"/>
        <v>0.88539999999999996</v>
      </c>
      <c r="J115" s="33">
        <f t="shared" si="115"/>
        <v>0.86209999999999998</v>
      </c>
      <c r="K115" s="33">
        <f t="shared" si="115"/>
        <v>0.81220000000000003</v>
      </c>
      <c r="L115" s="33">
        <f t="shared" si="115"/>
        <v>0.86260000000000003</v>
      </c>
      <c r="M115" s="33">
        <f t="shared" si="115"/>
        <v>0.84219999999999995</v>
      </c>
      <c r="N115" s="33">
        <f t="shared" si="115"/>
        <v>0.90500000000000003</v>
      </c>
      <c r="O115" s="33">
        <f t="shared" si="115"/>
        <v>0.88990000000000002</v>
      </c>
      <c r="P115" s="33">
        <f t="shared" si="115"/>
        <v>0.81620000000000004</v>
      </c>
      <c r="Q115" s="33">
        <f t="shared" si="115"/>
        <v>0.90500000000000003</v>
      </c>
      <c r="R115" s="33">
        <f t="shared" si="115"/>
        <v>0.8841</v>
      </c>
      <c r="S115" s="33">
        <f t="shared" si="115"/>
        <v>0.85970000000000002</v>
      </c>
      <c r="T115" s="33">
        <f t="shared" si="115"/>
        <v>0.80630000000000002</v>
      </c>
      <c r="U115" s="33">
        <f t="shared" si="115"/>
        <v>0.79969999999999997</v>
      </c>
      <c r="V115" s="33">
        <f t="shared" si="115"/>
        <v>0.8125</v>
      </c>
      <c r="W115" s="33">
        <f t="shared" si="115"/>
        <v>0.80459999999999998</v>
      </c>
      <c r="X115" s="33">
        <f t="shared" si="115"/>
        <v>0.79920000000000002</v>
      </c>
      <c r="Y115" s="33">
        <f t="shared" si="115"/>
        <v>0.83889999999999998</v>
      </c>
      <c r="Z115" s="33">
        <f t="shared" si="115"/>
        <v>0.81079999999999997</v>
      </c>
      <c r="AA115" s="33">
        <f t="shared" si="115"/>
        <v>0.90500000000000003</v>
      </c>
      <c r="AB115" s="33">
        <f t="shared" si="115"/>
        <v>0.90269999999999995</v>
      </c>
      <c r="AC115" s="33">
        <f t="shared" si="115"/>
        <v>0.83950000000000002</v>
      </c>
      <c r="AD115" s="33">
        <f t="shared" si="115"/>
        <v>0.85519999999999996</v>
      </c>
      <c r="AE115" s="33">
        <f t="shared" si="115"/>
        <v>0.80220000000000002</v>
      </c>
      <c r="AF115" s="33">
        <f t="shared" si="115"/>
        <v>0.80679999999999996</v>
      </c>
      <c r="AG115" s="33">
        <f t="shared" si="115"/>
        <v>0.82989999999999997</v>
      </c>
      <c r="AH115" s="33">
        <f t="shared" si="115"/>
        <v>0.84109999999999996</v>
      </c>
      <c r="AI115" s="33">
        <f t="shared" si="115"/>
        <v>0.81989999999999996</v>
      </c>
      <c r="AJ115" s="33">
        <f t="shared" si="115"/>
        <v>0.80730000000000002</v>
      </c>
      <c r="AK115" s="33">
        <f t="shared" si="115"/>
        <v>0.80700000000000005</v>
      </c>
      <c r="AL115" s="33">
        <f t="shared" si="115"/>
        <v>0.81430000000000002</v>
      </c>
      <c r="AM115" s="33">
        <f t="shared" si="115"/>
        <v>0.81969999999999998</v>
      </c>
      <c r="AN115" s="33">
        <f t="shared" si="115"/>
        <v>0.81589999999999996</v>
      </c>
      <c r="AO115" s="33">
        <f t="shared" si="115"/>
        <v>0.87439999999999996</v>
      </c>
      <c r="AP115" s="33">
        <f t="shared" si="115"/>
        <v>0.90500000000000003</v>
      </c>
      <c r="AQ115" s="33">
        <f t="shared" si="115"/>
        <v>0.8115</v>
      </c>
      <c r="AR115" s="33">
        <f t="shared" si="115"/>
        <v>0.90500000000000003</v>
      </c>
      <c r="AS115" s="33">
        <f t="shared" si="115"/>
        <v>0.88460000000000005</v>
      </c>
      <c r="AT115" s="33">
        <f t="shared" si="115"/>
        <v>0.86329999999999996</v>
      </c>
      <c r="AU115" s="33">
        <f t="shared" si="115"/>
        <v>0.81340000000000001</v>
      </c>
      <c r="AV115" s="33">
        <f t="shared" si="115"/>
        <v>0.81569999999999998</v>
      </c>
      <c r="AW115" s="33">
        <f t="shared" si="115"/>
        <v>0.81230000000000002</v>
      </c>
      <c r="AX115" s="33">
        <f t="shared" si="115"/>
        <v>0.80069999999999997</v>
      </c>
      <c r="AY115" s="33">
        <f t="shared" si="115"/>
        <v>0.82250000000000001</v>
      </c>
      <c r="AZ115" s="33">
        <f t="shared" si="115"/>
        <v>0.8891</v>
      </c>
      <c r="BA115" s="33">
        <f t="shared" si="115"/>
        <v>0.88619999999999999</v>
      </c>
      <c r="BB115" s="33">
        <f t="shared" si="115"/>
        <v>0.88490000000000002</v>
      </c>
      <c r="BC115" s="33">
        <f t="shared" si="115"/>
        <v>0.90039999999999998</v>
      </c>
      <c r="BD115" s="33">
        <f t="shared" si="115"/>
        <v>0.86970000000000003</v>
      </c>
      <c r="BE115" s="33">
        <f t="shared" si="115"/>
        <v>0.84940000000000004</v>
      </c>
      <c r="BF115" s="33">
        <f t="shared" si="115"/>
        <v>0.90110000000000001</v>
      </c>
      <c r="BG115" s="33">
        <f t="shared" si="115"/>
        <v>0.83950000000000002</v>
      </c>
      <c r="BH115" s="33">
        <f t="shared" si="115"/>
        <v>0.82909999999999995</v>
      </c>
      <c r="BI115" s="33">
        <f t="shared" si="115"/>
        <v>0.8125</v>
      </c>
      <c r="BJ115" s="33">
        <f t="shared" si="115"/>
        <v>0.88300000000000001</v>
      </c>
      <c r="BK115" s="33">
        <f t="shared" si="115"/>
        <v>0.90500000000000003</v>
      </c>
      <c r="BL115" s="33">
        <f t="shared" si="115"/>
        <v>0.80200000000000005</v>
      </c>
      <c r="BM115" s="33">
        <f t="shared" si="115"/>
        <v>0.81930000000000003</v>
      </c>
      <c r="BN115" s="33">
        <f t="shared" si="115"/>
        <v>0.86760000000000004</v>
      </c>
      <c r="BO115" s="33">
        <f t="shared" ref="BO115:DZ115" si="116">ROUND(IF(BO103&lt;453.5,0.825-(0.0000639*(453.5-BO103)),IF(BO103&lt;1567.5,0.8595-(0.000031*(1567.5-BO103)),IF(BO103&lt;6682,0.885-(0.000005*(6682-BO103)),IF(BO103&lt;30000,0.905-(0.0000009*(30000-BO103)),0.905)))),4)</f>
        <v>0.85050000000000003</v>
      </c>
      <c r="BP115" s="33">
        <f t="shared" si="116"/>
        <v>0.80679999999999996</v>
      </c>
      <c r="BQ115" s="33">
        <f t="shared" si="116"/>
        <v>0.88109999999999999</v>
      </c>
      <c r="BR115" s="33">
        <f t="shared" si="116"/>
        <v>0.87409999999999999</v>
      </c>
      <c r="BS115" s="33">
        <f t="shared" si="116"/>
        <v>0.84660000000000002</v>
      </c>
      <c r="BT115" s="33">
        <f t="shared" si="116"/>
        <v>0.82050000000000001</v>
      </c>
      <c r="BU115" s="33">
        <f t="shared" si="116"/>
        <v>0.82140000000000002</v>
      </c>
      <c r="BV115" s="33">
        <f t="shared" si="116"/>
        <v>0.84960000000000002</v>
      </c>
      <c r="BW115" s="33">
        <f t="shared" si="116"/>
        <v>0.86170000000000002</v>
      </c>
      <c r="BX115" s="33">
        <f t="shared" si="116"/>
        <v>0.8004</v>
      </c>
      <c r="BY115" s="33">
        <f t="shared" si="116"/>
        <v>0.82489999999999997</v>
      </c>
      <c r="BZ115" s="33">
        <f t="shared" si="116"/>
        <v>0.81030000000000002</v>
      </c>
      <c r="CA115" s="33">
        <f t="shared" si="116"/>
        <v>0.8054</v>
      </c>
      <c r="CB115" s="33">
        <f t="shared" si="116"/>
        <v>0.90500000000000003</v>
      </c>
      <c r="CC115" s="33">
        <f t="shared" si="116"/>
        <v>0.80820000000000003</v>
      </c>
      <c r="CD115" s="33">
        <f t="shared" si="116"/>
        <v>0.80569999999999997</v>
      </c>
      <c r="CE115" s="33">
        <f t="shared" si="116"/>
        <v>0.80610000000000004</v>
      </c>
      <c r="CF115" s="33">
        <f t="shared" si="116"/>
        <v>0.80369999999999997</v>
      </c>
      <c r="CG115" s="33">
        <f t="shared" si="116"/>
        <v>0.80889999999999995</v>
      </c>
      <c r="CH115" s="33">
        <f t="shared" si="116"/>
        <v>0.80230000000000001</v>
      </c>
      <c r="CI115" s="33">
        <f t="shared" si="116"/>
        <v>0.83230000000000004</v>
      </c>
      <c r="CJ115" s="33">
        <f t="shared" si="116"/>
        <v>0.83879999999999999</v>
      </c>
      <c r="CK115" s="33">
        <f t="shared" si="116"/>
        <v>0.87629999999999997</v>
      </c>
      <c r="CL115" s="33">
        <f t="shared" si="116"/>
        <v>0.85029999999999994</v>
      </c>
      <c r="CM115" s="33">
        <f t="shared" si="116"/>
        <v>0.83240000000000003</v>
      </c>
      <c r="CN115" s="33">
        <f t="shared" si="116"/>
        <v>0.90500000000000003</v>
      </c>
      <c r="CO115" s="33">
        <f t="shared" si="116"/>
        <v>0.8911</v>
      </c>
      <c r="CP115" s="33">
        <f t="shared" si="116"/>
        <v>0.8407</v>
      </c>
      <c r="CQ115" s="33">
        <f t="shared" si="116"/>
        <v>0.83489999999999998</v>
      </c>
      <c r="CR115" s="33">
        <f t="shared" si="116"/>
        <v>0.81030000000000002</v>
      </c>
      <c r="CS115" s="33">
        <f t="shared" si="116"/>
        <v>0.81520000000000004</v>
      </c>
      <c r="CT115" s="33">
        <f t="shared" si="116"/>
        <v>0.8034</v>
      </c>
      <c r="CU115" s="33">
        <f t="shared" si="116"/>
        <v>0.82550000000000001</v>
      </c>
      <c r="CV115" s="33">
        <f t="shared" si="116"/>
        <v>0.79920000000000002</v>
      </c>
      <c r="CW115" s="33">
        <f t="shared" si="116"/>
        <v>0.80910000000000004</v>
      </c>
      <c r="CX115" s="33">
        <f t="shared" si="116"/>
        <v>0.82530000000000003</v>
      </c>
      <c r="CY115" s="33">
        <f t="shared" si="116"/>
        <v>0.79920000000000002</v>
      </c>
      <c r="CZ115" s="33">
        <f t="shared" si="116"/>
        <v>0.86080000000000001</v>
      </c>
      <c r="DA115" s="33">
        <f t="shared" si="116"/>
        <v>0.80879999999999996</v>
      </c>
      <c r="DB115" s="33">
        <f t="shared" si="116"/>
        <v>0.81640000000000001</v>
      </c>
      <c r="DC115" s="33">
        <f t="shared" si="116"/>
        <v>0.80769999999999997</v>
      </c>
      <c r="DD115" s="33">
        <f t="shared" si="116"/>
        <v>0.80689999999999995</v>
      </c>
      <c r="DE115" s="33">
        <f t="shared" si="116"/>
        <v>0.81499999999999995</v>
      </c>
      <c r="DF115" s="33">
        <f t="shared" si="116"/>
        <v>0.89710000000000001</v>
      </c>
      <c r="DG115" s="33">
        <f t="shared" si="116"/>
        <v>0.80200000000000005</v>
      </c>
      <c r="DH115" s="33">
        <f t="shared" si="116"/>
        <v>0.86080000000000001</v>
      </c>
      <c r="DI115" s="33">
        <f t="shared" si="116"/>
        <v>0.86399999999999999</v>
      </c>
      <c r="DJ115" s="33">
        <f t="shared" si="116"/>
        <v>0.83040000000000003</v>
      </c>
      <c r="DK115" s="33">
        <f t="shared" si="116"/>
        <v>0.82579999999999998</v>
      </c>
      <c r="DL115" s="33">
        <f t="shared" si="116"/>
        <v>0.88019999999999998</v>
      </c>
      <c r="DM115" s="33">
        <f t="shared" si="116"/>
        <v>0.81089999999999995</v>
      </c>
      <c r="DN115" s="33">
        <f t="shared" si="116"/>
        <v>0.85089999999999999</v>
      </c>
      <c r="DO115" s="33">
        <f t="shared" si="116"/>
        <v>0.8679</v>
      </c>
      <c r="DP115" s="33">
        <f t="shared" si="116"/>
        <v>0.80879999999999996</v>
      </c>
      <c r="DQ115" s="33">
        <f t="shared" si="116"/>
        <v>0.83709999999999996</v>
      </c>
      <c r="DR115" s="33">
        <f t="shared" si="116"/>
        <v>0.85240000000000005</v>
      </c>
      <c r="DS115" s="33">
        <f t="shared" si="116"/>
        <v>0.8306</v>
      </c>
      <c r="DT115" s="33">
        <f t="shared" si="116"/>
        <v>0.80740000000000001</v>
      </c>
      <c r="DU115" s="33">
        <f t="shared" si="116"/>
        <v>0.81879999999999997</v>
      </c>
      <c r="DV115" s="33">
        <f t="shared" si="116"/>
        <v>0.8095</v>
      </c>
      <c r="DW115" s="33">
        <f t="shared" si="116"/>
        <v>0.8155</v>
      </c>
      <c r="DX115" s="33">
        <f t="shared" si="116"/>
        <v>0.80669999999999997</v>
      </c>
      <c r="DY115" s="33">
        <f t="shared" si="116"/>
        <v>0.81540000000000001</v>
      </c>
      <c r="DZ115" s="33">
        <f t="shared" si="116"/>
        <v>0.83279999999999998</v>
      </c>
      <c r="EA115" s="33">
        <f t="shared" ref="EA115:FX115" si="117">ROUND(IF(EA103&lt;453.5,0.825-(0.0000639*(453.5-EA103)),IF(EA103&lt;1567.5,0.8595-(0.000031*(1567.5-EA103)),IF(EA103&lt;6682,0.885-(0.000005*(6682-EA103)),IF(EA103&lt;30000,0.905-(0.0000009*(30000-EA103)),0.905)))),4)</f>
        <v>0.82720000000000005</v>
      </c>
      <c r="EB115" s="33">
        <f t="shared" si="117"/>
        <v>0.82809999999999995</v>
      </c>
      <c r="EC115" s="33">
        <f t="shared" si="117"/>
        <v>0.81479999999999997</v>
      </c>
      <c r="ED115" s="33">
        <f t="shared" si="117"/>
        <v>0.85940000000000005</v>
      </c>
      <c r="EE115" s="33">
        <f t="shared" si="117"/>
        <v>0.80840000000000001</v>
      </c>
      <c r="EF115" s="33">
        <f t="shared" si="117"/>
        <v>0.85409999999999997</v>
      </c>
      <c r="EG115" s="33">
        <f t="shared" si="117"/>
        <v>0.81240000000000001</v>
      </c>
      <c r="EH115" s="33">
        <f t="shared" si="117"/>
        <v>0.81189999999999996</v>
      </c>
      <c r="EI115" s="33">
        <f t="shared" si="117"/>
        <v>0.89070000000000005</v>
      </c>
      <c r="EJ115" s="33">
        <f t="shared" si="117"/>
        <v>0.88719999999999999</v>
      </c>
      <c r="EK115" s="33">
        <f t="shared" si="117"/>
        <v>0.83169999999999999</v>
      </c>
      <c r="EL115" s="33">
        <f t="shared" si="117"/>
        <v>0.82520000000000004</v>
      </c>
      <c r="EM115" s="33">
        <f t="shared" si="117"/>
        <v>0.8206</v>
      </c>
      <c r="EN115" s="33">
        <f t="shared" si="117"/>
        <v>0.84089999999999998</v>
      </c>
      <c r="EO115" s="33">
        <f t="shared" si="117"/>
        <v>0.81610000000000005</v>
      </c>
      <c r="EP115" s="33">
        <f t="shared" si="117"/>
        <v>0.82279999999999998</v>
      </c>
      <c r="EQ115" s="33">
        <f t="shared" si="117"/>
        <v>0.8649</v>
      </c>
      <c r="ER115" s="33">
        <f t="shared" si="117"/>
        <v>0.81579999999999997</v>
      </c>
      <c r="ES115" s="33">
        <f t="shared" si="117"/>
        <v>0.80659999999999998</v>
      </c>
      <c r="ET115" s="33">
        <f t="shared" si="117"/>
        <v>0.80840000000000001</v>
      </c>
      <c r="EU115" s="33">
        <f t="shared" si="117"/>
        <v>0.82879999999999998</v>
      </c>
      <c r="EV115" s="33">
        <f t="shared" si="117"/>
        <v>0.80079999999999996</v>
      </c>
      <c r="EW115" s="33">
        <f t="shared" si="117"/>
        <v>0.83709999999999996</v>
      </c>
      <c r="EX115" s="33">
        <f t="shared" si="117"/>
        <v>0.80689999999999995</v>
      </c>
      <c r="EY115" s="33">
        <f t="shared" si="117"/>
        <v>0.83140000000000003</v>
      </c>
      <c r="EZ115" s="33">
        <f t="shared" si="117"/>
        <v>0.8044</v>
      </c>
      <c r="FA115" s="33">
        <f t="shared" si="117"/>
        <v>0.86880000000000002</v>
      </c>
      <c r="FB115" s="33">
        <f t="shared" si="117"/>
        <v>0.81489999999999996</v>
      </c>
      <c r="FC115" s="33">
        <f t="shared" si="117"/>
        <v>0.86140000000000005</v>
      </c>
      <c r="FD115" s="33">
        <f t="shared" si="117"/>
        <v>0.82179999999999997</v>
      </c>
      <c r="FE115" s="33">
        <f t="shared" si="117"/>
        <v>0.80130000000000001</v>
      </c>
      <c r="FF115" s="33">
        <f t="shared" si="117"/>
        <v>0.80830000000000002</v>
      </c>
      <c r="FG115" s="33">
        <f t="shared" si="117"/>
        <v>0.80410000000000004</v>
      </c>
      <c r="FH115" s="33">
        <f t="shared" si="117"/>
        <v>0.80059999999999998</v>
      </c>
      <c r="FI115" s="33">
        <f t="shared" si="117"/>
        <v>0.86029999999999995</v>
      </c>
      <c r="FJ115" s="33">
        <f t="shared" si="117"/>
        <v>0.86170000000000002</v>
      </c>
      <c r="FK115" s="33">
        <f t="shared" si="117"/>
        <v>0.86429999999999996</v>
      </c>
      <c r="FL115" s="33">
        <f t="shared" si="117"/>
        <v>0.88560000000000005</v>
      </c>
      <c r="FM115" s="33">
        <f t="shared" si="117"/>
        <v>0.87109999999999999</v>
      </c>
      <c r="FN115" s="33">
        <f t="shared" si="117"/>
        <v>0.89810000000000001</v>
      </c>
      <c r="FO115" s="33">
        <f t="shared" si="117"/>
        <v>0.84540000000000004</v>
      </c>
      <c r="FP115" s="33">
        <f t="shared" si="117"/>
        <v>0.86309999999999998</v>
      </c>
      <c r="FQ115" s="33">
        <f t="shared" si="117"/>
        <v>0.84150000000000003</v>
      </c>
      <c r="FR115" s="33">
        <f t="shared" si="117"/>
        <v>0.80689999999999995</v>
      </c>
      <c r="FS115" s="33">
        <f t="shared" si="117"/>
        <v>0.80740000000000001</v>
      </c>
      <c r="FT115" s="33">
        <f t="shared" si="117"/>
        <v>0.79969999999999997</v>
      </c>
      <c r="FU115" s="33">
        <f t="shared" si="117"/>
        <v>0.83599999999999997</v>
      </c>
      <c r="FV115" s="33">
        <f t="shared" si="117"/>
        <v>0.83250000000000002</v>
      </c>
      <c r="FW115" s="33">
        <f t="shared" si="117"/>
        <v>0.80620000000000003</v>
      </c>
      <c r="FX115" s="33">
        <f t="shared" si="117"/>
        <v>0.80020000000000002</v>
      </c>
      <c r="FY115" s="33"/>
      <c r="FZ115" s="33" t="s">
        <v>2</v>
      </c>
      <c r="GA115" s="33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</row>
    <row r="116" spans="1:204" x14ac:dyDescent="0.35">
      <c r="A116" s="7"/>
      <c r="B116" s="7" t="s">
        <v>595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33"/>
      <c r="FZ116" s="7"/>
      <c r="GA116" s="7"/>
      <c r="GB116" s="33"/>
      <c r="GC116" s="33"/>
      <c r="GD116" s="33"/>
      <c r="GE116" s="33"/>
      <c r="GF116" s="33"/>
      <c r="GG116" s="33"/>
      <c r="GH116" s="33"/>
      <c r="GI116" s="33"/>
      <c r="GJ116" s="33"/>
      <c r="GK116" s="7"/>
      <c r="GL116" s="7"/>
      <c r="GM116" s="7"/>
    </row>
    <row r="117" spans="1:204" x14ac:dyDescent="0.35">
      <c r="A117" s="6" t="s">
        <v>595</v>
      </c>
      <c r="B117" s="44" t="s">
        <v>598</v>
      </c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3"/>
      <c r="BJ117" s="83"/>
      <c r="BK117" s="83"/>
      <c r="BL117" s="83"/>
      <c r="BM117" s="83"/>
      <c r="BN117" s="83"/>
      <c r="BO117" s="83"/>
      <c r="BP117" s="83"/>
      <c r="BQ117" s="83"/>
      <c r="BR117" s="83"/>
      <c r="BS117" s="83"/>
      <c r="BT117" s="83"/>
      <c r="BU117" s="83"/>
      <c r="BV117" s="83"/>
      <c r="BW117" s="83"/>
      <c r="BX117" s="83"/>
      <c r="BY117" s="83"/>
      <c r="BZ117" s="83"/>
      <c r="CA117" s="83"/>
      <c r="CB117" s="83"/>
      <c r="CC117" s="83"/>
      <c r="CD117" s="83"/>
      <c r="CE117" s="83"/>
      <c r="CF117" s="83"/>
      <c r="CG117" s="83"/>
      <c r="CH117" s="83"/>
      <c r="CI117" s="83"/>
      <c r="CJ117" s="83"/>
      <c r="CK117" s="83"/>
      <c r="CL117" s="83"/>
      <c r="CM117" s="83"/>
      <c r="CN117" s="83"/>
      <c r="CO117" s="83"/>
      <c r="CP117" s="83"/>
      <c r="CQ117" s="83"/>
      <c r="CR117" s="83"/>
      <c r="CS117" s="83"/>
      <c r="CT117" s="83"/>
      <c r="CU117" s="83"/>
      <c r="CV117" s="83"/>
      <c r="CW117" s="83"/>
      <c r="CX117" s="83"/>
      <c r="CY117" s="83"/>
      <c r="CZ117" s="83"/>
      <c r="DA117" s="83"/>
      <c r="DB117" s="83"/>
      <c r="DC117" s="83"/>
      <c r="DD117" s="83"/>
      <c r="DE117" s="83"/>
      <c r="DF117" s="83"/>
      <c r="DG117" s="83"/>
      <c r="DH117" s="83"/>
      <c r="DI117" s="83"/>
      <c r="DJ117" s="83"/>
      <c r="DK117" s="83"/>
      <c r="DL117" s="83"/>
      <c r="DM117" s="83"/>
      <c r="DN117" s="83"/>
      <c r="DO117" s="83"/>
      <c r="DP117" s="83"/>
      <c r="DQ117" s="83"/>
      <c r="DR117" s="83"/>
      <c r="DS117" s="83"/>
      <c r="DT117" s="83"/>
      <c r="DU117" s="83"/>
      <c r="DV117" s="83"/>
      <c r="DW117" s="83"/>
      <c r="DX117" s="83"/>
      <c r="DY117" s="83"/>
      <c r="DZ117" s="83"/>
      <c r="EA117" s="83"/>
      <c r="EB117" s="83"/>
      <c r="EC117" s="83"/>
      <c r="ED117" s="83"/>
      <c r="EE117" s="83"/>
      <c r="EF117" s="83"/>
      <c r="EG117" s="83"/>
      <c r="EH117" s="83"/>
      <c r="EI117" s="83"/>
      <c r="EJ117" s="83"/>
      <c r="EK117" s="83"/>
      <c r="EL117" s="83"/>
      <c r="EM117" s="83"/>
      <c r="EN117" s="83"/>
      <c r="EO117" s="83"/>
      <c r="EP117" s="83"/>
      <c r="EQ117" s="83"/>
      <c r="ER117" s="83"/>
      <c r="ES117" s="83"/>
      <c r="ET117" s="83"/>
      <c r="EU117" s="83"/>
      <c r="EV117" s="83"/>
      <c r="EW117" s="83"/>
      <c r="EX117" s="83"/>
      <c r="EY117" s="83"/>
      <c r="EZ117" s="83"/>
      <c r="FA117" s="83"/>
      <c r="FB117" s="83"/>
      <c r="FC117" s="83"/>
      <c r="FD117" s="83"/>
      <c r="FE117" s="83"/>
      <c r="FF117" s="83"/>
      <c r="FG117" s="83"/>
      <c r="FH117" s="83"/>
      <c r="FI117" s="83"/>
      <c r="FJ117" s="83"/>
      <c r="FK117" s="83"/>
      <c r="FL117" s="83"/>
      <c r="FM117" s="83"/>
      <c r="FN117" s="83"/>
      <c r="FO117" s="83"/>
      <c r="FP117" s="83"/>
      <c r="FQ117" s="83"/>
      <c r="FR117" s="83"/>
      <c r="FS117" s="83"/>
      <c r="FT117" s="83"/>
      <c r="FU117" s="83"/>
      <c r="FV117" s="83"/>
      <c r="FW117" s="83"/>
      <c r="FX117" s="83"/>
      <c r="FY117" s="33"/>
      <c r="FZ117" s="7"/>
      <c r="GA117" s="7"/>
      <c r="GB117" s="33"/>
      <c r="GC117" s="33"/>
      <c r="GD117" s="33"/>
      <c r="GE117" s="33"/>
      <c r="GF117" s="33"/>
      <c r="GG117" s="33"/>
      <c r="GH117" s="33"/>
      <c r="GI117" s="33"/>
      <c r="GJ117" s="33"/>
      <c r="GK117" s="33"/>
      <c r="GL117" s="33"/>
      <c r="GM117" s="33"/>
    </row>
    <row r="118" spans="1:204" x14ac:dyDescent="0.35">
      <c r="A118" s="6" t="s">
        <v>599</v>
      </c>
      <c r="B118" s="7" t="s">
        <v>600</v>
      </c>
      <c r="C118" s="7">
        <f t="shared" ref="C118:BN118" si="118">+C39</f>
        <v>8496.3799999999992</v>
      </c>
      <c r="D118" s="7">
        <f t="shared" si="118"/>
        <v>8496.3799999999992</v>
      </c>
      <c r="E118" s="7">
        <f t="shared" si="118"/>
        <v>8496.3799999999992</v>
      </c>
      <c r="F118" s="7">
        <f t="shared" si="118"/>
        <v>8496.3799999999992</v>
      </c>
      <c r="G118" s="7">
        <f t="shared" si="118"/>
        <v>8496.3799999999992</v>
      </c>
      <c r="H118" s="7">
        <f t="shared" si="118"/>
        <v>8496.3799999999992</v>
      </c>
      <c r="I118" s="7">
        <f t="shared" si="118"/>
        <v>8496.3799999999992</v>
      </c>
      <c r="J118" s="7">
        <f t="shared" si="118"/>
        <v>8496.3799999999992</v>
      </c>
      <c r="K118" s="7">
        <f t="shared" si="118"/>
        <v>8496.3799999999992</v>
      </c>
      <c r="L118" s="7">
        <f t="shared" si="118"/>
        <v>8496.3799999999992</v>
      </c>
      <c r="M118" s="7">
        <f t="shared" si="118"/>
        <v>8496.3799999999992</v>
      </c>
      <c r="N118" s="7">
        <f t="shared" si="118"/>
        <v>8496.3799999999992</v>
      </c>
      <c r="O118" s="7">
        <f t="shared" si="118"/>
        <v>8496.3799999999992</v>
      </c>
      <c r="P118" s="7">
        <f t="shared" si="118"/>
        <v>8496.3799999999992</v>
      </c>
      <c r="Q118" s="7">
        <f t="shared" si="118"/>
        <v>8496.3799999999992</v>
      </c>
      <c r="R118" s="7">
        <f t="shared" si="118"/>
        <v>8496.3799999999992</v>
      </c>
      <c r="S118" s="7">
        <f t="shared" si="118"/>
        <v>8496.3799999999992</v>
      </c>
      <c r="T118" s="7">
        <f t="shared" si="118"/>
        <v>8496.3799999999992</v>
      </c>
      <c r="U118" s="7">
        <f t="shared" si="118"/>
        <v>8496.3799999999992</v>
      </c>
      <c r="V118" s="7">
        <f t="shared" si="118"/>
        <v>8496.3799999999992</v>
      </c>
      <c r="W118" s="7">
        <f t="shared" si="118"/>
        <v>8496.3799999999992</v>
      </c>
      <c r="X118" s="7">
        <f t="shared" si="118"/>
        <v>8496.3799999999992</v>
      </c>
      <c r="Y118" s="7">
        <f t="shared" si="118"/>
        <v>8496.3799999999992</v>
      </c>
      <c r="Z118" s="7">
        <f t="shared" si="118"/>
        <v>8496.3799999999992</v>
      </c>
      <c r="AA118" s="7">
        <f t="shared" si="118"/>
        <v>8496.3799999999992</v>
      </c>
      <c r="AB118" s="7">
        <f t="shared" si="118"/>
        <v>8496.3799999999992</v>
      </c>
      <c r="AC118" s="7">
        <f t="shared" si="118"/>
        <v>8496.3799999999992</v>
      </c>
      <c r="AD118" s="7">
        <f t="shared" si="118"/>
        <v>8496.3799999999992</v>
      </c>
      <c r="AE118" s="7">
        <f t="shared" si="118"/>
        <v>8496.3799999999992</v>
      </c>
      <c r="AF118" s="7">
        <f t="shared" si="118"/>
        <v>8496.3799999999992</v>
      </c>
      <c r="AG118" s="7">
        <f t="shared" si="118"/>
        <v>8496.3799999999992</v>
      </c>
      <c r="AH118" s="7">
        <f t="shared" si="118"/>
        <v>8496.3799999999992</v>
      </c>
      <c r="AI118" s="7">
        <f t="shared" si="118"/>
        <v>8496.3799999999992</v>
      </c>
      <c r="AJ118" s="7">
        <f t="shared" si="118"/>
        <v>8496.3799999999992</v>
      </c>
      <c r="AK118" s="7">
        <f t="shared" si="118"/>
        <v>8496.3799999999992</v>
      </c>
      <c r="AL118" s="7">
        <f t="shared" si="118"/>
        <v>8496.3799999999992</v>
      </c>
      <c r="AM118" s="7">
        <f t="shared" si="118"/>
        <v>8496.3799999999992</v>
      </c>
      <c r="AN118" s="7">
        <f t="shared" si="118"/>
        <v>8496.3799999999992</v>
      </c>
      <c r="AO118" s="7">
        <f t="shared" si="118"/>
        <v>8496.3799999999992</v>
      </c>
      <c r="AP118" s="7">
        <f t="shared" si="118"/>
        <v>8496.3799999999992</v>
      </c>
      <c r="AQ118" s="7">
        <f t="shared" si="118"/>
        <v>8496.3799999999992</v>
      </c>
      <c r="AR118" s="7">
        <f t="shared" si="118"/>
        <v>8496.3799999999992</v>
      </c>
      <c r="AS118" s="7">
        <f t="shared" si="118"/>
        <v>8496.3799999999992</v>
      </c>
      <c r="AT118" s="7">
        <f t="shared" si="118"/>
        <v>8496.3799999999992</v>
      </c>
      <c r="AU118" s="7">
        <f t="shared" si="118"/>
        <v>8496.3799999999992</v>
      </c>
      <c r="AV118" s="7">
        <f t="shared" si="118"/>
        <v>8496.3799999999992</v>
      </c>
      <c r="AW118" s="7">
        <f t="shared" si="118"/>
        <v>8496.3799999999992</v>
      </c>
      <c r="AX118" s="7">
        <f t="shared" si="118"/>
        <v>8496.3799999999992</v>
      </c>
      <c r="AY118" s="7">
        <f t="shared" si="118"/>
        <v>8496.3799999999992</v>
      </c>
      <c r="AZ118" s="7">
        <f t="shared" si="118"/>
        <v>8496.3799999999992</v>
      </c>
      <c r="BA118" s="7">
        <f t="shared" si="118"/>
        <v>8496.3799999999992</v>
      </c>
      <c r="BB118" s="7">
        <f t="shared" si="118"/>
        <v>8496.3799999999992</v>
      </c>
      <c r="BC118" s="7">
        <f t="shared" si="118"/>
        <v>8496.3799999999992</v>
      </c>
      <c r="BD118" s="7">
        <f t="shared" si="118"/>
        <v>8496.3799999999992</v>
      </c>
      <c r="BE118" s="7">
        <f t="shared" si="118"/>
        <v>8496.3799999999992</v>
      </c>
      <c r="BF118" s="7">
        <f t="shared" si="118"/>
        <v>8496.3799999999992</v>
      </c>
      <c r="BG118" s="7">
        <f t="shared" si="118"/>
        <v>8496.3799999999992</v>
      </c>
      <c r="BH118" s="7">
        <f t="shared" si="118"/>
        <v>8496.3799999999992</v>
      </c>
      <c r="BI118" s="7">
        <f t="shared" si="118"/>
        <v>8496.3799999999992</v>
      </c>
      <c r="BJ118" s="7">
        <f t="shared" si="118"/>
        <v>8496.3799999999992</v>
      </c>
      <c r="BK118" s="7">
        <f t="shared" si="118"/>
        <v>8496.3799999999992</v>
      </c>
      <c r="BL118" s="7">
        <f t="shared" si="118"/>
        <v>8496.3799999999992</v>
      </c>
      <c r="BM118" s="7">
        <f t="shared" si="118"/>
        <v>8496.3799999999992</v>
      </c>
      <c r="BN118" s="7">
        <f t="shared" si="118"/>
        <v>8496.3799999999992</v>
      </c>
      <c r="BO118" s="7">
        <f t="shared" ref="BO118:DZ118" si="119">+BO39</f>
        <v>8496.3799999999992</v>
      </c>
      <c r="BP118" s="7">
        <f t="shared" si="119"/>
        <v>8496.3799999999992</v>
      </c>
      <c r="BQ118" s="7">
        <f t="shared" si="119"/>
        <v>8496.3799999999992</v>
      </c>
      <c r="BR118" s="7">
        <f t="shared" si="119"/>
        <v>8496.3799999999992</v>
      </c>
      <c r="BS118" s="7">
        <f t="shared" si="119"/>
        <v>8496.3799999999992</v>
      </c>
      <c r="BT118" s="7">
        <f t="shared" si="119"/>
        <v>8496.3799999999992</v>
      </c>
      <c r="BU118" s="7">
        <f t="shared" si="119"/>
        <v>8496.3799999999992</v>
      </c>
      <c r="BV118" s="7">
        <f t="shared" si="119"/>
        <v>8496.3799999999992</v>
      </c>
      <c r="BW118" s="7">
        <f t="shared" si="119"/>
        <v>8496.3799999999992</v>
      </c>
      <c r="BX118" s="7">
        <f t="shared" si="119"/>
        <v>8496.3799999999992</v>
      </c>
      <c r="BY118" s="7">
        <f t="shared" si="119"/>
        <v>8496.3799999999992</v>
      </c>
      <c r="BZ118" s="7">
        <f t="shared" si="119"/>
        <v>8496.3799999999992</v>
      </c>
      <c r="CA118" s="7">
        <f t="shared" si="119"/>
        <v>8496.3799999999992</v>
      </c>
      <c r="CB118" s="7">
        <f t="shared" si="119"/>
        <v>8496.3799999999992</v>
      </c>
      <c r="CC118" s="7">
        <f t="shared" si="119"/>
        <v>8496.3799999999992</v>
      </c>
      <c r="CD118" s="7">
        <f t="shared" si="119"/>
        <v>8496.3799999999992</v>
      </c>
      <c r="CE118" s="7">
        <f t="shared" si="119"/>
        <v>8496.3799999999992</v>
      </c>
      <c r="CF118" s="7">
        <f t="shared" si="119"/>
        <v>8496.3799999999992</v>
      </c>
      <c r="CG118" s="7">
        <f t="shared" si="119"/>
        <v>8496.3799999999992</v>
      </c>
      <c r="CH118" s="7">
        <f t="shared" si="119"/>
        <v>8496.3799999999992</v>
      </c>
      <c r="CI118" s="7">
        <f t="shared" si="119"/>
        <v>8496.3799999999992</v>
      </c>
      <c r="CJ118" s="7">
        <f t="shared" si="119"/>
        <v>8496.3799999999992</v>
      </c>
      <c r="CK118" s="7">
        <f t="shared" si="119"/>
        <v>8496.3799999999992</v>
      </c>
      <c r="CL118" s="7">
        <f t="shared" si="119"/>
        <v>8496.3799999999992</v>
      </c>
      <c r="CM118" s="7">
        <f t="shared" si="119"/>
        <v>8496.3799999999992</v>
      </c>
      <c r="CN118" s="7">
        <f t="shared" si="119"/>
        <v>8496.3799999999992</v>
      </c>
      <c r="CO118" s="7">
        <f t="shared" si="119"/>
        <v>8496.3799999999992</v>
      </c>
      <c r="CP118" s="7">
        <f t="shared" si="119"/>
        <v>8496.3799999999992</v>
      </c>
      <c r="CQ118" s="7">
        <f t="shared" si="119"/>
        <v>8496.3799999999992</v>
      </c>
      <c r="CR118" s="7">
        <f t="shared" si="119"/>
        <v>8496.3799999999992</v>
      </c>
      <c r="CS118" s="7">
        <f t="shared" si="119"/>
        <v>8496.3799999999992</v>
      </c>
      <c r="CT118" s="7">
        <f t="shared" si="119"/>
        <v>8496.3799999999992</v>
      </c>
      <c r="CU118" s="7">
        <f t="shared" si="119"/>
        <v>8496.3799999999992</v>
      </c>
      <c r="CV118" s="7">
        <f t="shared" si="119"/>
        <v>8496.3799999999992</v>
      </c>
      <c r="CW118" s="7">
        <f t="shared" si="119"/>
        <v>8496.3799999999992</v>
      </c>
      <c r="CX118" s="7">
        <f t="shared" si="119"/>
        <v>8496.3799999999992</v>
      </c>
      <c r="CY118" s="7">
        <f t="shared" si="119"/>
        <v>8496.3799999999992</v>
      </c>
      <c r="CZ118" s="7">
        <f t="shared" si="119"/>
        <v>8496.3799999999992</v>
      </c>
      <c r="DA118" s="7">
        <f t="shared" si="119"/>
        <v>8496.3799999999992</v>
      </c>
      <c r="DB118" s="7">
        <f t="shared" si="119"/>
        <v>8496.3799999999992</v>
      </c>
      <c r="DC118" s="7">
        <f t="shared" si="119"/>
        <v>8496.3799999999992</v>
      </c>
      <c r="DD118" s="7">
        <f t="shared" si="119"/>
        <v>8496.3799999999992</v>
      </c>
      <c r="DE118" s="7">
        <f t="shared" si="119"/>
        <v>8496.3799999999992</v>
      </c>
      <c r="DF118" s="7">
        <f t="shared" si="119"/>
        <v>8496.3799999999992</v>
      </c>
      <c r="DG118" s="7">
        <f t="shared" si="119"/>
        <v>8496.3799999999992</v>
      </c>
      <c r="DH118" s="7">
        <f t="shared" si="119"/>
        <v>8496.3799999999992</v>
      </c>
      <c r="DI118" s="7">
        <f t="shared" si="119"/>
        <v>8496.3799999999992</v>
      </c>
      <c r="DJ118" s="7">
        <f t="shared" si="119"/>
        <v>8496.3799999999992</v>
      </c>
      <c r="DK118" s="7">
        <f t="shared" si="119"/>
        <v>8496.3799999999992</v>
      </c>
      <c r="DL118" s="7">
        <f t="shared" si="119"/>
        <v>8496.3799999999992</v>
      </c>
      <c r="DM118" s="7">
        <f t="shared" si="119"/>
        <v>8496.3799999999992</v>
      </c>
      <c r="DN118" s="7">
        <f t="shared" si="119"/>
        <v>8496.3799999999992</v>
      </c>
      <c r="DO118" s="7">
        <f t="shared" si="119"/>
        <v>8496.3799999999992</v>
      </c>
      <c r="DP118" s="7">
        <f t="shared" si="119"/>
        <v>8496.3799999999992</v>
      </c>
      <c r="DQ118" s="7">
        <f t="shared" si="119"/>
        <v>8496.3799999999992</v>
      </c>
      <c r="DR118" s="7">
        <f t="shared" si="119"/>
        <v>8496.3799999999992</v>
      </c>
      <c r="DS118" s="7">
        <f t="shared" si="119"/>
        <v>8496.3799999999992</v>
      </c>
      <c r="DT118" s="7">
        <f t="shared" si="119"/>
        <v>8496.3799999999992</v>
      </c>
      <c r="DU118" s="7">
        <f t="shared" si="119"/>
        <v>8496.3799999999992</v>
      </c>
      <c r="DV118" s="7">
        <f t="shared" si="119"/>
        <v>8496.3799999999992</v>
      </c>
      <c r="DW118" s="7">
        <f t="shared" si="119"/>
        <v>8496.3799999999992</v>
      </c>
      <c r="DX118" s="7">
        <f t="shared" si="119"/>
        <v>8496.3799999999992</v>
      </c>
      <c r="DY118" s="7">
        <f t="shared" si="119"/>
        <v>8496.3799999999992</v>
      </c>
      <c r="DZ118" s="7">
        <f t="shared" si="119"/>
        <v>8496.3799999999992</v>
      </c>
      <c r="EA118" s="7">
        <f t="shared" ref="EA118:FX118" si="120">+EA39</f>
        <v>8496.3799999999992</v>
      </c>
      <c r="EB118" s="7">
        <f t="shared" si="120"/>
        <v>8496.3799999999992</v>
      </c>
      <c r="EC118" s="7">
        <f t="shared" si="120"/>
        <v>8496.3799999999992</v>
      </c>
      <c r="ED118" s="7">
        <f t="shared" si="120"/>
        <v>8496.3799999999992</v>
      </c>
      <c r="EE118" s="7">
        <f t="shared" si="120"/>
        <v>8496.3799999999992</v>
      </c>
      <c r="EF118" s="7">
        <f t="shared" si="120"/>
        <v>8496.3799999999992</v>
      </c>
      <c r="EG118" s="7">
        <f t="shared" si="120"/>
        <v>8496.3799999999992</v>
      </c>
      <c r="EH118" s="7">
        <f t="shared" si="120"/>
        <v>8496.3799999999992</v>
      </c>
      <c r="EI118" s="7">
        <f t="shared" si="120"/>
        <v>8496.3799999999992</v>
      </c>
      <c r="EJ118" s="7">
        <f t="shared" si="120"/>
        <v>8496.3799999999992</v>
      </c>
      <c r="EK118" s="7">
        <f t="shared" si="120"/>
        <v>8496.3799999999992</v>
      </c>
      <c r="EL118" s="7">
        <f t="shared" si="120"/>
        <v>8496.3799999999992</v>
      </c>
      <c r="EM118" s="7">
        <f t="shared" si="120"/>
        <v>8496.3799999999992</v>
      </c>
      <c r="EN118" s="7">
        <f t="shared" si="120"/>
        <v>8496.3799999999992</v>
      </c>
      <c r="EO118" s="7">
        <f t="shared" si="120"/>
        <v>8496.3799999999992</v>
      </c>
      <c r="EP118" s="7">
        <f t="shared" si="120"/>
        <v>8496.3799999999992</v>
      </c>
      <c r="EQ118" s="7">
        <f t="shared" si="120"/>
        <v>8496.3799999999992</v>
      </c>
      <c r="ER118" s="7">
        <f t="shared" si="120"/>
        <v>8496.3799999999992</v>
      </c>
      <c r="ES118" s="7">
        <f t="shared" si="120"/>
        <v>8496.3799999999992</v>
      </c>
      <c r="ET118" s="7">
        <f t="shared" si="120"/>
        <v>8496.3799999999992</v>
      </c>
      <c r="EU118" s="7">
        <f t="shared" si="120"/>
        <v>8496.3799999999992</v>
      </c>
      <c r="EV118" s="7">
        <f t="shared" si="120"/>
        <v>8496.3799999999992</v>
      </c>
      <c r="EW118" s="7">
        <f t="shared" si="120"/>
        <v>8496.3799999999992</v>
      </c>
      <c r="EX118" s="7">
        <f t="shared" si="120"/>
        <v>8496.3799999999992</v>
      </c>
      <c r="EY118" s="7">
        <f t="shared" si="120"/>
        <v>8496.3799999999992</v>
      </c>
      <c r="EZ118" s="7">
        <f t="shared" si="120"/>
        <v>8496.3799999999992</v>
      </c>
      <c r="FA118" s="7">
        <f t="shared" si="120"/>
        <v>8496.3799999999992</v>
      </c>
      <c r="FB118" s="7">
        <f t="shared" si="120"/>
        <v>8496.3799999999992</v>
      </c>
      <c r="FC118" s="7">
        <f t="shared" si="120"/>
        <v>8496.3799999999992</v>
      </c>
      <c r="FD118" s="7">
        <f t="shared" si="120"/>
        <v>8496.3799999999992</v>
      </c>
      <c r="FE118" s="7">
        <f t="shared" si="120"/>
        <v>8496.3799999999992</v>
      </c>
      <c r="FF118" s="7">
        <f t="shared" si="120"/>
        <v>8496.3799999999992</v>
      </c>
      <c r="FG118" s="7">
        <f t="shared" si="120"/>
        <v>8496.3799999999992</v>
      </c>
      <c r="FH118" s="7">
        <f t="shared" si="120"/>
        <v>8496.3799999999992</v>
      </c>
      <c r="FI118" s="7">
        <f t="shared" si="120"/>
        <v>8496.3799999999992</v>
      </c>
      <c r="FJ118" s="7">
        <f t="shared" si="120"/>
        <v>8496.3799999999992</v>
      </c>
      <c r="FK118" s="7">
        <f t="shared" si="120"/>
        <v>8496.3799999999992</v>
      </c>
      <c r="FL118" s="7">
        <f t="shared" si="120"/>
        <v>8496.3799999999992</v>
      </c>
      <c r="FM118" s="7">
        <f t="shared" si="120"/>
        <v>8496.3799999999992</v>
      </c>
      <c r="FN118" s="7">
        <f t="shared" si="120"/>
        <v>8496.3799999999992</v>
      </c>
      <c r="FO118" s="7">
        <f t="shared" si="120"/>
        <v>8496.3799999999992</v>
      </c>
      <c r="FP118" s="7">
        <f t="shared" si="120"/>
        <v>8496.3799999999992</v>
      </c>
      <c r="FQ118" s="7">
        <f t="shared" si="120"/>
        <v>8496.3799999999992</v>
      </c>
      <c r="FR118" s="7">
        <f t="shared" si="120"/>
        <v>8496.3799999999992</v>
      </c>
      <c r="FS118" s="7">
        <f t="shared" si="120"/>
        <v>8496.3799999999992</v>
      </c>
      <c r="FT118" s="7">
        <f t="shared" si="120"/>
        <v>8496.3799999999992</v>
      </c>
      <c r="FU118" s="7">
        <f t="shared" si="120"/>
        <v>8496.3799999999992</v>
      </c>
      <c r="FV118" s="7">
        <f t="shared" si="120"/>
        <v>8496.3799999999992</v>
      </c>
      <c r="FW118" s="7">
        <f t="shared" si="120"/>
        <v>8496.3799999999992</v>
      </c>
      <c r="FX118" s="7">
        <f t="shared" si="120"/>
        <v>8496.3799999999992</v>
      </c>
      <c r="FY118" s="33"/>
      <c r="FZ118" s="7"/>
      <c r="GA118" s="33"/>
      <c r="GB118" s="33"/>
      <c r="GC118" s="33"/>
      <c r="GD118" s="33"/>
      <c r="GE118" s="33"/>
      <c r="GF118" s="33"/>
      <c r="GG118" s="7"/>
      <c r="GH118" s="7"/>
      <c r="GI118" s="7"/>
      <c r="GJ118" s="7"/>
      <c r="GK118" s="7"/>
      <c r="GL118" s="7"/>
      <c r="GM118" s="7"/>
    </row>
    <row r="119" spans="1:204" x14ac:dyDescent="0.35">
      <c r="A119" s="6" t="s">
        <v>601</v>
      </c>
      <c r="B119" s="7" t="s">
        <v>602</v>
      </c>
      <c r="C119" s="33">
        <f t="shared" ref="C119:BN119" si="121">+C115</f>
        <v>0.88439999999999996</v>
      </c>
      <c r="D119" s="33">
        <f t="shared" si="121"/>
        <v>0.90500000000000003</v>
      </c>
      <c r="E119" s="33">
        <f t="shared" si="121"/>
        <v>0.88070000000000004</v>
      </c>
      <c r="F119" s="33">
        <f t="shared" si="121"/>
        <v>0.89959999999999996</v>
      </c>
      <c r="G119" s="33">
        <f t="shared" si="121"/>
        <v>0.86009999999999998</v>
      </c>
      <c r="H119" s="33">
        <f t="shared" si="121"/>
        <v>0.84519999999999995</v>
      </c>
      <c r="I119" s="33">
        <f t="shared" si="121"/>
        <v>0.88539999999999996</v>
      </c>
      <c r="J119" s="33">
        <f t="shared" si="121"/>
        <v>0.86209999999999998</v>
      </c>
      <c r="K119" s="33">
        <f t="shared" si="121"/>
        <v>0.81220000000000003</v>
      </c>
      <c r="L119" s="33">
        <f t="shared" si="121"/>
        <v>0.86260000000000003</v>
      </c>
      <c r="M119" s="33">
        <f t="shared" si="121"/>
        <v>0.84219999999999995</v>
      </c>
      <c r="N119" s="33">
        <f t="shared" si="121"/>
        <v>0.90500000000000003</v>
      </c>
      <c r="O119" s="33">
        <f t="shared" si="121"/>
        <v>0.88990000000000002</v>
      </c>
      <c r="P119" s="33">
        <f t="shared" si="121"/>
        <v>0.81620000000000004</v>
      </c>
      <c r="Q119" s="33">
        <f t="shared" si="121"/>
        <v>0.90500000000000003</v>
      </c>
      <c r="R119" s="33">
        <f t="shared" si="121"/>
        <v>0.8841</v>
      </c>
      <c r="S119" s="33">
        <f t="shared" si="121"/>
        <v>0.85970000000000002</v>
      </c>
      <c r="T119" s="33">
        <f t="shared" si="121"/>
        <v>0.80630000000000002</v>
      </c>
      <c r="U119" s="33">
        <f t="shared" si="121"/>
        <v>0.79969999999999997</v>
      </c>
      <c r="V119" s="33">
        <f t="shared" si="121"/>
        <v>0.8125</v>
      </c>
      <c r="W119" s="33">
        <f t="shared" si="121"/>
        <v>0.80459999999999998</v>
      </c>
      <c r="X119" s="33">
        <f t="shared" si="121"/>
        <v>0.79920000000000002</v>
      </c>
      <c r="Y119" s="33">
        <f t="shared" si="121"/>
        <v>0.83889999999999998</v>
      </c>
      <c r="Z119" s="33">
        <f t="shared" si="121"/>
        <v>0.81079999999999997</v>
      </c>
      <c r="AA119" s="33">
        <f t="shared" si="121"/>
        <v>0.90500000000000003</v>
      </c>
      <c r="AB119" s="33">
        <f t="shared" si="121"/>
        <v>0.90269999999999995</v>
      </c>
      <c r="AC119" s="33">
        <f t="shared" si="121"/>
        <v>0.83950000000000002</v>
      </c>
      <c r="AD119" s="33">
        <f t="shared" si="121"/>
        <v>0.85519999999999996</v>
      </c>
      <c r="AE119" s="33">
        <f t="shared" si="121"/>
        <v>0.80220000000000002</v>
      </c>
      <c r="AF119" s="33">
        <f t="shared" si="121"/>
        <v>0.80679999999999996</v>
      </c>
      <c r="AG119" s="33">
        <f t="shared" si="121"/>
        <v>0.82989999999999997</v>
      </c>
      <c r="AH119" s="33">
        <f t="shared" si="121"/>
        <v>0.84109999999999996</v>
      </c>
      <c r="AI119" s="33">
        <f t="shared" si="121"/>
        <v>0.81989999999999996</v>
      </c>
      <c r="AJ119" s="33">
        <f t="shared" si="121"/>
        <v>0.80730000000000002</v>
      </c>
      <c r="AK119" s="33">
        <f t="shared" si="121"/>
        <v>0.80700000000000005</v>
      </c>
      <c r="AL119" s="33">
        <f t="shared" si="121"/>
        <v>0.81430000000000002</v>
      </c>
      <c r="AM119" s="33">
        <f t="shared" si="121"/>
        <v>0.81969999999999998</v>
      </c>
      <c r="AN119" s="33">
        <f t="shared" si="121"/>
        <v>0.81589999999999996</v>
      </c>
      <c r="AO119" s="33">
        <f t="shared" si="121"/>
        <v>0.87439999999999996</v>
      </c>
      <c r="AP119" s="33">
        <f t="shared" si="121"/>
        <v>0.90500000000000003</v>
      </c>
      <c r="AQ119" s="33">
        <f t="shared" si="121"/>
        <v>0.8115</v>
      </c>
      <c r="AR119" s="33">
        <f t="shared" si="121"/>
        <v>0.90500000000000003</v>
      </c>
      <c r="AS119" s="33">
        <f t="shared" si="121"/>
        <v>0.88460000000000005</v>
      </c>
      <c r="AT119" s="33">
        <f t="shared" si="121"/>
        <v>0.86329999999999996</v>
      </c>
      <c r="AU119" s="33">
        <f t="shared" si="121"/>
        <v>0.81340000000000001</v>
      </c>
      <c r="AV119" s="33">
        <f t="shared" si="121"/>
        <v>0.81569999999999998</v>
      </c>
      <c r="AW119" s="33">
        <f t="shared" si="121"/>
        <v>0.81230000000000002</v>
      </c>
      <c r="AX119" s="33">
        <f t="shared" si="121"/>
        <v>0.80069999999999997</v>
      </c>
      <c r="AY119" s="33">
        <f t="shared" si="121"/>
        <v>0.82250000000000001</v>
      </c>
      <c r="AZ119" s="33">
        <f t="shared" si="121"/>
        <v>0.8891</v>
      </c>
      <c r="BA119" s="33">
        <f t="shared" si="121"/>
        <v>0.88619999999999999</v>
      </c>
      <c r="BB119" s="33">
        <f t="shared" si="121"/>
        <v>0.88490000000000002</v>
      </c>
      <c r="BC119" s="33">
        <f t="shared" si="121"/>
        <v>0.90039999999999998</v>
      </c>
      <c r="BD119" s="33">
        <f t="shared" si="121"/>
        <v>0.86970000000000003</v>
      </c>
      <c r="BE119" s="33">
        <f t="shared" si="121"/>
        <v>0.84940000000000004</v>
      </c>
      <c r="BF119" s="33">
        <f t="shared" si="121"/>
        <v>0.90110000000000001</v>
      </c>
      <c r="BG119" s="33">
        <f t="shared" si="121"/>
        <v>0.83950000000000002</v>
      </c>
      <c r="BH119" s="33">
        <f t="shared" si="121"/>
        <v>0.82909999999999995</v>
      </c>
      <c r="BI119" s="33">
        <f t="shared" si="121"/>
        <v>0.8125</v>
      </c>
      <c r="BJ119" s="33">
        <f t="shared" si="121"/>
        <v>0.88300000000000001</v>
      </c>
      <c r="BK119" s="33">
        <f t="shared" si="121"/>
        <v>0.90500000000000003</v>
      </c>
      <c r="BL119" s="33">
        <f t="shared" si="121"/>
        <v>0.80200000000000005</v>
      </c>
      <c r="BM119" s="33">
        <f t="shared" si="121"/>
        <v>0.81930000000000003</v>
      </c>
      <c r="BN119" s="33">
        <f t="shared" si="121"/>
        <v>0.86760000000000004</v>
      </c>
      <c r="BO119" s="33">
        <f t="shared" ref="BO119:DZ119" si="122">+BO115</f>
        <v>0.85050000000000003</v>
      </c>
      <c r="BP119" s="33">
        <f t="shared" si="122"/>
        <v>0.80679999999999996</v>
      </c>
      <c r="BQ119" s="33">
        <f t="shared" si="122"/>
        <v>0.88109999999999999</v>
      </c>
      <c r="BR119" s="33">
        <f t="shared" si="122"/>
        <v>0.87409999999999999</v>
      </c>
      <c r="BS119" s="33">
        <f t="shared" si="122"/>
        <v>0.84660000000000002</v>
      </c>
      <c r="BT119" s="33">
        <f t="shared" si="122"/>
        <v>0.82050000000000001</v>
      </c>
      <c r="BU119" s="33">
        <f t="shared" si="122"/>
        <v>0.82140000000000002</v>
      </c>
      <c r="BV119" s="33">
        <f t="shared" si="122"/>
        <v>0.84960000000000002</v>
      </c>
      <c r="BW119" s="33">
        <f t="shared" si="122"/>
        <v>0.86170000000000002</v>
      </c>
      <c r="BX119" s="33">
        <f t="shared" si="122"/>
        <v>0.8004</v>
      </c>
      <c r="BY119" s="33">
        <f t="shared" si="122"/>
        <v>0.82489999999999997</v>
      </c>
      <c r="BZ119" s="33">
        <f t="shared" si="122"/>
        <v>0.81030000000000002</v>
      </c>
      <c r="CA119" s="33">
        <f t="shared" si="122"/>
        <v>0.8054</v>
      </c>
      <c r="CB119" s="33">
        <f t="shared" si="122"/>
        <v>0.90500000000000003</v>
      </c>
      <c r="CC119" s="33">
        <f t="shared" si="122"/>
        <v>0.80820000000000003</v>
      </c>
      <c r="CD119" s="33">
        <f t="shared" si="122"/>
        <v>0.80569999999999997</v>
      </c>
      <c r="CE119" s="33">
        <f t="shared" si="122"/>
        <v>0.80610000000000004</v>
      </c>
      <c r="CF119" s="33">
        <f t="shared" si="122"/>
        <v>0.80369999999999997</v>
      </c>
      <c r="CG119" s="33">
        <f t="shared" si="122"/>
        <v>0.80889999999999995</v>
      </c>
      <c r="CH119" s="33">
        <f t="shared" si="122"/>
        <v>0.80230000000000001</v>
      </c>
      <c r="CI119" s="33">
        <f t="shared" si="122"/>
        <v>0.83230000000000004</v>
      </c>
      <c r="CJ119" s="33">
        <f t="shared" si="122"/>
        <v>0.83879999999999999</v>
      </c>
      <c r="CK119" s="33">
        <f t="shared" si="122"/>
        <v>0.87629999999999997</v>
      </c>
      <c r="CL119" s="33">
        <f t="shared" si="122"/>
        <v>0.85029999999999994</v>
      </c>
      <c r="CM119" s="33">
        <f t="shared" si="122"/>
        <v>0.83240000000000003</v>
      </c>
      <c r="CN119" s="33">
        <f t="shared" si="122"/>
        <v>0.90500000000000003</v>
      </c>
      <c r="CO119" s="33">
        <f t="shared" si="122"/>
        <v>0.8911</v>
      </c>
      <c r="CP119" s="33">
        <f t="shared" si="122"/>
        <v>0.8407</v>
      </c>
      <c r="CQ119" s="33">
        <f t="shared" si="122"/>
        <v>0.83489999999999998</v>
      </c>
      <c r="CR119" s="33">
        <f t="shared" si="122"/>
        <v>0.81030000000000002</v>
      </c>
      <c r="CS119" s="33">
        <f t="shared" si="122"/>
        <v>0.81520000000000004</v>
      </c>
      <c r="CT119" s="33">
        <f t="shared" si="122"/>
        <v>0.8034</v>
      </c>
      <c r="CU119" s="33">
        <f t="shared" si="122"/>
        <v>0.82550000000000001</v>
      </c>
      <c r="CV119" s="33">
        <f t="shared" si="122"/>
        <v>0.79920000000000002</v>
      </c>
      <c r="CW119" s="33">
        <f t="shared" si="122"/>
        <v>0.80910000000000004</v>
      </c>
      <c r="CX119" s="33">
        <f t="shared" si="122"/>
        <v>0.82530000000000003</v>
      </c>
      <c r="CY119" s="33">
        <f t="shared" si="122"/>
        <v>0.79920000000000002</v>
      </c>
      <c r="CZ119" s="33">
        <f t="shared" si="122"/>
        <v>0.86080000000000001</v>
      </c>
      <c r="DA119" s="33">
        <f t="shared" si="122"/>
        <v>0.80879999999999996</v>
      </c>
      <c r="DB119" s="33">
        <f t="shared" si="122"/>
        <v>0.81640000000000001</v>
      </c>
      <c r="DC119" s="33">
        <f t="shared" si="122"/>
        <v>0.80769999999999997</v>
      </c>
      <c r="DD119" s="33">
        <f t="shared" si="122"/>
        <v>0.80689999999999995</v>
      </c>
      <c r="DE119" s="33">
        <f t="shared" si="122"/>
        <v>0.81499999999999995</v>
      </c>
      <c r="DF119" s="33">
        <f t="shared" si="122"/>
        <v>0.89710000000000001</v>
      </c>
      <c r="DG119" s="33">
        <f t="shared" si="122"/>
        <v>0.80200000000000005</v>
      </c>
      <c r="DH119" s="33">
        <f t="shared" si="122"/>
        <v>0.86080000000000001</v>
      </c>
      <c r="DI119" s="33">
        <f t="shared" si="122"/>
        <v>0.86399999999999999</v>
      </c>
      <c r="DJ119" s="33">
        <f t="shared" si="122"/>
        <v>0.83040000000000003</v>
      </c>
      <c r="DK119" s="33">
        <f t="shared" si="122"/>
        <v>0.82579999999999998</v>
      </c>
      <c r="DL119" s="33">
        <f t="shared" si="122"/>
        <v>0.88019999999999998</v>
      </c>
      <c r="DM119" s="33">
        <f t="shared" si="122"/>
        <v>0.81089999999999995</v>
      </c>
      <c r="DN119" s="33">
        <f t="shared" si="122"/>
        <v>0.85089999999999999</v>
      </c>
      <c r="DO119" s="33">
        <f t="shared" si="122"/>
        <v>0.8679</v>
      </c>
      <c r="DP119" s="33">
        <f t="shared" si="122"/>
        <v>0.80879999999999996</v>
      </c>
      <c r="DQ119" s="33">
        <f t="shared" si="122"/>
        <v>0.83709999999999996</v>
      </c>
      <c r="DR119" s="33">
        <f t="shared" si="122"/>
        <v>0.85240000000000005</v>
      </c>
      <c r="DS119" s="33">
        <f t="shared" si="122"/>
        <v>0.8306</v>
      </c>
      <c r="DT119" s="33">
        <f t="shared" si="122"/>
        <v>0.80740000000000001</v>
      </c>
      <c r="DU119" s="33">
        <f t="shared" si="122"/>
        <v>0.81879999999999997</v>
      </c>
      <c r="DV119" s="33">
        <f t="shared" si="122"/>
        <v>0.8095</v>
      </c>
      <c r="DW119" s="33">
        <f t="shared" si="122"/>
        <v>0.8155</v>
      </c>
      <c r="DX119" s="33">
        <f t="shared" si="122"/>
        <v>0.80669999999999997</v>
      </c>
      <c r="DY119" s="33">
        <f t="shared" si="122"/>
        <v>0.81540000000000001</v>
      </c>
      <c r="DZ119" s="33">
        <f t="shared" si="122"/>
        <v>0.83279999999999998</v>
      </c>
      <c r="EA119" s="33">
        <f t="shared" ref="EA119:FX119" si="123">+EA115</f>
        <v>0.82720000000000005</v>
      </c>
      <c r="EB119" s="33">
        <f t="shared" si="123"/>
        <v>0.82809999999999995</v>
      </c>
      <c r="EC119" s="33">
        <f t="shared" si="123"/>
        <v>0.81479999999999997</v>
      </c>
      <c r="ED119" s="33">
        <f t="shared" si="123"/>
        <v>0.85940000000000005</v>
      </c>
      <c r="EE119" s="33">
        <f t="shared" si="123"/>
        <v>0.80840000000000001</v>
      </c>
      <c r="EF119" s="33">
        <f t="shared" si="123"/>
        <v>0.85409999999999997</v>
      </c>
      <c r="EG119" s="33">
        <f t="shared" si="123"/>
        <v>0.81240000000000001</v>
      </c>
      <c r="EH119" s="33">
        <f t="shared" si="123"/>
        <v>0.81189999999999996</v>
      </c>
      <c r="EI119" s="33">
        <f t="shared" si="123"/>
        <v>0.89070000000000005</v>
      </c>
      <c r="EJ119" s="33">
        <f t="shared" si="123"/>
        <v>0.88719999999999999</v>
      </c>
      <c r="EK119" s="33">
        <f t="shared" si="123"/>
        <v>0.83169999999999999</v>
      </c>
      <c r="EL119" s="33">
        <f t="shared" si="123"/>
        <v>0.82520000000000004</v>
      </c>
      <c r="EM119" s="33">
        <f t="shared" si="123"/>
        <v>0.8206</v>
      </c>
      <c r="EN119" s="33">
        <f t="shared" si="123"/>
        <v>0.84089999999999998</v>
      </c>
      <c r="EO119" s="33">
        <f t="shared" si="123"/>
        <v>0.81610000000000005</v>
      </c>
      <c r="EP119" s="33">
        <f t="shared" si="123"/>
        <v>0.82279999999999998</v>
      </c>
      <c r="EQ119" s="33">
        <f t="shared" si="123"/>
        <v>0.8649</v>
      </c>
      <c r="ER119" s="33">
        <f t="shared" si="123"/>
        <v>0.81579999999999997</v>
      </c>
      <c r="ES119" s="33">
        <f t="shared" si="123"/>
        <v>0.80659999999999998</v>
      </c>
      <c r="ET119" s="33">
        <f t="shared" si="123"/>
        <v>0.80840000000000001</v>
      </c>
      <c r="EU119" s="33">
        <f t="shared" si="123"/>
        <v>0.82879999999999998</v>
      </c>
      <c r="EV119" s="33">
        <f t="shared" si="123"/>
        <v>0.80079999999999996</v>
      </c>
      <c r="EW119" s="33">
        <f t="shared" si="123"/>
        <v>0.83709999999999996</v>
      </c>
      <c r="EX119" s="33">
        <f t="shared" si="123"/>
        <v>0.80689999999999995</v>
      </c>
      <c r="EY119" s="33">
        <f t="shared" si="123"/>
        <v>0.83140000000000003</v>
      </c>
      <c r="EZ119" s="33">
        <f t="shared" si="123"/>
        <v>0.8044</v>
      </c>
      <c r="FA119" s="33">
        <f t="shared" si="123"/>
        <v>0.86880000000000002</v>
      </c>
      <c r="FB119" s="33">
        <f t="shared" si="123"/>
        <v>0.81489999999999996</v>
      </c>
      <c r="FC119" s="33">
        <f t="shared" si="123"/>
        <v>0.86140000000000005</v>
      </c>
      <c r="FD119" s="33">
        <f t="shared" si="123"/>
        <v>0.82179999999999997</v>
      </c>
      <c r="FE119" s="33">
        <f t="shared" si="123"/>
        <v>0.80130000000000001</v>
      </c>
      <c r="FF119" s="33">
        <f t="shared" si="123"/>
        <v>0.80830000000000002</v>
      </c>
      <c r="FG119" s="33">
        <f t="shared" si="123"/>
        <v>0.80410000000000004</v>
      </c>
      <c r="FH119" s="33">
        <f t="shared" si="123"/>
        <v>0.80059999999999998</v>
      </c>
      <c r="FI119" s="33">
        <f t="shared" si="123"/>
        <v>0.86029999999999995</v>
      </c>
      <c r="FJ119" s="33">
        <f t="shared" si="123"/>
        <v>0.86170000000000002</v>
      </c>
      <c r="FK119" s="33">
        <f t="shared" si="123"/>
        <v>0.86429999999999996</v>
      </c>
      <c r="FL119" s="33">
        <f t="shared" si="123"/>
        <v>0.88560000000000005</v>
      </c>
      <c r="FM119" s="33">
        <f t="shared" si="123"/>
        <v>0.87109999999999999</v>
      </c>
      <c r="FN119" s="33">
        <f t="shared" si="123"/>
        <v>0.89810000000000001</v>
      </c>
      <c r="FO119" s="33">
        <f t="shared" si="123"/>
        <v>0.84540000000000004</v>
      </c>
      <c r="FP119" s="33">
        <f t="shared" si="123"/>
        <v>0.86309999999999998</v>
      </c>
      <c r="FQ119" s="33">
        <f t="shared" si="123"/>
        <v>0.84150000000000003</v>
      </c>
      <c r="FR119" s="33">
        <f t="shared" si="123"/>
        <v>0.80689999999999995</v>
      </c>
      <c r="FS119" s="33">
        <f t="shared" si="123"/>
        <v>0.80740000000000001</v>
      </c>
      <c r="FT119" s="33">
        <f t="shared" si="123"/>
        <v>0.79969999999999997</v>
      </c>
      <c r="FU119" s="33">
        <f t="shared" si="123"/>
        <v>0.83599999999999997</v>
      </c>
      <c r="FV119" s="33">
        <f t="shared" si="123"/>
        <v>0.83250000000000002</v>
      </c>
      <c r="FW119" s="33">
        <f t="shared" si="123"/>
        <v>0.80620000000000003</v>
      </c>
      <c r="FX119" s="33">
        <f t="shared" si="123"/>
        <v>0.80020000000000002</v>
      </c>
      <c r="FY119" s="7"/>
      <c r="FZ119" s="33">
        <f>SUM(C119:FX119)</f>
        <v>149.22570000000013</v>
      </c>
      <c r="GA119" s="33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</row>
    <row r="120" spans="1:204" x14ac:dyDescent="0.35">
      <c r="A120" s="6" t="s">
        <v>603</v>
      </c>
      <c r="B120" s="7" t="s">
        <v>604</v>
      </c>
      <c r="C120" s="47">
        <f t="shared" ref="C120:BN120" si="124">C42</f>
        <v>1.226</v>
      </c>
      <c r="D120" s="47">
        <f t="shared" si="124"/>
        <v>1.226</v>
      </c>
      <c r="E120" s="47">
        <f t="shared" si="124"/>
        <v>1.2150000000000001</v>
      </c>
      <c r="F120" s="47">
        <f t="shared" si="124"/>
        <v>1.216</v>
      </c>
      <c r="G120" s="47">
        <f t="shared" si="124"/>
        <v>1.2170000000000001</v>
      </c>
      <c r="H120" s="47">
        <f t="shared" si="124"/>
        <v>1.208</v>
      </c>
      <c r="I120" s="47">
        <f t="shared" si="124"/>
        <v>1.216</v>
      </c>
      <c r="J120" s="47">
        <f t="shared" si="124"/>
        <v>1.1319999999999999</v>
      </c>
      <c r="K120" s="47">
        <f t="shared" si="124"/>
        <v>1.111</v>
      </c>
      <c r="L120" s="47">
        <f t="shared" si="124"/>
        <v>1.244</v>
      </c>
      <c r="M120" s="47">
        <f t="shared" si="124"/>
        <v>1.244</v>
      </c>
      <c r="N120" s="47">
        <f t="shared" si="124"/>
        <v>1.266</v>
      </c>
      <c r="O120" s="47">
        <f t="shared" si="124"/>
        <v>1.236</v>
      </c>
      <c r="P120" s="47">
        <f t="shared" si="124"/>
        <v>1.216</v>
      </c>
      <c r="Q120" s="47">
        <f t="shared" si="124"/>
        <v>1.2450000000000001</v>
      </c>
      <c r="R120" s="47">
        <f t="shared" si="124"/>
        <v>1.216</v>
      </c>
      <c r="S120" s="47">
        <f t="shared" si="124"/>
        <v>1.1839999999999999</v>
      </c>
      <c r="T120" s="47">
        <f t="shared" si="124"/>
        <v>1.0840000000000001</v>
      </c>
      <c r="U120" s="47">
        <f t="shared" si="124"/>
        <v>1.075</v>
      </c>
      <c r="V120" s="47">
        <f t="shared" si="124"/>
        <v>1.083</v>
      </c>
      <c r="W120" s="47">
        <f t="shared" si="124"/>
        <v>1.075</v>
      </c>
      <c r="X120" s="47">
        <f t="shared" si="124"/>
        <v>1.0740000000000001</v>
      </c>
      <c r="Y120" s="47">
        <f t="shared" si="124"/>
        <v>1.073</v>
      </c>
      <c r="Z120" s="47">
        <f t="shared" si="124"/>
        <v>1.054</v>
      </c>
      <c r="AA120" s="47">
        <f t="shared" si="124"/>
        <v>1.2350000000000001</v>
      </c>
      <c r="AB120" s="47">
        <f t="shared" si="124"/>
        <v>1.2649999999999999</v>
      </c>
      <c r="AC120" s="47">
        <f t="shared" si="124"/>
        <v>1.177</v>
      </c>
      <c r="AD120" s="47">
        <f t="shared" si="124"/>
        <v>1.157</v>
      </c>
      <c r="AE120" s="47">
        <f t="shared" si="124"/>
        <v>1.0669999999999999</v>
      </c>
      <c r="AF120" s="47">
        <f t="shared" si="124"/>
        <v>1.121</v>
      </c>
      <c r="AG120" s="47">
        <f t="shared" si="124"/>
        <v>1.216</v>
      </c>
      <c r="AH120" s="47">
        <f t="shared" si="124"/>
        <v>1.111</v>
      </c>
      <c r="AI120" s="47">
        <f t="shared" si="124"/>
        <v>1.1020000000000001</v>
      </c>
      <c r="AJ120" s="47">
        <f t="shared" si="124"/>
        <v>1.115</v>
      </c>
      <c r="AK120" s="47">
        <f t="shared" si="124"/>
        <v>1.091</v>
      </c>
      <c r="AL120" s="47">
        <f t="shared" si="124"/>
        <v>1.103</v>
      </c>
      <c r="AM120" s="47">
        <f t="shared" si="124"/>
        <v>1.113</v>
      </c>
      <c r="AN120" s="47">
        <f t="shared" si="124"/>
        <v>1.1459999999999999</v>
      </c>
      <c r="AO120" s="47">
        <f t="shared" si="124"/>
        <v>1.194</v>
      </c>
      <c r="AP120" s="47">
        <f t="shared" si="124"/>
        <v>1.246</v>
      </c>
      <c r="AQ120" s="47">
        <f t="shared" si="124"/>
        <v>1.17</v>
      </c>
      <c r="AR120" s="47">
        <f t="shared" si="124"/>
        <v>1.246</v>
      </c>
      <c r="AS120" s="47">
        <f t="shared" si="124"/>
        <v>1.32</v>
      </c>
      <c r="AT120" s="47">
        <f t="shared" si="124"/>
        <v>1.248</v>
      </c>
      <c r="AU120" s="47">
        <f t="shared" si="124"/>
        <v>1.216</v>
      </c>
      <c r="AV120" s="47">
        <f t="shared" si="124"/>
        <v>1.2030000000000001</v>
      </c>
      <c r="AW120" s="47">
        <f t="shared" si="124"/>
        <v>1.2050000000000001</v>
      </c>
      <c r="AX120" s="47">
        <f t="shared" si="124"/>
        <v>1.1739999999999999</v>
      </c>
      <c r="AY120" s="47">
        <f t="shared" si="124"/>
        <v>1.2050000000000001</v>
      </c>
      <c r="AZ120" s="47">
        <f t="shared" si="124"/>
        <v>1.2090000000000001</v>
      </c>
      <c r="BA120" s="47">
        <f t="shared" si="124"/>
        <v>1.18</v>
      </c>
      <c r="BB120" s="47">
        <f t="shared" si="124"/>
        <v>1.19</v>
      </c>
      <c r="BC120" s="47">
        <f t="shared" si="124"/>
        <v>1.208</v>
      </c>
      <c r="BD120" s="47">
        <f t="shared" si="124"/>
        <v>1.2110000000000001</v>
      </c>
      <c r="BE120" s="47">
        <f t="shared" si="124"/>
        <v>1.2090000000000001</v>
      </c>
      <c r="BF120" s="47">
        <f t="shared" si="124"/>
        <v>1.218</v>
      </c>
      <c r="BG120" s="47">
        <f t="shared" si="124"/>
        <v>1.196</v>
      </c>
      <c r="BH120" s="47">
        <f t="shared" si="124"/>
        <v>1.2070000000000001</v>
      </c>
      <c r="BI120" s="47">
        <f t="shared" si="124"/>
        <v>1.18</v>
      </c>
      <c r="BJ120" s="47">
        <f t="shared" si="124"/>
        <v>1.23</v>
      </c>
      <c r="BK120" s="47">
        <f t="shared" si="124"/>
        <v>1.21</v>
      </c>
      <c r="BL120" s="47">
        <f t="shared" si="124"/>
        <v>1.165</v>
      </c>
      <c r="BM120" s="47">
        <f t="shared" si="124"/>
        <v>1.1679999999999999</v>
      </c>
      <c r="BN120" s="47">
        <f t="shared" si="124"/>
        <v>1.155</v>
      </c>
      <c r="BO120" s="47">
        <f t="shared" ref="BO120:DZ120" si="125">BO42</f>
        <v>1.139</v>
      </c>
      <c r="BP120" s="47">
        <f t="shared" si="125"/>
        <v>1.1259999999999999</v>
      </c>
      <c r="BQ120" s="47">
        <f t="shared" si="125"/>
        <v>1.3089999999999999</v>
      </c>
      <c r="BR120" s="47">
        <f t="shared" si="125"/>
        <v>1.206</v>
      </c>
      <c r="BS120" s="47">
        <f t="shared" si="125"/>
        <v>1.2150000000000001</v>
      </c>
      <c r="BT120" s="47">
        <f t="shared" si="125"/>
        <v>1.236</v>
      </c>
      <c r="BU120" s="47">
        <f t="shared" si="125"/>
        <v>1.238</v>
      </c>
      <c r="BV120" s="47">
        <f t="shared" si="125"/>
        <v>1.19</v>
      </c>
      <c r="BW120" s="47">
        <f t="shared" si="125"/>
        <v>1.2190000000000001</v>
      </c>
      <c r="BX120" s="47">
        <f t="shared" si="125"/>
        <v>1.2170000000000001</v>
      </c>
      <c r="BY120" s="47">
        <f t="shared" si="125"/>
        <v>1.085</v>
      </c>
      <c r="BZ120" s="47">
        <f t="shared" si="125"/>
        <v>1.0669999999999999</v>
      </c>
      <c r="CA120" s="47">
        <f t="shared" si="125"/>
        <v>1.165</v>
      </c>
      <c r="CB120" s="47">
        <f t="shared" si="125"/>
        <v>1.234</v>
      </c>
      <c r="CC120" s="47">
        <f t="shared" si="125"/>
        <v>1.0649999999999999</v>
      </c>
      <c r="CD120" s="47">
        <f t="shared" si="125"/>
        <v>1.0449999999999999</v>
      </c>
      <c r="CE120" s="47">
        <f t="shared" si="125"/>
        <v>1.0760000000000001</v>
      </c>
      <c r="CF120" s="47">
        <f t="shared" si="125"/>
        <v>1.0369999999999999</v>
      </c>
      <c r="CG120" s="47">
        <f t="shared" si="125"/>
        <v>1.077</v>
      </c>
      <c r="CH120" s="47">
        <f t="shared" si="125"/>
        <v>1.077</v>
      </c>
      <c r="CI120" s="47">
        <f t="shared" si="125"/>
        <v>1.0780000000000001</v>
      </c>
      <c r="CJ120" s="47">
        <f t="shared" si="125"/>
        <v>1.1890000000000001</v>
      </c>
      <c r="CK120" s="47">
        <f t="shared" si="125"/>
        <v>1.256</v>
      </c>
      <c r="CL120" s="47">
        <f t="shared" si="125"/>
        <v>1.236</v>
      </c>
      <c r="CM120" s="47">
        <f t="shared" si="125"/>
        <v>1.2250000000000001</v>
      </c>
      <c r="CN120" s="47">
        <f t="shared" si="125"/>
        <v>1.1859999999999999</v>
      </c>
      <c r="CO120" s="47">
        <f t="shared" si="125"/>
        <v>1.1870000000000001</v>
      </c>
      <c r="CP120" s="47">
        <f t="shared" si="125"/>
        <v>1.224</v>
      </c>
      <c r="CQ120" s="47">
        <f t="shared" si="125"/>
        <v>1.1619999999999999</v>
      </c>
      <c r="CR120" s="47">
        <f t="shared" si="125"/>
        <v>1.113</v>
      </c>
      <c r="CS120" s="47">
        <f t="shared" si="125"/>
        <v>1.1220000000000001</v>
      </c>
      <c r="CT120" s="47">
        <f t="shared" si="125"/>
        <v>1.073</v>
      </c>
      <c r="CU120" s="47">
        <f t="shared" si="125"/>
        <v>1.016</v>
      </c>
      <c r="CV120" s="47">
        <f t="shared" si="125"/>
        <v>1.0149999999999999</v>
      </c>
      <c r="CW120" s="47">
        <f t="shared" si="125"/>
        <v>1.1160000000000001</v>
      </c>
      <c r="CX120" s="47">
        <f t="shared" si="125"/>
        <v>1.1459999999999999</v>
      </c>
      <c r="CY120" s="47">
        <f t="shared" si="125"/>
        <v>1.0860000000000001</v>
      </c>
      <c r="CZ120" s="47">
        <f t="shared" si="125"/>
        <v>1.161</v>
      </c>
      <c r="DA120" s="47">
        <f t="shared" si="125"/>
        <v>1.1220000000000001</v>
      </c>
      <c r="DB120" s="47">
        <f t="shared" si="125"/>
        <v>1.1519999999999999</v>
      </c>
      <c r="DC120" s="47">
        <f t="shared" si="125"/>
        <v>1.133</v>
      </c>
      <c r="DD120" s="47">
        <f t="shared" si="125"/>
        <v>1.1279999999999999</v>
      </c>
      <c r="DE120" s="47">
        <f t="shared" si="125"/>
        <v>1.1459999999999999</v>
      </c>
      <c r="DF120" s="47">
        <f t="shared" si="125"/>
        <v>1.1459999999999999</v>
      </c>
      <c r="DG120" s="47">
        <f t="shared" si="125"/>
        <v>1.153</v>
      </c>
      <c r="DH120" s="47">
        <f t="shared" si="125"/>
        <v>1.1359999999999999</v>
      </c>
      <c r="DI120" s="47">
        <f t="shared" si="125"/>
        <v>1.1499999999999999</v>
      </c>
      <c r="DJ120" s="47">
        <f t="shared" si="125"/>
        <v>1.1599999999999999</v>
      </c>
      <c r="DK120" s="47">
        <f t="shared" si="125"/>
        <v>1.1479999999999999</v>
      </c>
      <c r="DL120" s="47">
        <f t="shared" si="125"/>
        <v>1.2270000000000001</v>
      </c>
      <c r="DM120" s="47">
        <f t="shared" si="125"/>
        <v>1.2030000000000001</v>
      </c>
      <c r="DN120" s="47">
        <f t="shared" si="125"/>
        <v>1.1890000000000001</v>
      </c>
      <c r="DO120" s="47">
        <f t="shared" si="125"/>
        <v>1.196</v>
      </c>
      <c r="DP120" s="47">
        <f t="shared" si="125"/>
        <v>1.1759999999999999</v>
      </c>
      <c r="DQ120" s="47">
        <f t="shared" si="125"/>
        <v>1.1719999999999999</v>
      </c>
      <c r="DR120" s="47">
        <f t="shared" si="125"/>
        <v>1.145</v>
      </c>
      <c r="DS120" s="47">
        <f t="shared" si="125"/>
        <v>1.1339999999999999</v>
      </c>
      <c r="DT120" s="47">
        <f t="shared" si="125"/>
        <v>1.133</v>
      </c>
      <c r="DU120" s="47">
        <f t="shared" si="125"/>
        <v>1.125</v>
      </c>
      <c r="DV120" s="47">
        <f t="shared" si="125"/>
        <v>1.1220000000000001</v>
      </c>
      <c r="DW120" s="47">
        <f t="shared" si="125"/>
        <v>1.133</v>
      </c>
      <c r="DX120" s="47">
        <f t="shared" si="125"/>
        <v>1.3109999999999999</v>
      </c>
      <c r="DY120" s="47">
        <f t="shared" si="125"/>
        <v>1.2869999999999999</v>
      </c>
      <c r="DZ120" s="47">
        <f t="shared" si="125"/>
        <v>1.2390000000000001</v>
      </c>
      <c r="EA120" s="47">
        <f t="shared" ref="EA120:FX120" si="126">EA42</f>
        <v>1.2150000000000001</v>
      </c>
      <c r="EB120" s="47">
        <f t="shared" si="126"/>
        <v>1.1180000000000001</v>
      </c>
      <c r="EC120" s="47">
        <f t="shared" si="126"/>
        <v>1.075</v>
      </c>
      <c r="ED120" s="47">
        <f t="shared" si="126"/>
        <v>1.6519999999999999</v>
      </c>
      <c r="EE120" s="47">
        <f t="shared" si="126"/>
        <v>1.0740000000000001</v>
      </c>
      <c r="EF120" s="47">
        <f t="shared" si="126"/>
        <v>1.133</v>
      </c>
      <c r="EG120" s="47">
        <f t="shared" si="126"/>
        <v>1.0429999999999999</v>
      </c>
      <c r="EH120" s="47">
        <f t="shared" si="126"/>
        <v>1.073</v>
      </c>
      <c r="EI120" s="47">
        <f t="shared" si="126"/>
        <v>1.1779999999999999</v>
      </c>
      <c r="EJ120" s="47">
        <f t="shared" si="126"/>
        <v>1.1659999999999999</v>
      </c>
      <c r="EK120" s="47">
        <f t="shared" si="126"/>
        <v>1.1279999999999999</v>
      </c>
      <c r="EL120" s="47">
        <f t="shared" si="126"/>
        <v>1.105</v>
      </c>
      <c r="EM120" s="47">
        <f t="shared" si="126"/>
        <v>1.1220000000000001</v>
      </c>
      <c r="EN120" s="47">
        <f t="shared" si="126"/>
        <v>1.123</v>
      </c>
      <c r="EO120" s="47">
        <f t="shared" si="126"/>
        <v>1.113</v>
      </c>
      <c r="EP120" s="47">
        <f t="shared" si="126"/>
        <v>1.2490000000000001</v>
      </c>
      <c r="EQ120" s="47">
        <f t="shared" si="126"/>
        <v>1.272</v>
      </c>
      <c r="ER120" s="47">
        <f t="shared" si="126"/>
        <v>1.248</v>
      </c>
      <c r="ES120" s="47">
        <f t="shared" si="126"/>
        <v>1.0820000000000001</v>
      </c>
      <c r="ET120" s="47">
        <f t="shared" si="126"/>
        <v>1.1060000000000001</v>
      </c>
      <c r="EU120" s="47">
        <f t="shared" si="126"/>
        <v>1.0920000000000001</v>
      </c>
      <c r="EV120" s="47">
        <f t="shared" si="126"/>
        <v>1.18</v>
      </c>
      <c r="EW120" s="47">
        <f t="shared" si="126"/>
        <v>1.5960000000000001</v>
      </c>
      <c r="EX120" s="47">
        <f t="shared" si="126"/>
        <v>1.232</v>
      </c>
      <c r="EY120" s="47">
        <f t="shared" si="126"/>
        <v>1.117</v>
      </c>
      <c r="EZ120" s="47">
        <f t="shared" si="126"/>
        <v>1.1040000000000001</v>
      </c>
      <c r="FA120" s="47">
        <f t="shared" si="126"/>
        <v>1.321</v>
      </c>
      <c r="FB120" s="47">
        <f t="shared" si="126"/>
        <v>1.1459999999999999</v>
      </c>
      <c r="FC120" s="47">
        <f t="shared" si="126"/>
        <v>1.1950000000000001</v>
      </c>
      <c r="FD120" s="47">
        <f t="shared" si="126"/>
        <v>1.145</v>
      </c>
      <c r="FE120" s="47">
        <f t="shared" si="126"/>
        <v>1.1160000000000001</v>
      </c>
      <c r="FF120" s="47">
        <f t="shared" si="126"/>
        <v>1.1339999999999999</v>
      </c>
      <c r="FG120" s="47">
        <f t="shared" si="126"/>
        <v>1.1439999999999999</v>
      </c>
      <c r="FH120" s="47">
        <f t="shared" si="126"/>
        <v>1.1080000000000001</v>
      </c>
      <c r="FI120" s="47">
        <f t="shared" si="126"/>
        <v>1.1759999999999999</v>
      </c>
      <c r="FJ120" s="47">
        <f t="shared" si="126"/>
        <v>1.167</v>
      </c>
      <c r="FK120" s="47">
        <f t="shared" si="126"/>
        <v>1.1870000000000001</v>
      </c>
      <c r="FL120" s="47">
        <f t="shared" si="126"/>
        <v>1.175</v>
      </c>
      <c r="FM120" s="47">
        <f t="shared" si="126"/>
        <v>1.177</v>
      </c>
      <c r="FN120" s="47">
        <f t="shared" si="126"/>
        <v>1.1850000000000001</v>
      </c>
      <c r="FO120" s="47">
        <f t="shared" si="126"/>
        <v>1.177</v>
      </c>
      <c r="FP120" s="47">
        <f t="shared" si="126"/>
        <v>1.206</v>
      </c>
      <c r="FQ120" s="47">
        <f t="shared" si="126"/>
        <v>1.167</v>
      </c>
      <c r="FR120" s="47">
        <f t="shared" si="126"/>
        <v>1.149</v>
      </c>
      <c r="FS120" s="47">
        <f t="shared" si="126"/>
        <v>1.145</v>
      </c>
      <c r="FT120" s="47">
        <f t="shared" si="126"/>
        <v>1.1459999999999999</v>
      </c>
      <c r="FU120" s="47">
        <f t="shared" si="126"/>
        <v>1.1950000000000001</v>
      </c>
      <c r="FV120" s="47">
        <f t="shared" si="126"/>
        <v>1.147</v>
      </c>
      <c r="FW120" s="47">
        <f t="shared" si="126"/>
        <v>1.147</v>
      </c>
      <c r="FX120" s="47">
        <f t="shared" si="126"/>
        <v>1.196</v>
      </c>
      <c r="FY120" s="85"/>
      <c r="FZ120" s="33">
        <f>SUM(C120:FX120)</f>
        <v>208.14499999999995</v>
      </c>
      <c r="GA120" s="63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27"/>
      <c r="GO120" s="27"/>
      <c r="GP120" s="27"/>
      <c r="GQ120" s="27"/>
      <c r="GR120" s="27"/>
      <c r="GS120" s="27"/>
      <c r="GT120" s="27"/>
      <c r="GU120" s="27"/>
      <c r="GV120" s="27"/>
    </row>
    <row r="121" spans="1:204" x14ac:dyDescent="0.35">
      <c r="A121" s="6" t="s">
        <v>605</v>
      </c>
      <c r="B121" s="7" t="s">
        <v>606</v>
      </c>
      <c r="C121" s="7">
        <f t="shared" ref="C121:BN121" si="127">+C39</f>
        <v>8496.3799999999992</v>
      </c>
      <c r="D121" s="7">
        <f t="shared" si="127"/>
        <v>8496.3799999999992</v>
      </c>
      <c r="E121" s="7">
        <f t="shared" si="127"/>
        <v>8496.3799999999992</v>
      </c>
      <c r="F121" s="7">
        <f t="shared" si="127"/>
        <v>8496.3799999999992</v>
      </c>
      <c r="G121" s="7">
        <f t="shared" si="127"/>
        <v>8496.3799999999992</v>
      </c>
      <c r="H121" s="7">
        <f t="shared" si="127"/>
        <v>8496.3799999999992</v>
      </c>
      <c r="I121" s="7">
        <f t="shared" si="127"/>
        <v>8496.3799999999992</v>
      </c>
      <c r="J121" s="7">
        <f t="shared" si="127"/>
        <v>8496.3799999999992</v>
      </c>
      <c r="K121" s="7">
        <f t="shared" si="127"/>
        <v>8496.3799999999992</v>
      </c>
      <c r="L121" s="7">
        <f t="shared" si="127"/>
        <v>8496.3799999999992</v>
      </c>
      <c r="M121" s="7">
        <f t="shared" si="127"/>
        <v>8496.3799999999992</v>
      </c>
      <c r="N121" s="7">
        <f t="shared" si="127"/>
        <v>8496.3799999999992</v>
      </c>
      <c r="O121" s="7">
        <f t="shared" si="127"/>
        <v>8496.3799999999992</v>
      </c>
      <c r="P121" s="7">
        <f t="shared" si="127"/>
        <v>8496.3799999999992</v>
      </c>
      <c r="Q121" s="7">
        <f t="shared" si="127"/>
        <v>8496.3799999999992</v>
      </c>
      <c r="R121" s="7">
        <f t="shared" si="127"/>
        <v>8496.3799999999992</v>
      </c>
      <c r="S121" s="7">
        <f t="shared" si="127"/>
        <v>8496.3799999999992</v>
      </c>
      <c r="T121" s="7">
        <f t="shared" si="127"/>
        <v>8496.3799999999992</v>
      </c>
      <c r="U121" s="7">
        <f t="shared" si="127"/>
        <v>8496.3799999999992</v>
      </c>
      <c r="V121" s="7">
        <f t="shared" si="127"/>
        <v>8496.3799999999992</v>
      </c>
      <c r="W121" s="7">
        <f t="shared" si="127"/>
        <v>8496.3799999999992</v>
      </c>
      <c r="X121" s="7">
        <f t="shared" si="127"/>
        <v>8496.3799999999992</v>
      </c>
      <c r="Y121" s="7">
        <f t="shared" si="127"/>
        <v>8496.3799999999992</v>
      </c>
      <c r="Z121" s="7">
        <f t="shared" si="127"/>
        <v>8496.3799999999992</v>
      </c>
      <c r="AA121" s="7">
        <f t="shared" si="127"/>
        <v>8496.3799999999992</v>
      </c>
      <c r="AB121" s="7">
        <f t="shared" si="127"/>
        <v>8496.3799999999992</v>
      </c>
      <c r="AC121" s="7">
        <f t="shared" si="127"/>
        <v>8496.3799999999992</v>
      </c>
      <c r="AD121" s="7">
        <f t="shared" si="127"/>
        <v>8496.3799999999992</v>
      </c>
      <c r="AE121" s="7">
        <f t="shared" si="127"/>
        <v>8496.3799999999992</v>
      </c>
      <c r="AF121" s="7">
        <f t="shared" si="127"/>
        <v>8496.3799999999992</v>
      </c>
      <c r="AG121" s="7">
        <f t="shared" si="127"/>
        <v>8496.3799999999992</v>
      </c>
      <c r="AH121" s="7">
        <f t="shared" si="127"/>
        <v>8496.3799999999992</v>
      </c>
      <c r="AI121" s="7">
        <f t="shared" si="127"/>
        <v>8496.3799999999992</v>
      </c>
      <c r="AJ121" s="7">
        <f t="shared" si="127"/>
        <v>8496.3799999999992</v>
      </c>
      <c r="AK121" s="7">
        <f t="shared" si="127"/>
        <v>8496.3799999999992</v>
      </c>
      <c r="AL121" s="7">
        <f t="shared" si="127"/>
        <v>8496.3799999999992</v>
      </c>
      <c r="AM121" s="7">
        <f t="shared" si="127"/>
        <v>8496.3799999999992</v>
      </c>
      <c r="AN121" s="7">
        <f t="shared" si="127"/>
        <v>8496.3799999999992</v>
      </c>
      <c r="AO121" s="7">
        <f t="shared" si="127"/>
        <v>8496.3799999999992</v>
      </c>
      <c r="AP121" s="7">
        <f t="shared" si="127"/>
        <v>8496.3799999999992</v>
      </c>
      <c r="AQ121" s="7">
        <f t="shared" si="127"/>
        <v>8496.3799999999992</v>
      </c>
      <c r="AR121" s="7">
        <f t="shared" si="127"/>
        <v>8496.3799999999992</v>
      </c>
      <c r="AS121" s="7">
        <f t="shared" si="127"/>
        <v>8496.3799999999992</v>
      </c>
      <c r="AT121" s="7">
        <f t="shared" si="127"/>
        <v>8496.3799999999992</v>
      </c>
      <c r="AU121" s="7">
        <f t="shared" si="127"/>
        <v>8496.3799999999992</v>
      </c>
      <c r="AV121" s="7">
        <f t="shared" si="127"/>
        <v>8496.3799999999992</v>
      </c>
      <c r="AW121" s="7">
        <f t="shared" si="127"/>
        <v>8496.3799999999992</v>
      </c>
      <c r="AX121" s="7">
        <f t="shared" si="127"/>
        <v>8496.3799999999992</v>
      </c>
      <c r="AY121" s="7">
        <f t="shared" si="127"/>
        <v>8496.3799999999992</v>
      </c>
      <c r="AZ121" s="7">
        <f t="shared" si="127"/>
        <v>8496.3799999999992</v>
      </c>
      <c r="BA121" s="7">
        <f t="shared" si="127"/>
        <v>8496.3799999999992</v>
      </c>
      <c r="BB121" s="7">
        <f t="shared" si="127"/>
        <v>8496.3799999999992</v>
      </c>
      <c r="BC121" s="7">
        <f t="shared" si="127"/>
        <v>8496.3799999999992</v>
      </c>
      <c r="BD121" s="7">
        <f t="shared" si="127"/>
        <v>8496.3799999999992</v>
      </c>
      <c r="BE121" s="7">
        <f t="shared" si="127"/>
        <v>8496.3799999999992</v>
      </c>
      <c r="BF121" s="7">
        <f t="shared" si="127"/>
        <v>8496.3799999999992</v>
      </c>
      <c r="BG121" s="7">
        <f t="shared" si="127"/>
        <v>8496.3799999999992</v>
      </c>
      <c r="BH121" s="7">
        <f t="shared" si="127"/>
        <v>8496.3799999999992</v>
      </c>
      <c r="BI121" s="7">
        <f t="shared" si="127"/>
        <v>8496.3799999999992</v>
      </c>
      <c r="BJ121" s="7">
        <f t="shared" si="127"/>
        <v>8496.3799999999992</v>
      </c>
      <c r="BK121" s="7">
        <f t="shared" si="127"/>
        <v>8496.3799999999992</v>
      </c>
      <c r="BL121" s="7">
        <f t="shared" si="127"/>
        <v>8496.3799999999992</v>
      </c>
      <c r="BM121" s="7">
        <f t="shared" si="127"/>
        <v>8496.3799999999992</v>
      </c>
      <c r="BN121" s="7">
        <f t="shared" si="127"/>
        <v>8496.3799999999992</v>
      </c>
      <c r="BO121" s="7">
        <f t="shared" ref="BO121:DZ121" si="128">+BO39</f>
        <v>8496.3799999999992</v>
      </c>
      <c r="BP121" s="7">
        <f t="shared" si="128"/>
        <v>8496.3799999999992</v>
      </c>
      <c r="BQ121" s="7">
        <f t="shared" si="128"/>
        <v>8496.3799999999992</v>
      </c>
      <c r="BR121" s="7">
        <f t="shared" si="128"/>
        <v>8496.3799999999992</v>
      </c>
      <c r="BS121" s="7">
        <f t="shared" si="128"/>
        <v>8496.3799999999992</v>
      </c>
      <c r="BT121" s="7">
        <f t="shared" si="128"/>
        <v>8496.3799999999992</v>
      </c>
      <c r="BU121" s="7">
        <f t="shared" si="128"/>
        <v>8496.3799999999992</v>
      </c>
      <c r="BV121" s="7">
        <f t="shared" si="128"/>
        <v>8496.3799999999992</v>
      </c>
      <c r="BW121" s="7">
        <f t="shared" si="128"/>
        <v>8496.3799999999992</v>
      </c>
      <c r="BX121" s="7">
        <f t="shared" si="128"/>
        <v>8496.3799999999992</v>
      </c>
      <c r="BY121" s="7">
        <f t="shared" si="128"/>
        <v>8496.3799999999992</v>
      </c>
      <c r="BZ121" s="7">
        <f t="shared" si="128"/>
        <v>8496.3799999999992</v>
      </c>
      <c r="CA121" s="7">
        <f t="shared" si="128"/>
        <v>8496.3799999999992</v>
      </c>
      <c r="CB121" s="7">
        <f t="shared" si="128"/>
        <v>8496.3799999999992</v>
      </c>
      <c r="CC121" s="7">
        <f t="shared" si="128"/>
        <v>8496.3799999999992</v>
      </c>
      <c r="CD121" s="7">
        <f t="shared" si="128"/>
        <v>8496.3799999999992</v>
      </c>
      <c r="CE121" s="7">
        <f t="shared" si="128"/>
        <v>8496.3799999999992</v>
      </c>
      <c r="CF121" s="7">
        <f t="shared" si="128"/>
        <v>8496.3799999999992</v>
      </c>
      <c r="CG121" s="7">
        <f t="shared" si="128"/>
        <v>8496.3799999999992</v>
      </c>
      <c r="CH121" s="7">
        <f t="shared" si="128"/>
        <v>8496.3799999999992</v>
      </c>
      <c r="CI121" s="7">
        <f t="shared" si="128"/>
        <v>8496.3799999999992</v>
      </c>
      <c r="CJ121" s="7">
        <f t="shared" si="128"/>
        <v>8496.3799999999992</v>
      </c>
      <c r="CK121" s="7">
        <f t="shared" si="128"/>
        <v>8496.3799999999992</v>
      </c>
      <c r="CL121" s="7">
        <f t="shared" si="128"/>
        <v>8496.3799999999992</v>
      </c>
      <c r="CM121" s="7">
        <f t="shared" si="128"/>
        <v>8496.3799999999992</v>
      </c>
      <c r="CN121" s="7">
        <f t="shared" si="128"/>
        <v>8496.3799999999992</v>
      </c>
      <c r="CO121" s="7">
        <f t="shared" si="128"/>
        <v>8496.3799999999992</v>
      </c>
      <c r="CP121" s="7">
        <f t="shared" si="128"/>
        <v>8496.3799999999992</v>
      </c>
      <c r="CQ121" s="7">
        <f t="shared" si="128"/>
        <v>8496.3799999999992</v>
      </c>
      <c r="CR121" s="7">
        <f t="shared" si="128"/>
        <v>8496.3799999999992</v>
      </c>
      <c r="CS121" s="7">
        <f t="shared" si="128"/>
        <v>8496.3799999999992</v>
      </c>
      <c r="CT121" s="7">
        <f t="shared" si="128"/>
        <v>8496.3799999999992</v>
      </c>
      <c r="CU121" s="7">
        <f t="shared" si="128"/>
        <v>8496.3799999999992</v>
      </c>
      <c r="CV121" s="7">
        <f t="shared" si="128"/>
        <v>8496.3799999999992</v>
      </c>
      <c r="CW121" s="7">
        <f t="shared" si="128"/>
        <v>8496.3799999999992</v>
      </c>
      <c r="CX121" s="7">
        <f t="shared" si="128"/>
        <v>8496.3799999999992</v>
      </c>
      <c r="CY121" s="7">
        <f t="shared" si="128"/>
        <v>8496.3799999999992</v>
      </c>
      <c r="CZ121" s="7">
        <f t="shared" si="128"/>
        <v>8496.3799999999992</v>
      </c>
      <c r="DA121" s="7">
        <f t="shared" si="128"/>
        <v>8496.3799999999992</v>
      </c>
      <c r="DB121" s="7">
        <f t="shared" si="128"/>
        <v>8496.3799999999992</v>
      </c>
      <c r="DC121" s="7">
        <f t="shared" si="128"/>
        <v>8496.3799999999992</v>
      </c>
      <c r="DD121" s="7">
        <f t="shared" si="128"/>
        <v>8496.3799999999992</v>
      </c>
      <c r="DE121" s="7">
        <f t="shared" si="128"/>
        <v>8496.3799999999992</v>
      </c>
      <c r="DF121" s="7">
        <f t="shared" si="128"/>
        <v>8496.3799999999992</v>
      </c>
      <c r="DG121" s="7">
        <f t="shared" si="128"/>
        <v>8496.3799999999992</v>
      </c>
      <c r="DH121" s="7">
        <f t="shared" si="128"/>
        <v>8496.3799999999992</v>
      </c>
      <c r="DI121" s="7">
        <f t="shared" si="128"/>
        <v>8496.3799999999992</v>
      </c>
      <c r="DJ121" s="7">
        <f t="shared" si="128"/>
        <v>8496.3799999999992</v>
      </c>
      <c r="DK121" s="7">
        <f t="shared" si="128"/>
        <v>8496.3799999999992</v>
      </c>
      <c r="DL121" s="7">
        <f t="shared" si="128"/>
        <v>8496.3799999999992</v>
      </c>
      <c r="DM121" s="7">
        <f t="shared" si="128"/>
        <v>8496.3799999999992</v>
      </c>
      <c r="DN121" s="7">
        <f t="shared" si="128"/>
        <v>8496.3799999999992</v>
      </c>
      <c r="DO121" s="7">
        <f t="shared" si="128"/>
        <v>8496.3799999999992</v>
      </c>
      <c r="DP121" s="7">
        <f t="shared" si="128"/>
        <v>8496.3799999999992</v>
      </c>
      <c r="DQ121" s="7">
        <f t="shared" si="128"/>
        <v>8496.3799999999992</v>
      </c>
      <c r="DR121" s="7">
        <f t="shared" si="128"/>
        <v>8496.3799999999992</v>
      </c>
      <c r="DS121" s="7">
        <f t="shared" si="128"/>
        <v>8496.3799999999992</v>
      </c>
      <c r="DT121" s="7">
        <f t="shared" si="128"/>
        <v>8496.3799999999992</v>
      </c>
      <c r="DU121" s="7">
        <f t="shared" si="128"/>
        <v>8496.3799999999992</v>
      </c>
      <c r="DV121" s="7">
        <f t="shared" si="128"/>
        <v>8496.3799999999992</v>
      </c>
      <c r="DW121" s="7">
        <f t="shared" si="128"/>
        <v>8496.3799999999992</v>
      </c>
      <c r="DX121" s="7">
        <f t="shared" si="128"/>
        <v>8496.3799999999992</v>
      </c>
      <c r="DY121" s="7">
        <f t="shared" si="128"/>
        <v>8496.3799999999992</v>
      </c>
      <c r="DZ121" s="7">
        <f t="shared" si="128"/>
        <v>8496.3799999999992</v>
      </c>
      <c r="EA121" s="7">
        <f t="shared" ref="EA121:FX121" si="129">+EA39</f>
        <v>8496.3799999999992</v>
      </c>
      <c r="EB121" s="7">
        <f t="shared" si="129"/>
        <v>8496.3799999999992</v>
      </c>
      <c r="EC121" s="7">
        <f t="shared" si="129"/>
        <v>8496.3799999999992</v>
      </c>
      <c r="ED121" s="7">
        <f t="shared" si="129"/>
        <v>8496.3799999999992</v>
      </c>
      <c r="EE121" s="7">
        <f t="shared" si="129"/>
        <v>8496.3799999999992</v>
      </c>
      <c r="EF121" s="7">
        <f t="shared" si="129"/>
        <v>8496.3799999999992</v>
      </c>
      <c r="EG121" s="7">
        <f t="shared" si="129"/>
        <v>8496.3799999999992</v>
      </c>
      <c r="EH121" s="7">
        <f t="shared" si="129"/>
        <v>8496.3799999999992</v>
      </c>
      <c r="EI121" s="7">
        <f t="shared" si="129"/>
        <v>8496.3799999999992</v>
      </c>
      <c r="EJ121" s="7">
        <f t="shared" si="129"/>
        <v>8496.3799999999992</v>
      </c>
      <c r="EK121" s="7">
        <f t="shared" si="129"/>
        <v>8496.3799999999992</v>
      </c>
      <c r="EL121" s="7">
        <f t="shared" si="129"/>
        <v>8496.3799999999992</v>
      </c>
      <c r="EM121" s="7">
        <f t="shared" si="129"/>
        <v>8496.3799999999992</v>
      </c>
      <c r="EN121" s="7">
        <f t="shared" si="129"/>
        <v>8496.3799999999992</v>
      </c>
      <c r="EO121" s="7">
        <f t="shared" si="129"/>
        <v>8496.3799999999992</v>
      </c>
      <c r="EP121" s="7">
        <f t="shared" si="129"/>
        <v>8496.3799999999992</v>
      </c>
      <c r="EQ121" s="7">
        <f t="shared" si="129"/>
        <v>8496.3799999999992</v>
      </c>
      <c r="ER121" s="7">
        <f t="shared" si="129"/>
        <v>8496.3799999999992</v>
      </c>
      <c r="ES121" s="7">
        <f t="shared" si="129"/>
        <v>8496.3799999999992</v>
      </c>
      <c r="ET121" s="7">
        <f t="shared" si="129"/>
        <v>8496.3799999999992</v>
      </c>
      <c r="EU121" s="7">
        <f t="shared" si="129"/>
        <v>8496.3799999999992</v>
      </c>
      <c r="EV121" s="7">
        <f t="shared" si="129"/>
        <v>8496.3799999999992</v>
      </c>
      <c r="EW121" s="7">
        <f t="shared" si="129"/>
        <v>8496.3799999999992</v>
      </c>
      <c r="EX121" s="7">
        <f t="shared" si="129"/>
        <v>8496.3799999999992</v>
      </c>
      <c r="EY121" s="7">
        <f t="shared" si="129"/>
        <v>8496.3799999999992</v>
      </c>
      <c r="EZ121" s="7">
        <f t="shared" si="129"/>
        <v>8496.3799999999992</v>
      </c>
      <c r="FA121" s="7">
        <f t="shared" si="129"/>
        <v>8496.3799999999992</v>
      </c>
      <c r="FB121" s="7">
        <f t="shared" si="129"/>
        <v>8496.3799999999992</v>
      </c>
      <c r="FC121" s="7">
        <f t="shared" si="129"/>
        <v>8496.3799999999992</v>
      </c>
      <c r="FD121" s="7">
        <f t="shared" si="129"/>
        <v>8496.3799999999992</v>
      </c>
      <c r="FE121" s="7">
        <f t="shared" si="129"/>
        <v>8496.3799999999992</v>
      </c>
      <c r="FF121" s="7">
        <f t="shared" si="129"/>
        <v>8496.3799999999992</v>
      </c>
      <c r="FG121" s="7">
        <f t="shared" si="129"/>
        <v>8496.3799999999992</v>
      </c>
      <c r="FH121" s="7">
        <f t="shared" si="129"/>
        <v>8496.3799999999992</v>
      </c>
      <c r="FI121" s="7">
        <f t="shared" si="129"/>
        <v>8496.3799999999992</v>
      </c>
      <c r="FJ121" s="7">
        <f t="shared" si="129"/>
        <v>8496.3799999999992</v>
      </c>
      <c r="FK121" s="7">
        <f t="shared" si="129"/>
        <v>8496.3799999999992</v>
      </c>
      <c r="FL121" s="7">
        <f t="shared" si="129"/>
        <v>8496.3799999999992</v>
      </c>
      <c r="FM121" s="7">
        <f t="shared" si="129"/>
        <v>8496.3799999999992</v>
      </c>
      <c r="FN121" s="7">
        <f t="shared" si="129"/>
        <v>8496.3799999999992</v>
      </c>
      <c r="FO121" s="7">
        <f t="shared" si="129"/>
        <v>8496.3799999999992</v>
      </c>
      <c r="FP121" s="7">
        <f t="shared" si="129"/>
        <v>8496.3799999999992</v>
      </c>
      <c r="FQ121" s="7">
        <f t="shared" si="129"/>
        <v>8496.3799999999992</v>
      </c>
      <c r="FR121" s="7">
        <f t="shared" si="129"/>
        <v>8496.3799999999992</v>
      </c>
      <c r="FS121" s="7">
        <f t="shared" si="129"/>
        <v>8496.3799999999992</v>
      </c>
      <c r="FT121" s="7">
        <f t="shared" si="129"/>
        <v>8496.3799999999992</v>
      </c>
      <c r="FU121" s="7">
        <f t="shared" si="129"/>
        <v>8496.3799999999992</v>
      </c>
      <c r="FV121" s="7">
        <f t="shared" si="129"/>
        <v>8496.3799999999992</v>
      </c>
      <c r="FW121" s="7">
        <f t="shared" si="129"/>
        <v>8496.3799999999992</v>
      </c>
      <c r="FX121" s="7">
        <f t="shared" si="129"/>
        <v>8496.3799999999992</v>
      </c>
      <c r="FY121" s="7"/>
      <c r="FZ121" s="7"/>
      <c r="GA121" s="63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</row>
    <row r="122" spans="1:204" x14ac:dyDescent="0.35">
      <c r="A122" s="6" t="s">
        <v>607</v>
      </c>
      <c r="B122" s="7" t="s">
        <v>608</v>
      </c>
      <c r="C122" s="33">
        <f t="shared" ref="C122:BN122" si="130">1-C115</f>
        <v>0.11560000000000004</v>
      </c>
      <c r="D122" s="33">
        <f t="shared" si="130"/>
        <v>9.4999999999999973E-2</v>
      </c>
      <c r="E122" s="33">
        <f t="shared" si="130"/>
        <v>0.11929999999999996</v>
      </c>
      <c r="F122" s="33">
        <f t="shared" si="130"/>
        <v>0.10040000000000004</v>
      </c>
      <c r="G122" s="33">
        <f t="shared" si="130"/>
        <v>0.13990000000000002</v>
      </c>
      <c r="H122" s="33">
        <f t="shared" si="130"/>
        <v>0.15480000000000005</v>
      </c>
      <c r="I122" s="33">
        <f t="shared" si="130"/>
        <v>0.11460000000000004</v>
      </c>
      <c r="J122" s="33">
        <f t="shared" si="130"/>
        <v>0.13790000000000002</v>
      </c>
      <c r="K122" s="33">
        <f t="shared" si="130"/>
        <v>0.18779999999999997</v>
      </c>
      <c r="L122" s="33">
        <f t="shared" si="130"/>
        <v>0.13739999999999997</v>
      </c>
      <c r="M122" s="33">
        <f t="shared" si="130"/>
        <v>0.15780000000000005</v>
      </c>
      <c r="N122" s="33">
        <f t="shared" si="130"/>
        <v>9.4999999999999973E-2</v>
      </c>
      <c r="O122" s="33">
        <f t="shared" si="130"/>
        <v>0.11009999999999998</v>
      </c>
      <c r="P122" s="33">
        <f t="shared" si="130"/>
        <v>0.18379999999999996</v>
      </c>
      <c r="Q122" s="33">
        <f t="shared" si="130"/>
        <v>9.4999999999999973E-2</v>
      </c>
      <c r="R122" s="33">
        <f t="shared" si="130"/>
        <v>0.1159</v>
      </c>
      <c r="S122" s="33">
        <f t="shared" si="130"/>
        <v>0.14029999999999998</v>
      </c>
      <c r="T122" s="33">
        <f t="shared" si="130"/>
        <v>0.19369999999999998</v>
      </c>
      <c r="U122" s="33">
        <f t="shared" si="130"/>
        <v>0.20030000000000003</v>
      </c>
      <c r="V122" s="33">
        <f t="shared" si="130"/>
        <v>0.1875</v>
      </c>
      <c r="W122" s="33">
        <f t="shared" si="130"/>
        <v>0.19540000000000002</v>
      </c>
      <c r="X122" s="33">
        <f t="shared" si="130"/>
        <v>0.20079999999999998</v>
      </c>
      <c r="Y122" s="33">
        <f t="shared" si="130"/>
        <v>0.16110000000000002</v>
      </c>
      <c r="Z122" s="33">
        <f t="shared" si="130"/>
        <v>0.18920000000000003</v>
      </c>
      <c r="AA122" s="33">
        <f t="shared" si="130"/>
        <v>9.4999999999999973E-2</v>
      </c>
      <c r="AB122" s="33">
        <f t="shared" si="130"/>
        <v>9.7300000000000053E-2</v>
      </c>
      <c r="AC122" s="33">
        <f t="shared" si="130"/>
        <v>0.16049999999999998</v>
      </c>
      <c r="AD122" s="33">
        <f t="shared" si="130"/>
        <v>0.14480000000000004</v>
      </c>
      <c r="AE122" s="33">
        <f t="shared" si="130"/>
        <v>0.19779999999999998</v>
      </c>
      <c r="AF122" s="33">
        <f t="shared" si="130"/>
        <v>0.19320000000000004</v>
      </c>
      <c r="AG122" s="33">
        <f t="shared" si="130"/>
        <v>0.17010000000000003</v>
      </c>
      <c r="AH122" s="33">
        <f t="shared" si="130"/>
        <v>0.15890000000000004</v>
      </c>
      <c r="AI122" s="33">
        <f t="shared" si="130"/>
        <v>0.18010000000000004</v>
      </c>
      <c r="AJ122" s="33">
        <f t="shared" si="130"/>
        <v>0.19269999999999998</v>
      </c>
      <c r="AK122" s="33">
        <f t="shared" si="130"/>
        <v>0.19299999999999995</v>
      </c>
      <c r="AL122" s="33">
        <f t="shared" si="130"/>
        <v>0.18569999999999998</v>
      </c>
      <c r="AM122" s="33">
        <f t="shared" si="130"/>
        <v>0.18030000000000002</v>
      </c>
      <c r="AN122" s="33">
        <f t="shared" si="130"/>
        <v>0.18410000000000004</v>
      </c>
      <c r="AO122" s="33">
        <f t="shared" si="130"/>
        <v>0.12560000000000004</v>
      </c>
      <c r="AP122" s="33">
        <f t="shared" si="130"/>
        <v>9.4999999999999973E-2</v>
      </c>
      <c r="AQ122" s="33">
        <f t="shared" si="130"/>
        <v>0.1885</v>
      </c>
      <c r="AR122" s="33">
        <f t="shared" si="130"/>
        <v>9.4999999999999973E-2</v>
      </c>
      <c r="AS122" s="33">
        <f t="shared" si="130"/>
        <v>0.11539999999999995</v>
      </c>
      <c r="AT122" s="33">
        <f t="shared" si="130"/>
        <v>0.13670000000000004</v>
      </c>
      <c r="AU122" s="33">
        <f t="shared" si="130"/>
        <v>0.18659999999999999</v>
      </c>
      <c r="AV122" s="33">
        <f t="shared" si="130"/>
        <v>0.18430000000000002</v>
      </c>
      <c r="AW122" s="33">
        <f t="shared" si="130"/>
        <v>0.18769999999999998</v>
      </c>
      <c r="AX122" s="33">
        <f t="shared" si="130"/>
        <v>0.19930000000000003</v>
      </c>
      <c r="AY122" s="33">
        <f t="shared" si="130"/>
        <v>0.17749999999999999</v>
      </c>
      <c r="AZ122" s="33">
        <f t="shared" si="130"/>
        <v>0.1109</v>
      </c>
      <c r="BA122" s="33">
        <f t="shared" si="130"/>
        <v>0.11380000000000001</v>
      </c>
      <c r="BB122" s="33">
        <f t="shared" si="130"/>
        <v>0.11509999999999998</v>
      </c>
      <c r="BC122" s="33">
        <f t="shared" si="130"/>
        <v>9.9600000000000022E-2</v>
      </c>
      <c r="BD122" s="33">
        <f t="shared" si="130"/>
        <v>0.13029999999999997</v>
      </c>
      <c r="BE122" s="33">
        <f t="shared" si="130"/>
        <v>0.15059999999999996</v>
      </c>
      <c r="BF122" s="33">
        <f t="shared" si="130"/>
        <v>9.8899999999999988E-2</v>
      </c>
      <c r="BG122" s="33">
        <f t="shared" si="130"/>
        <v>0.16049999999999998</v>
      </c>
      <c r="BH122" s="33">
        <f t="shared" si="130"/>
        <v>0.17090000000000005</v>
      </c>
      <c r="BI122" s="33">
        <f t="shared" si="130"/>
        <v>0.1875</v>
      </c>
      <c r="BJ122" s="33">
        <f t="shared" si="130"/>
        <v>0.11699999999999999</v>
      </c>
      <c r="BK122" s="33">
        <f t="shared" si="130"/>
        <v>9.4999999999999973E-2</v>
      </c>
      <c r="BL122" s="33">
        <f t="shared" si="130"/>
        <v>0.19799999999999995</v>
      </c>
      <c r="BM122" s="33">
        <f t="shared" si="130"/>
        <v>0.18069999999999997</v>
      </c>
      <c r="BN122" s="33">
        <f t="shared" si="130"/>
        <v>0.13239999999999996</v>
      </c>
      <c r="BO122" s="33">
        <f t="shared" ref="BO122:DZ122" si="131">1-BO115</f>
        <v>0.14949999999999997</v>
      </c>
      <c r="BP122" s="33">
        <f t="shared" si="131"/>
        <v>0.19320000000000004</v>
      </c>
      <c r="BQ122" s="33">
        <f t="shared" si="131"/>
        <v>0.11890000000000001</v>
      </c>
      <c r="BR122" s="33">
        <f t="shared" si="131"/>
        <v>0.12590000000000001</v>
      </c>
      <c r="BS122" s="33">
        <f t="shared" si="131"/>
        <v>0.15339999999999998</v>
      </c>
      <c r="BT122" s="33">
        <f t="shared" si="131"/>
        <v>0.17949999999999999</v>
      </c>
      <c r="BU122" s="33">
        <f t="shared" si="131"/>
        <v>0.17859999999999998</v>
      </c>
      <c r="BV122" s="33">
        <f t="shared" si="131"/>
        <v>0.15039999999999998</v>
      </c>
      <c r="BW122" s="33">
        <f t="shared" si="131"/>
        <v>0.13829999999999998</v>
      </c>
      <c r="BX122" s="33">
        <f t="shared" si="131"/>
        <v>0.1996</v>
      </c>
      <c r="BY122" s="33">
        <f t="shared" si="131"/>
        <v>0.17510000000000003</v>
      </c>
      <c r="BZ122" s="33">
        <f t="shared" si="131"/>
        <v>0.18969999999999998</v>
      </c>
      <c r="CA122" s="33">
        <f t="shared" si="131"/>
        <v>0.1946</v>
      </c>
      <c r="CB122" s="33">
        <f t="shared" si="131"/>
        <v>9.4999999999999973E-2</v>
      </c>
      <c r="CC122" s="33">
        <f t="shared" si="131"/>
        <v>0.19179999999999997</v>
      </c>
      <c r="CD122" s="33">
        <f t="shared" si="131"/>
        <v>0.19430000000000003</v>
      </c>
      <c r="CE122" s="33">
        <f t="shared" si="131"/>
        <v>0.19389999999999996</v>
      </c>
      <c r="CF122" s="33">
        <f t="shared" si="131"/>
        <v>0.19630000000000003</v>
      </c>
      <c r="CG122" s="33">
        <f t="shared" si="131"/>
        <v>0.19110000000000005</v>
      </c>
      <c r="CH122" s="33">
        <f t="shared" si="131"/>
        <v>0.19769999999999999</v>
      </c>
      <c r="CI122" s="33">
        <f t="shared" si="131"/>
        <v>0.16769999999999996</v>
      </c>
      <c r="CJ122" s="33">
        <f t="shared" si="131"/>
        <v>0.16120000000000001</v>
      </c>
      <c r="CK122" s="33">
        <f t="shared" si="131"/>
        <v>0.12370000000000003</v>
      </c>
      <c r="CL122" s="33">
        <f t="shared" si="131"/>
        <v>0.14970000000000006</v>
      </c>
      <c r="CM122" s="33">
        <f t="shared" si="131"/>
        <v>0.16759999999999997</v>
      </c>
      <c r="CN122" s="33">
        <f t="shared" si="131"/>
        <v>9.4999999999999973E-2</v>
      </c>
      <c r="CO122" s="33">
        <f t="shared" si="131"/>
        <v>0.1089</v>
      </c>
      <c r="CP122" s="33">
        <f t="shared" si="131"/>
        <v>0.1593</v>
      </c>
      <c r="CQ122" s="33">
        <f t="shared" si="131"/>
        <v>0.16510000000000002</v>
      </c>
      <c r="CR122" s="33">
        <f t="shared" si="131"/>
        <v>0.18969999999999998</v>
      </c>
      <c r="CS122" s="33">
        <f t="shared" si="131"/>
        <v>0.18479999999999996</v>
      </c>
      <c r="CT122" s="33">
        <f t="shared" si="131"/>
        <v>0.1966</v>
      </c>
      <c r="CU122" s="33">
        <f t="shared" si="131"/>
        <v>0.17449999999999999</v>
      </c>
      <c r="CV122" s="33">
        <f t="shared" si="131"/>
        <v>0.20079999999999998</v>
      </c>
      <c r="CW122" s="33">
        <f t="shared" si="131"/>
        <v>0.19089999999999996</v>
      </c>
      <c r="CX122" s="33">
        <f t="shared" si="131"/>
        <v>0.17469999999999997</v>
      </c>
      <c r="CY122" s="33">
        <f t="shared" si="131"/>
        <v>0.20079999999999998</v>
      </c>
      <c r="CZ122" s="33">
        <f t="shared" si="131"/>
        <v>0.13919999999999999</v>
      </c>
      <c r="DA122" s="33">
        <f t="shared" si="131"/>
        <v>0.19120000000000004</v>
      </c>
      <c r="DB122" s="33">
        <f t="shared" si="131"/>
        <v>0.18359999999999999</v>
      </c>
      <c r="DC122" s="33">
        <f t="shared" si="131"/>
        <v>0.19230000000000003</v>
      </c>
      <c r="DD122" s="33">
        <f t="shared" si="131"/>
        <v>0.19310000000000005</v>
      </c>
      <c r="DE122" s="33">
        <f t="shared" si="131"/>
        <v>0.18500000000000005</v>
      </c>
      <c r="DF122" s="33">
        <f t="shared" si="131"/>
        <v>0.10289999999999999</v>
      </c>
      <c r="DG122" s="33">
        <f t="shared" si="131"/>
        <v>0.19799999999999995</v>
      </c>
      <c r="DH122" s="33">
        <f t="shared" si="131"/>
        <v>0.13919999999999999</v>
      </c>
      <c r="DI122" s="33">
        <f t="shared" si="131"/>
        <v>0.13600000000000001</v>
      </c>
      <c r="DJ122" s="33">
        <f t="shared" si="131"/>
        <v>0.16959999999999997</v>
      </c>
      <c r="DK122" s="33">
        <f t="shared" si="131"/>
        <v>0.17420000000000002</v>
      </c>
      <c r="DL122" s="33">
        <f t="shared" si="131"/>
        <v>0.11980000000000002</v>
      </c>
      <c r="DM122" s="33">
        <f t="shared" si="131"/>
        <v>0.18910000000000005</v>
      </c>
      <c r="DN122" s="33">
        <f t="shared" si="131"/>
        <v>0.14910000000000001</v>
      </c>
      <c r="DO122" s="33">
        <f t="shared" si="131"/>
        <v>0.1321</v>
      </c>
      <c r="DP122" s="33">
        <f t="shared" si="131"/>
        <v>0.19120000000000004</v>
      </c>
      <c r="DQ122" s="33">
        <f t="shared" si="131"/>
        <v>0.16290000000000004</v>
      </c>
      <c r="DR122" s="33">
        <f t="shared" si="131"/>
        <v>0.14759999999999995</v>
      </c>
      <c r="DS122" s="33">
        <f t="shared" si="131"/>
        <v>0.1694</v>
      </c>
      <c r="DT122" s="33">
        <f t="shared" si="131"/>
        <v>0.19259999999999999</v>
      </c>
      <c r="DU122" s="33">
        <f t="shared" si="131"/>
        <v>0.18120000000000003</v>
      </c>
      <c r="DV122" s="33">
        <f t="shared" si="131"/>
        <v>0.1905</v>
      </c>
      <c r="DW122" s="33">
        <f t="shared" si="131"/>
        <v>0.1845</v>
      </c>
      <c r="DX122" s="33">
        <f t="shared" si="131"/>
        <v>0.19330000000000003</v>
      </c>
      <c r="DY122" s="33">
        <f t="shared" si="131"/>
        <v>0.18459999999999999</v>
      </c>
      <c r="DZ122" s="33">
        <f t="shared" si="131"/>
        <v>0.16720000000000002</v>
      </c>
      <c r="EA122" s="33">
        <f t="shared" ref="EA122:FX122" si="132">1-EA115</f>
        <v>0.17279999999999995</v>
      </c>
      <c r="EB122" s="33">
        <f t="shared" si="132"/>
        <v>0.17190000000000005</v>
      </c>
      <c r="EC122" s="33">
        <f t="shared" si="132"/>
        <v>0.18520000000000003</v>
      </c>
      <c r="ED122" s="33">
        <f t="shared" si="132"/>
        <v>0.14059999999999995</v>
      </c>
      <c r="EE122" s="33">
        <f t="shared" si="132"/>
        <v>0.19159999999999999</v>
      </c>
      <c r="EF122" s="33">
        <f t="shared" si="132"/>
        <v>0.14590000000000003</v>
      </c>
      <c r="EG122" s="33">
        <f t="shared" si="132"/>
        <v>0.18759999999999999</v>
      </c>
      <c r="EH122" s="33">
        <f t="shared" si="132"/>
        <v>0.18810000000000004</v>
      </c>
      <c r="EI122" s="33">
        <f t="shared" si="132"/>
        <v>0.10929999999999995</v>
      </c>
      <c r="EJ122" s="33">
        <f t="shared" si="132"/>
        <v>0.11280000000000001</v>
      </c>
      <c r="EK122" s="33">
        <f t="shared" si="132"/>
        <v>0.16830000000000001</v>
      </c>
      <c r="EL122" s="33">
        <f t="shared" si="132"/>
        <v>0.17479999999999996</v>
      </c>
      <c r="EM122" s="33">
        <f t="shared" si="132"/>
        <v>0.1794</v>
      </c>
      <c r="EN122" s="33">
        <f t="shared" si="132"/>
        <v>0.15910000000000002</v>
      </c>
      <c r="EO122" s="33">
        <f t="shared" si="132"/>
        <v>0.18389999999999995</v>
      </c>
      <c r="EP122" s="33">
        <f t="shared" si="132"/>
        <v>0.17720000000000002</v>
      </c>
      <c r="EQ122" s="33">
        <f t="shared" si="132"/>
        <v>0.1351</v>
      </c>
      <c r="ER122" s="33">
        <f t="shared" si="132"/>
        <v>0.18420000000000003</v>
      </c>
      <c r="ES122" s="33">
        <f t="shared" si="132"/>
        <v>0.19340000000000002</v>
      </c>
      <c r="ET122" s="33">
        <f t="shared" si="132"/>
        <v>0.19159999999999999</v>
      </c>
      <c r="EU122" s="33">
        <f t="shared" si="132"/>
        <v>0.17120000000000002</v>
      </c>
      <c r="EV122" s="33">
        <f t="shared" si="132"/>
        <v>0.19920000000000004</v>
      </c>
      <c r="EW122" s="33">
        <f t="shared" si="132"/>
        <v>0.16290000000000004</v>
      </c>
      <c r="EX122" s="33">
        <f t="shared" si="132"/>
        <v>0.19310000000000005</v>
      </c>
      <c r="EY122" s="33">
        <f t="shared" si="132"/>
        <v>0.16859999999999997</v>
      </c>
      <c r="EZ122" s="33">
        <f t="shared" si="132"/>
        <v>0.1956</v>
      </c>
      <c r="FA122" s="33">
        <f t="shared" si="132"/>
        <v>0.13119999999999998</v>
      </c>
      <c r="FB122" s="33">
        <f t="shared" si="132"/>
        <v>0.18510000000000004</v>
      </c>
      <c r="FC122" s="33">
        <f t="shared" si="132"/>
        <v>0.13859999999999995</v>
      </c>
      <c r="FD122" s="33">
        <f t="shared" si="132"/>
        <v>0.17820000000000003</v>
      </c>
      <c r="FE122" s="33">
        <f t="shared" si="132"/>
        <v>0.19869999999999999</v>
      </c>
      <c r="FF122" s="33">
        <f t="shared" si="132"/>
        <v>0.19169999999999998</v>
      </c>
      <c r="FG122" s="33">
        <f t="shared" si="132"/>
        <v>0.19589999999999996</v>
      </c>
      <c r="FH122" s="33">
        <f t="shared" si="132"/>
        <v>0.19940000000000002</v>
      </c>
      <c r="FI122" s="33">
        <f t="shared" si="132"/>
        <v>0.13970000000000005</v>
      </c>
      <c r="FJ122" s="33">
        <f t="shared" si="132"/>
        <v>0.13829999999999998</v>
      </c>
      <c r="FK122" s="33">
        <f t="shared" si="132"/>
        <v>0.13570000000000004</v>
      </c>
      <c r="FL122" s="33">
        <f t="shared" si="132"/>
        <v>0.11439999999999995</v>
      </c>
      <c r="FM122" s="33">
        <f t="shared" si="132"/>
        <v>0.12890000000000001</v>
      </c>
      <c r="FN122" s="33">
        <f t="shared" si="132"/>
        <v>0.10189999999999999</v>
      </c>
      <c r="FO122" s="33">
        <f t="shared" si="132"/>
        <v>0.15459999999999996</v>
      </c>
      <c r="FP122" s="33">
        <f t="shared" si="132"/>
        <v>0.13690000000000002</v>
      </c>
      <c r="FQ122" s="33">
        <f t="shared" si="132"/>
        <v>0.15849999999999997</v>
      </c>
      <c r="FR122" s="33">
        <f t="shared" si="132"/>
        <v>0.19310000000000005</v>
      </c>
      <c r="FS122" s="33">
        <f t="shared" si="132"/>
        <v>0.19259999999999999</v>
      </c>
      <c r="FT122" s="33">
        <f t="shared" si="132"/>
        <v>0.20030000000000003</v>
      </c>
      <c r="FU122" s="33">
        <f t="shared" si="132"/>
        <v>0.16400000000000003</v>
      </c>
      <c r="FV122" s="33">
        <f t="shared" si="132"/>
        <v>0.16749999999999998</v>
      </c>
      <c r="FW122" s="33">
        <f t="shared" si="132"/>
        <v>0.19379999999999997</v>
      </c>
      <c r="FX122" s="33">
        <f t="shared" si="132"/>
        <v>0.19979999999999998</v>
      </c>
      <c r="FY122" s="33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</row>
    <row r="123" spans="1:204" x14ac:dyDescent="0.35">
      <c r="A123" s="6" t="s">
        <v>609</v>
      </c>
      <c r="B123" s="7" t="s">
        <v>610</v>
      </c>
      <c r="C123" s="33">
        <f t="shared" ref="C123:BN123" si="133">C113</f>
        <v>1.0297000000000001</v>
      </c>
      <c r="D123" s="33">
        <f t="shared" si="133"/>
        <v>1.0297000000000001</v>
      </c>
      <c r="E123" s="33">
        <f t="shared" si="133"/>
        <v>1.0297000000000001</v>
      </c>
      <c r="F123" s="33">
        <f t="shared" si="133"/>
        <v>1.0297000000000001</v>
      </c>
      <c r="G123" s="33">
        <f t="shared" si="133"/>
        <v>1.0847</v>
      </c>
      <c r="H123" s="33">
        <f t="shared" si="133"/>
        <v>1.1173</v>
      </c>
      <c r="I123" s="33">
        <f t="shared" si="133"/>
        <v>1.0297000000000001</v>
      </c>
      <c r="J123" s="33">
        <f t="shared" si="133"/>
        <v>1.0634999999999999</v>
      </c>
      <c r="K123" s="33">
        <f t="shared" si="133"/>
        <v>1.6311</v>
      </c>
      <c r="L123" s="33">
        <f t="shared" si="133"/>
        <v>1.0586</v>
      </c>
      <c r="M123" s="33">
        <f t="shared" si="133"/>
        <v>1.1252</v>
      </c>
      <c r="N123" s="33">
        <f t="shared" si="133"/>
        <v>1.0297000000000001</v>
      </c>
      <c r="O123" s="33">
        <f t="shared" si="133"/>
        <v>1.0297000000000001</v>
      </c>
      <c r="P123" s="33">
        <f t="shared" si="133"/>
        <v>1.4777</v>
      </c>
      <c r="Q123" s="33">
        <f t="shared" si="133"/>
        <v>1.0297000000000001</v>
      </c>
      <c r="R123" s="33">
        <f t="shared" si="133"/>
        <v>1.0297000000000001</v>
      </c>
      <c r="S123" s="33">
        <f t="shared" si="133"/>
        <v>1.0896999999999999</v>
      </c>
      <c r="T123" s="33">
        <f t="shared" si="133"/>
        <v>1.9763999999999999</v>
      </c>
      <c r="U123" s="33">
        <f t="shared" si="133"/>
        <v>2.3694999999999999</v>
      </c>
      <c r="V123" s="33">
        <f t="shared" si="133"/>
        <v>1.6149</v>
      </c>
      <c r="W123" s="33">
        <f t="shared" si="133"/>
        <v>2.0806</v>
      </c>
      <c r="X123" s="33">
        <f t="shared" si="133"/>
        <v>2.3957999999999999</v>
      </c>
      <c r="Y123" s="33">
        <f t="shared" si="133"/>
        <v>1.1468</v>
      </c>
      <c r="Z123" s="33">
        <f t="shared" si="133"/>
        <v>1.7141999999999999</v>
      </c>
      <c r="AA123" s="33">
        <f t="shared" si="133"/>
        <v>1.0297000000000001</v>
      </c>
      <c r="AB123" s="33">
        <f t="shared" si="133"/>
        <v>1.0297000000000001</v>
      </c>
      <c r="AC123" s="33">
        <f t="shared" si="133"/>
        <v>1.1433</v>
      </c>
      <c r="AD123" s="33">
        <f t="shared" si="133"/>
        <v>1.0998000000000001</v>
      </c>
      <c r="AE123" s="33">
        <f t="shared" si="133"/>
        <v>2.2189999999999999</v>
      </c>
      <c r="AF123" s="33">
        <f t="shared" si="133"/>
        <v>1.9503999999999999</v>
      </c>
      <c r="AG123" s="33">
        <f t="shared" si="133"/>
        <v>1.2072000000000001</v>
      </c>
      <c r="AH123" s="33">
        <f t="shared" si="133"/>
        <v>1.1322000000000001</v>
      </c>
      <c r="AI123" s="33">
        <f t="shared" si="133"/>
        <v>1.3807</v>
      </c>
      <c r="AJ123" s="33">
        <f t="shared" si="133"/>
        <v>1.9218999999999999</v>
      </c>
      <c r="AK123" s="33">
        <f t="shared" si="133"/>
        <v>1.9377</v>
      </c>
      <c r="AL123" s="33">
        <f t="shared" si="133"/>
        <v>1.5288999999999999</v>
      </c>
      <c r="AM123" s="33">
        <f t="shared" si="133"/>
        <v>1.3878999999999999</v>
      </c>
      <c r="AN123" s="33">
        <f t="shared" si="133"/>
        <v>1.488</v>
      </c>
      <c r="AO123" s="33">
        <f t="shared" si="133"/>
        <v>1.0318000000000001</v>
      </c>
      <c r="AP123" s="33">
        <f t="shared" si="133"/>
        <v>1.0297000000000001</v>
      </c>
      <c r="AQ123" s="33">
        <f t="shared" si="133"/>
        <v>1.6717</v>
      </c>
      <c r="AR123" s="33">
        <f t="shared" si="133"/>
        <v>1.0297000000000001</v>
      </c>
      <c r="AS123" s="33">
        <f t="shared" si="133"/>
        <v>1.0297000000000001</v>
      </c>
      <c r="AT123" s="33">
        <f t="shared" si="133"/>
        <v>1.0526</v>
      </c>
      <c r="AU123" s="33">
        <f t="shared" si="133"/>
        <v>1.5607</v>
      </c>
      <c r="AV123" s="33">
        <f t="shared" si="133"/>
        <v>1.4911000000000001</v>
      </c>
      <c r="AW123" s="33">
        <f t="shared" si="133"/>
        <v>1.6247</v>
      </c>
      <c r="AX123" s="33">
        <f t="shared" si="133"/>
        <v>2.3092999999999999</v>
      </c>
      <c r="AY123" s="33">
        <f t="shared" si="133"/>
        <v>1.3122</v>
      </c>
      <c r="AZ123" s="33">
        <f t="shared" si="133"/>
        <v>1.0297000000000001</v>
      </c>
      <c r="BA123" s="33">
        <f t="shared" si="133"/>
        <v>1.0297000000000001</v>
      </c>
      <c r="BB123" s="33">
        <f t="shared" si="133"/>
        <v>1.0297000000000001</v>
      </c>
      <c r="BC123" s="33">
        <f t="shared" si="133"/>
        <v>1.0297000000000001</v>
      </c>
      <c r="BD123" s="33">
        <f t="shared" si="133"/>
        <v>1.0363</v>
      </c>
      <c r="BE123" s="33">
        <f t="shared" si="133"/>
        <v>1.1099000000000001</v>
      </c>
      <c r="BF123" s="33">
        <f t="shared" si="133"/>
        <v>1.0297000000000001</v>
      </c>
      <c r="BG123" s="33">
        <f t="shared" si="133"/>
        <v>1.1432</v>
      </c>
      <c r="BH123" s="33">
        <f t="shared" si="133"/>
        <v>1.212</v>
      </c>
      <c r="BI123" s="33">
        <f t="shared" si="133"/>
        <v>1.6127</v>
      </c>
      <c r="BJ123" s="33">
        <f t="shared" si="133"/>
        <v>1.0297000000000001</v>
      </c>
      <c r="BK123" s="33">
        <f t="shared" si="133"/>
        <v>1.0297000000000001</v>
      </c>
      <c r="BL123" s="33">
        <f t="shared" si="133"/>
        <v>2.2336999999999998</v>
      </c>
      <c r="BM123" s="33">
        <f t="shared" si="133"/>
        <v>1.3971</v>
      </c>
      <c r="BN123" s="33">
        <f t="shared" si="133"/>
        <v>1.0408999999999999</v>
      </c>
      <c r="BO123" s="33">
        <f t="shared" ref="BO123:DZ123" si="134">BO113</f>
        <v>1.1080000000000001</v>
      </c>
      <c r="BP123" s="33">
        <f t="shared" si="134"/>
        <v>1.9503999999999999</v>
      </c>
      <c r="BQ123" s="33">
        <f t="shared" si="134"/>
        <v>1.0297000000000001</v>
      </c>
      <c r="BR123" s="33">
        <f t="shared" si="134"/>
        <v>1.0321</v>
      </c>
      <c r="BS123" s="33">
        <f t="shared" si="134"/>
        <v>1.1148</v>
      </c>
      <c r="BT123" s="33">
        <f t="shared" si="134"/>
        <v>1.3649</v>
      </c>
      <c r="BU123" s="33">
        <f t="shared" si="134"/>
        <v>1.3419000000000001</v>
      </c>
      <c r="BV123" s="33">
        <f t="shared" si="134"/>
        <v>1.1095999999999999</v>
      </c>
      <c r="BW123" s="33">
        <f t="shared" si="134"/>
        <v>1.0682</v>
      </c>
      <c r="BX123" s="33">
        <f t="shared" si="134"/>
        <v>2.3247</v>
      </c>
      <c r="BY123" s="33">
        <f t="shared" si="134"/>
        <v>1.3280000000000001</v>
      </c>
      <c r="BZ123" s="33">
        <f t="shared" si="134"/>
        <v>1.7413000000000001</v>
      </c>
      <c r="CA123" s="33">
        <f t="shared" si="134"/>
        <v>2.0293999999999999</v>
      </c>
      <c r="CB123" s="33">
        <f t="shared" si="134"/>
        <v>1.0297000000000001</v>
      </c>
      <c r="CC123" s="33">
        <f t="shared" si="134"/>
        <v>1.8653999999999999</v>
      </c>
      <c r="CD123" s="33">
        <f t="shared" si="134"/>
        <v>2.0148000000000001</v>
      </c>
      <c r="CE123" s="33">
        <f t="shared" si="134"/>
        <v>1.9877</v>
      </c>
      <c r="CF123" s="33">
        <f t="shared" si="134"/>
        <v>2.1328999999999998</v>
      </c>
      <c r="CG123" s="33">
        <f t="shared" si="134"/>
        <v>1.8237000000000001</v>
      </c>
      <c r="CH123" s="33">
        <f t="shared" si="134"/>
        <v>2.2126000000000001</v>
      </c>
      <c r="CI123" s="33">
        <f t="shared" si="134"/>
        <v>1.1910000000000001</v>
      </c>
      <c r="CJ123" s="33">
        <f t="shared" si="134"/>
        <v>1.1476999999999999</v>
      </c>
      <c r="CK123" s="33">
        <f t="shared" si="134"/>
        <v>1.03</v>
      </c>
      <c r="CL123" s="33">
        <f t="shared" si="134"/>
        <v>1.1084000000000001</v>
      </c>
      <c r="CM123" s="33">
        <f t="shared" si="134"/>
        <v>1.19</v>
      </c>
      <c r="CN123" s="33">
        <f t="shared" si="134"/>
        <v>1.0297000000000001</v>
      </c>
      <c r="CO123" s="33">
        <f t="shared" si="134"/>
        <v>1.0297000000000001</v>
      </c>
      <c r="CP123" s="33">
        <f t="shared" si="134"/>
        <v>1.135</v>
      </c>
      <c r="CQ123" s="33">
        <f t="shared" si="134"/>
        <v>1.1734</v>
      </c>
      <c r="CR123" s="33">
        <f t="shared" si="134"/>
        <v>1.7462</v>
      </c>
      <c r="CS123" s="33">
        <f t="shared" si="134"/>
        <v>1.5051000000000001</v>
      </c>
      <c r="CT123" s="33">
        <f t="shared" si="134"/>
        <v>2.1513</v>
      </c>
      <c r="CU123" s="33">
        <f t="shared" si="134"/>
        <v>1.236</v>
      </c>
      <c r="CV123" s="33">
        <f t="shared" si="134"/>
        <v>2.3957999999999999</v>
      </c>
      <c r="CW123" s="33">
        <f t="shared" si="134"/>
        <v>1.8147</v>
      </c>
      <c r="CX123" s="33">
        <f t="shared" si="134"/>
        <v>1.2377</v>
      </c>
      <c r="CY123" s="33">
        <f t="shared" si="134"/>
        <v>2.3957999999999999</v>
      </c>
      <c r="CZ123" s="33">
        <f t="shared" si="134"/>
        <v>1.0772999999999999</v>
      </c>
      <c r="DA123" s="33">
        <f t="shared" si="134"/>
        <v>1.8289</v>
      </c>
      <c r="DB123" s="33">
        <f t="shared" si="134"/>
        <v>1.4746999999999999</v>
      </c>
      <c r="DC123" s="33">
        <f t="shared" si="134"/>
        <v>1.8955</v>
      </c>
      <c r="DD123" s="33">
        <f t="shared" si="134"/>
        <v>1.9443999999999999</v>
      </c>
      <c r="DE123" s="33">
        <f t="shared" si="134"/>
        <v>1.5113000000000001</v>
      </c>
      <c r="DF123" s="33">
        <f t="shared" si="134"/>
        <v>1.0297000000000001</v>
      </c>
      <c r="DG123" s="33">
        <f t="shared" si="134"/>
        <v>2.2322000000000002</v>
      </c>
      <c r="DH123" s="33">
        <f t="shared" si="134"/>
        <v>1.0772999999999999</v>
      </c>
      <c r="DI123" s="33">
        <f t="shared" si="134"/>
        <v>1.0508</v>
      </c>
      <c r="DJ123" s="33">
        <f t="shared" si="134"/>
        <v>1.2033</v>
      </c>
      <c r="DK123" s="33">
        <f t="shared" si="134"/>
        <v>1.2339</v>
      </c>
      <c r="DL123" s="33">
        <f t="shared" si="134"/>
        <v>1.0297000000000001</v>
      </c>
      <c r="DM123" s="33">
        <f t="shared" si="134"/>
        <v>1.7081999999999999</v>
      </c>
      <c r="DN123" s="33">
        <f t="shared" si="134"/>
        <v>1.1073</v>
      </c>
      <c r="DO123" s="33">
        <f t="shared" si="134"/>
        <v>1.0401</v>
      </c>
      <c r="DP123" s="33">
        <f t="shared" si="134"/>
        <v>1.8305</v>
      </c>
      <c r="DQ123" s="33">
        <f t="shared" si="134"/>
        <v>1.1592</v>
      </c>
      <c r="DR123" s="33">
        <f t="shared" si="134"/>
        <v>1.1047</v>
      </c>
      <c r="DS123" s="33">
        <f t="shared" si="134"/>
        <v>1.2024999999999999</v>
      </c>
      <c r="DT123" s="33">
        <f t="shared" si="134"/>
        <v>1.917</v>
      </c>
      <c r="DU123" s="33">
        <f t="shared" si="134"/>
        <v>1.4112</v>
      </c>
      <c r="DV123" s="33">
        <f t="shared" si="134"/>
        <v>1.7921</v>
      </c>
      <c r="DW123" s="33">
        <f t="shared" si="134"/>
        <v>1.496</v>
      </c>
      <c r="DX123" s="33">
        <f t="shared" si="134"/>
        <v>1.9572000000000001</v>
      </c>
      <c r="DY123" s="33">
        <f t="shared" si="134"/>
        <v>1.4986999999999999</v>
      </c>
      <c r="DZ123" s="33">
        <f t="shared" si="134"/>
        <v>1.1877</v>
      </c>
      <c r="EA123" s="33">
        <f t="shared" ref="EA123:FX123" si="135">EA113</f>
        <v>1.2249000000000001</v>
      </c>
      <c r="EB123" s="33">
        <f t="shared" si="135"/>
        <v>1.2191000000000001</v>
      </c>
      <c r="EC123" s="33">
        <f t="shared" si="135"/>
        <v>1.5166999999999999</v>
      </c>
      <c r="ED123" s="33">
        <f t="shared" si="135"/>
        <v>1.0923</v>
      </c>
      <c r="EE123" s="33">
        <f t="shared" si="135"/>
        <v>1.8542000000000001</v>
      </c>
      <c r="EF123" s="33">
        <f t="shared" si="135"/>
        <v>1.1017999999999999</v>
      </c>
      <c r="EG123" s="33">
        <f t="shared" si="135"/>
        <v>1.6172</v>
      </c>
      <c r="EH123" s="33">
        <f t="shared" si="135"/>
        <v>1.6517999999999999</v>
      </c>
      <c r="EI123" s="33">
        <f t="shared" si="135"/>
        <v>1.0297000000000001</v>
      </c>
      <c r="EJ123" s="33">
        <f t="shared" si="135"/>
        <v>1.0297000000000001</v>
      </c>
      <c r="EK123" s="33">
        <f t="shared" si="135"/>
        <v>1.1950000000000001</v>
      </c>
      <c r="EL123" s="33">
        <f t="shared" si="135"/>
        <v>1.2378</v>
      </c>
      <c r="EM123" s="33">
        <f t="shared" si="135"/>
        <v>1.3646</v>
      </c>
      <c r="EN123" s="33">
        <f t="shared" si="135"/>
        <v>1.1339999999999999</v>
      </c>
      <c r="EO123" s="33">
        <f t="shared" si="135"/>
        <v>1.4812000000000001</v>
      </c>
      <c r="EP123" s="33">
        <f t="shared" si="135"/>
        <v>1.3043</v>
      </c>
      <c r="EQ123" s="33">
        <f t="shared" si="135"/>
        <v>1.0483</v>
      </c>
      <c r="ER123" s="33">
        <f t="shared" si="135"/>
        <v>1.4885999999999999</v>
      </c>
      <c r="ES123" s="33">
        <f t="shared" si="135"/>
        <v>1.9636</v>
      </c>
      <c r="ET123" s="33">
        <f t="shared" si="135"/>
        <v>2.1004999999999998</v>
      </c>
      <c r="EU123" s="33">
        <f t="shared" si="135"/>
        <v>1.2141999999999999</v>
      </c>
      <c r="EV123" s="33">
        <f t="shared" si="135"/>
        <v>2.3043999999999998</v>
      </c>
      <c r="EW123" s="33">
        <f t="shared" si="135"/>
        <v>1.1591</v>
      </c>
      <c r="EX123" s="33">
        <f t="shared" si="135"/>
        <v>1.9443999999999999</v>
      </c>
      <c r="EY123" s="33">
        <f t="shared" si="135"/>
        <v>1.1968000000000001</v>
      </c>
      <c r="EZ123" s="33">
        <f t="shared" si="135"/>
        <v>2.093</v>
      </c>
      <c r="FA123" s="33">
        <f t="shared" si="135"/>
        <v>1.0377000000000001</v>
      </c>
      <c r="FB123" s="33">
        <f t="shared" si="135"/>
        <v>1.5125999999999999</v>
      </c>
      <c r="FC123" s="33">
        <f t="shared" si="135"/>
        <v>1.0716000000000001</v>
      </c>
      <c r="FD123" s="33">
        <f t="shared" si="135"/>
        <v>1.3325</v>
      </c>
      <c r="FE123" s="33">
        <f t="shared" si="135"/>
        <v>2.2738999999999998</v>
      </c>
      <c r="FF123" s="33">
        <f t="shared" si="135"/>
        <v>1.8613</v>
      </c>
      <c r="FG123" s="33">
        <f t="shared" si="135"/>
        <v>2.1107</v>
      </c>
      <c r="FH123" s="33">
        <f t="shared" si="135"/>
        <v>2.3168000000000002</v>
      </c>
      <c r="FI123" s="33">
        <f t="shared" si="135"/>
        <v>1.0834999999999999</v>
      </c>
      <c r="FJ123" s="33">
        <f t="shared" si="135"/>
        <v>1.0684</v>
      </c>
      <c r="FK123" s="33">
        <f t="shared" si="135"/>
        <v>1.0499000000000001</v>
      </c>
      <c r="FL123" s="33">
        <f t="shared" si="135"/>
        <v>1.0297000000000001</v>
      </c>
      <c r="FM123" s="33">
        <f t="shared" si="135"/>
        <v>1.0348999999999999</v>
      </c>
      <c r="FN123" s="33">
        <f t="shared" si="135"/>
        <v>1.0297000000000001</v>
      </c>
      <c r="FO123" s="33">
        <f t="shared" si="135"/>
        <v>1.1169</v>
      </c>
      <c r="FP123" s="33">
        <f t="shared" si="135"/>
        <v>1.0530999999999999</v>
      </c>
      <c r="FQ123" s="33">
        <f t="shared" si="135"/>
        <v>1.1299999999999999</v>
      </c>
      <c r="FR123" s="33">
        <f t="shared" si="135"/>
        <v>1.9462999999999999</v>
      </c>
      <c r="FS123" s="33">
        <f t="shared" si="135"/>
        <v>1.9161999999999999</v>
      </c>
      <c r="FT123" s="33">
        <f t="shared" si="135"/>
        <v>2.3691</v>
      </c>
      <c r="FU123" s="33">
        <f t="shared" si="135"/>
        <v>1.1664000000000001</v>
      </c>
      <c r="FV123" s="33">
        <f t="shared" si="135"/>
        <v>1.1899</v>
      </c>
      <c r="FW123" s="33">
        <f t="shared" si="135"/>
        <v>1.9835</v>
      </c>
      <c r="FX123" s="33">
        <f t="shared" si="135"/>
        <v>2.3393999999999999</v>
      </c>
      <c r="FY123" s="86"/>
      <c r="FZ123" s="33">
        <f>SUM(C123:FX123)</f>
        <v>254.52650000000003</v>
      </c>
      <c r="GA123" s="7"/>
      <c r="GB123" s="33"/>
      <c r="GC123" s="33"/>
      <c r="GD123" s="33"/>
      <c r="GE123" s="33"/>
      <c r="GF123" s="33"/>
      <c r="GG123" s="7"/>
      <c r="GH123" s="7"/>
      <c r="GI123" s="7"/>
      <c r="GJ123" s="7"/>
      <c r="GK123" s="7"/>
      <c r="GL123" s="7"/>
      <c r="GM123" s="7"/>
    </row>
    <row r="124" spans="1:204" x14ac:dyDescent="0.35">
      <c r="A124" s="6" t="s">
        <v>611</v>
      </c>
      <c r="B124" s="7" t="s">
        <v>598</v>
      </c>
      <c r="C124" s="63">
        <f>((C118*C119*C120)+(C122*C121))*C123</f>
        <v>10497.368143655758</v>
      </c>
      <c r="D124" s="63">
        <f t="shared" ref="D124:BO124" si="136">ROUND(((D118*D119*D120)+(D122*D121))*D123,8)</f>
        <v>10538.09869606</v>
      </c>
      <c r="E124" s="63">
        <f t="shared" si="136"/>
        <v>10405.297463090001</v>
      </c>
      <c r="F124" s="63">
        <f t="shared" si="136"/>
        <v>10448.718247659999</v>
      </c>
      <c r="G124" s="63">
        <f t="shared" si="136"/>
        <v>10936.117657999999</v>
      </c>
      <c r="H124" s="63">
        <f t="shared" si="136"/>
        <v>11161.89090756</v>
      </c>
      <c r="I124" s="63">
        <f t="shared" si="136"/>
        <v>10421.88416605</v>
      </c>
      <c r="J124" s="63">
        <f t="shared" si="136"/>
        <v>10064.16026427</v>
      </c>
      <c r="K124" s="63">
        <f t="shared" si="136"/>
        <v>15107.8424779</v>
      </c>
      <c r="L124" s="63">
        <f t="shared" si="136"/>
        <v>10887.331000960001</v>
      </c>
      <c r="M124" s="63">
        <f t="shared" si="136"/>
        <v>11524.70223606</v>
      </c>
      <c r="N124" s="63">
        <f t="shared" si="136"/>
        <v>10854.80245005</v>
      </c>
      <c r="O124" s="63">
        <f t="shared" si="136"/>
        <v>10586.097687109999</v>
      </c>
      <c r="P124" s="63">
        <f t="shared" si="136"/>
        <v>14768.55493991</v>
      </c>
      <c r="Q124" s="63">
        <f t="shared" si="136"/>
        <v>10688.53297921</v>
      </c>
      <c r="R124" s="63">
        <f t="shared" si="136"/>
        <v>10419.427524770001</v>
      </c>
      <c r="S124" s="63">
        <f t="shared" si="136"/>
        <v>10723.06009296</v>
      </c>
      <c r="T124" s="63">
        <f t="shared" si="136"/>
        <v>17929.570781310002</v>
      </c>
      <c r="U124" s="63">
        <f t="shared" si="136"/>
        <v>21339.649780719999</v>
      </c>
      <c r="V124" s="63">
        <f t="shared" si="136"/>
        <v>14646.100785930001</v>
      </c>
      <c r="W124" s="63">
        <f t="shared" si="136"/>
        <v>18744.321082719998</v>
      </c>
      <c r="X124" s="63">
        <f t="shared" si="136"/>
        <v>21559.475281350002</v>
      </c>
      <c r="Y124" s="63">
        <f t="shared" si="136"/>
        <v>10340.346700190001</v>
      </c>
      <c r="Z124" s="63">
        <f t="shared" si="136"/>
        <v>15202.1747758</v>
      </c>
      <c r="AA124" s="63">
        <f t="shared" si="136"/>
        <v>10609.35704071</v>
      </c>
      <c r="AB124" s="63">
        <f t="shared" si="136"/>
        <v>10841.55250985</v>
      </c>
      <c r="AC124" s="63">
        <f t="shared" si="136"/>
        <v>11157.3158981</v>
      </c>
      <c r="AD124" s="63">
        <f t="shared" si="136"/>
        <v>10598.94675952</v>
      </c>
      <c r="AE124" s="63">
        <f t="shared" si="136"/>
        <v>19866.792064059999</v>
      </c>
      <c r="AF124" s="63">
        <f t="shared" si="136"/>
        <v>18189.080118819998</v>
      </c>
      <c r="AG124" s="63">
        <f t="shared" si="136"/>
        <v>12095.4528594</v>
      </c>
      <c r="AH124" s="63">
        <f t="shared" si="136"/>
        <v>10517.70762723</v>
      </c>
      <c r="AI124" s="63">
        <f t="shared" si="136"/>
        <v>12712.009024360001</v>
      </c>
      <c r="AJ124" s="63">
        <f t="shared" si="136"/>
        <v>17845.186809710001</v>
      </c>
      <c r="AK124" s="63">
        <f t="shared" si="136"/>
        <v>17672.460840719999</v>
      </c>
      <c r="AL124" s="63">
        <f t="shared" si="136"/>
        <v>14079.63403042</v>
      </c>
      <c r="AM124" s="63">
        <f t="shared" si="136"/>
        <v>12884.38442575</v>
      </c>
      <c r="AN124" s="63">
        <f t="shared" si="136"/>
        <v>14148.61925263</v>
      </c>
      <c r="AO124" s="63">
        <f t="shared" si="136"/>
        <v>10253.66884491</v>
      </c>
      <c r="AP124" s="63">
        <f t="shared" si="136"/>
        <v>10696.450573059999</v>
      </c>
      <c r="AQ124" s="63">
        <f t="shared" si="136"/>
        <v>16162.82827862</v>
      </c>
      <c r="AR124" s="63">
        <f t="shared" si="136"/>
        <v>10696.450573059999</v>
      </c>
      <c r="AS124" s="63">
        <f t="shared" si="136"/>
        <v>11225.24085756</v>
      </c>
      <c r="AT124" s="63">
        <f t="shared" si="136"/>
        <v>10858.03357953</v>
      </c>
      <c r="AU124" s="63">
        <f t="shared" si="136"/>
        <v>15590.060765050001</v>
      </c>
      <c r="AV124" s="63">
        <f t="shared" si="136"/>
        <v>14766.767275820001</v>
      </c>
      <c r="AW124" s="63">
        <f t="shared" si="136"/>
        <v>16102.742793040001</v>
      </c>
      <c r="AX124" s="63">
        <f t="shared" si="136"/>
        <v>22354.280228579999</v>
      </c>
      <c r="AY124" s="63">
        <f t="shared" si="136"/>
        <v>13028.802140219999</v>
      </c>
      <c r="AZ124" s="63">
        <f t="shared" si="136"/>
        <v>10374.426720920001</v>
      </c>
      <c r="BA124" s="63">
        <f t="shared" si="136"/>
        <v>10144.28370208</v>
      </c>
      <c r="BB124" s="63">
        <f t="shared" si="136"/>
        <v>10219.65394629</v>
      </c>
      <c r="BC124" s="63">
        <f t="shared" si="136"/>
        <v>10387.21122909</v>
      </c>
      <c r="BD124" s="63">
        <f t="shared" si="136"/>
        <v>10420.538128149999</v>
      </c>
      <c r="BE124" s="63">
        <f t="shared" si="136"/>
        <v>11104.21260201</v>
      </c>
      <c r="BF124" s="63">
        <f t="shared" si="136"/>
        <v>10467.31978141</v>
      </c>
      <c r="BG124" s="63">
        <f t="shared" si="136"/>
        <v>11311.26820042</v>
      </c>
      <c r="BH124" s="63">
        <f t="shared" si="136"/>
        <v>12064.92692871</v>
      </c>
      <c r="BI124" s="63">
        <f t="shared" si="136"/>
        <v>15706.045909799999</v>
      </c>
      <c r="BJ124" s="63">
        <f t="shared" si="136"/>
        <v>10525.500535679999</v>
      </c>
      <c r="BK124" s="63">
        <f t="shared" si="136"/>
        <v>10411.41719446</v>
      </c>
      <c r="BL124" s="63">
        <f t="shared" si="136"/>
        <v>21489.770914910001</v>
      </c>
      <c r="BM124" s="63">
        <f t="shared" si="136"/>
        <v>13504.14804613</v>
      </c>
      <c r="BN124" s="63">
        <f t="shared" si="136"/>
        <v>10033.1894978</v>
      </c>
      <c r="BO124" s="63">
        <f t="shared" si="136"/>
        <v>10526.90611731</v>
      </c>
      <c r="BP124" s="63">
        <f t="shared" ref="BP124:EA124" si="137">ROUND(((BP118*BP119*BP120)+(BP122*BP121))*BP123,8)</f>
        <v>18255.928902570002</v>
      </c>
      <c r="BQ124" s="63">
        <f t="shared" si="137"/>
        <v>11130.64879517</v>
      </c>
      <c r="BR124" s="63">
        <f t="shared" si="137"/>
        <v>10348.12076639</v>
      </c>
      <c r="BS124" s="63">
        <f t="shared" si="137"/>
        <v>11195.80551269</v>
      </c>
      <c r="BT124" s="63">
        <f t="shared" si="137"/>
        <v>13842.272611349999</v>
      </c>
      <c r="BU124" s="63">
        <f t="shared" si="137"/>
        <v>13630.16744216</v>
      </c>
      <c r="BV124" s="63">
        <f t="shared" si="137"/>
        <v>10949.421446230001</v>
      </c>
      <c r="BW124" s="63">
        <f t="shared" si="137"/>
        <v>10788.55445774</v>
      </c>
      <c r="BX124" s="63">
        <f t="shared" si="137"/>
        <v>23182.11542333</v>
      </c>
      <c r="BY124" s="63">
        <f t="shared" si="137"/>
        <v>12074.330616740001</v>
      </c>
      <c r="BZ124" s="63">
        <f t="shared" si="137"/>
        <v>15597.95476063</v>
      </c>
      <c r="CA124" s="63">
        <f t="shared" si="137"/>
        <v>19533.93375874</v>
      </c>
      <c r="CB124" s="63">
        <f t="shared" si="137"/>
        <v>10601.43944686</v>
      </c>
      <c r="CC124" s="63">
        <f t="shared" si="137"/>
        <v>16681.75050459</v>
      </c>
      <c r="CD124" s="63">
        <f t="shared" si="137"/>
        <v>17739.16355216</v>
      </c>
      <c r="CE124" s="63">
        <f t="shared" si="137"/>
        <v>17922.889795980002</v>
      </c>
      <c r="CF124" s="63">
        <f t="shared" si="137"/>
        <v>18660.81888957</v>
      </c>
      <c r="CG124" s="63">
        <f t="shared" si="137"/>
        <v>16459.949474969999</v>
      </c>
      <c r="CH124" s="63">
        <f t="shared" si="137"/>
        <v>19960.443674810002</v>
      </c>
      <c r="CI124" s="63">
        <f t="shared" si="137"/>
        <v>10776.1202311</v>
      </c>
      <c r="CJ124" s="63">
        <f t="shared" si="137"/>
        <v>11297.199378179999</v>
      </c>
      <c r="CK124" s="63">
        <f t="shared" si="137"/>
        <v>10714.46861672</v>
      </c>
      <c r="CL124" s="63">
        <f t="shared" si="137"/>
        <v>11307.182294</v>
      </c>
      <c r="CM124" s="63">
        <f t="shared" si="137"/>
        <v>12004.323742140001</v>
      </c>
      <c r="CN124" s="63">
        <f t="shared" si="137"/>
        <v>10221.394942069999</v>
      </c>
      <c r="CO124" s="63">
        <f t="shared" si="137"/>
        <v>10206.57198156</v>
      </c>
      <c r="CP124" s="63">
        <f t="shared" si="137"/>
        <v>11459.403890760001</v>
      </c>
      <c r="CQ124" s="63">
        <f t="shared" si="137"/>
        <v>11318.08564917</v>
      </c>
      <c r="CR124" s="63">
        <f t="shared" si="137"/>
        <v>16194.85545678</v>
      </c>
      <c r="CS124" s="63">
        <f t="shared" si="137"/>
        <v>14059.714612719999</v>
      </c>
      <c r="CT124" s="63">
        <f t="shared" si="137"/>
        <v>19350.24947667</v>
      </c>
      <c r="CU124" s="63">
        <f t="shared" si="137"/>
        <v>10640.22983118</v>
      </c>
      <c r="CV124" s="63">
        <f t="shared" si="137"/>
        <v>20599.650462919999</v>
      </c>
      <c r="CW124" s="63">
        <f t="shared" si="137"/>
        <v>16865.482165699999</v>
      </c>
      <c r="CX124" s="63">
        <f t="shared" si="137"/>
        <v>11783.07865487</v>
      </c>
      <c r="CY124" s="63">
        <f t="shared" si="137"/>
        <v>21754.69388848</v>
      </c>
      <c r="CZ124" s="63">
        <f t="shared" si="137"/>
        <v>10421.67427283</v>
      </c>
      <c r="DA124" s="63">
        <f t="shared" si="137"/>
        <v>17072.321351629998</v>
      </c>
      <c r="DB124" s="63">
        <f t="shared" si="137"/>
        <v>14084.44617062</v>
      </c>
      <c r="DC124" s="63">
        <f t="shared" si="137"/>
        <v>17834.94142015</v>
      </c>
      <c r="DD124" s="63">
        <f t="shared" si="137"/>
        <v>18226.637049329998</v>
      </c>
      <c r="DE124" s="63">
        <f t="shared" si="137"/>
        <v>14368.4796004</v>
      </c>
      <c r="DF124" s="63">
        <f t="shared" si="137"/>
        <v>9894.6004115600008</v>
      </c>
      <c r="DG124" s="63">
        <f t="shared" si="137"/>
        <v>21292.814734510001</v>
      </c>
      <c r="DH124" s="63">
        <f t="shared" si="137"/>
        <v>10224.698481089999</v>
      </c>
      <c r="DI124" s="63">
        <f t="shared" si="137"/>
        <v>10085.06439908</v>
      </c>
      <c r="DJ124" s="63">
        <f t="shared" si="137"/>
        <v>11582.05494079</v>
      </c>
      <c r="DK124" s="63">
        <f t="shared" si="137"/>
        <v>11764.982278830001</v>
      </c>
      <c r="DL124" s="63">
        <f t="shared" si="137"/>
        <v>10496.764481800001</v>
      </c>
      <c r="DM124" s="63">
        <f t="shared" si="137"/>
        <v>16902.625423270001</v>
      </c>
      <c r="DN124" s="63">
        <f t="shared" si="137"/>
        <v>10921.043760729999</v>
      </c>
      <c r="DO124" s="63">
        <f t="shared" si="137"/>
        <v>10340.347200460001</v>
      </c>
      <c r="DP124" s="63">
        <f t="shared" si="137"/>
        <v>17766.52089489</v>
      </c>
      <c r="DQ124" s="63">
        <f t="shared" si="137"/>
        <v>11267.075066949999</v>
      </c>
      <c r="DR124" s="63">
        <f t="shared" si="137"/>
        <v>10546.035755970001</v>
      </c>
      <c r="DS124" s="63">
        <f t="shared" si="137"/>
        <v>11354.041667289999</v>
      </c>
      <c r="DT124" s="63">
        <f t="shared" si="137"/>
        <v>18036.58710995</v>
      </c>
      <c r="DU124" s="63">
        <f t="shared" si="137"/>
        <v>13217.27731652</v>
      </c>
      <c r="DV124" s="63">
        <f t="shared" si="137"/>
        <v>16730.102941820001</v>
      </c>
      <c r="DW124" s="63">
        <f t="shared" si="137"/>
        <v>14089.193538580001</v>
      </c>
      <c r="DX124" s="63">
        <f t="shared" si="137"/>
        <v>20801.088818870001</v>
      </c>
      <c r="DY124" s="63">
        <f t="shared" si="137"/>
        <v>15713.421610990001</v>
      </c>
      <c r="DZ124" s="63">
        <f t="shared" si="137"/>
        <v>12099.685053769999</v>
      </c>
      <c r="EA124" s="63">
        <f t="shared" si="137"/>
        <v>12258.11838863</v>
      </c>
      <c r="EB124" s="63">
        <f t="shared" ref="EB124:FX124" si="138">ROUND(((EB118*EB119*EB120)+(EB122*EB121))*EB123,8)</f>
        <v>11370.070944429999</v>
      </c>
      <c r="EC124" s="63">
        <f t="shared" si="138"/>
        <v>13673.95108886</v>
      </c>
      <c r="ED124" s="63">
        <f t="shared" si="138"/>
        <v>14480.781023359999</v>
      </c>
      <c r="EE124" s="63">
        <f t="shared" si="138"/>
        <v>16696.416552340001</v>
      </c>
      <c r="EF124" s="63">
        <f t="shared" si="138"/>
        <v>10424.71247042</v>
      </c>
      <c r="EG124" s="63">
        <f t="shared" si="138"/>
        <v>14220.339981659999</v>
      </c>
      <c r="EH124" s="63">
        <f t="shared" si="138"/>
        <v>14866.11641447</v>
      </c>
      <c r="EI124" s="63">
        <f t="shared" si="138"/>
        <v>10135.78519305</v>
      </c>
      <c r="EJ124" s="63">
        <f t="shared" si="138"/>
        <v>10037.19233987</v>
      </c>
      <c r="EK124" s="63">
        <f t="shared" si="138"/>
        <v>11234.05664707</v>
      </c>
      <c r="EL124" s="63">
        <f t="shared" si="138"/>
        <v>11428.05947728</v>
      </c>
      <c r="EM124" s="63">
        <f t="shared" si="138"/>
        <v>12754.888621730001</v>
      </c>
      <c r="EN124" s="63">
        <f t="shared" si="138"/>
        <v>10631.438845999999</v>
      </c>
      <c r="EO124" s="63">
        <f t="shared" si="138"/>
        <v>13745.403012139999</v>
      </c>
      <c r="EP124" s="63">
        <f t="shared" si="138"/>
        <v>13352.242414439999</v>
      </c>
      <c r="EQ124" s="63">
        <f t="shared" si="138"/>
        <v>11002.09424289</v>
      </c>
      <c r="ER124" s="63">
        <f t="shared" si="138"/>
        <v>15206.575975399999</v>
      </c>
      <c r="ES124" s="63">
        <f t="shared" si="138"/>
        <v>17786.957933729998</v>
      </c>
      <c r="ET124" s="63">
        <f t="shared" si="138"/>
        <v>19375.932440680001</v>
      </c>
      <c r="EU124" s="63">
        <f t="shared" si="138"/>
        <v>11102.918694919999</v>
      </c>
      <c r="EV124" s="63">
        <f t="shared" si="138"/>
        <v>22401.26181873</v>
      </c>
      <c r="EW124" s="63">
        <f t="shared" si="138"/>
        <v>14761.51235612</v>
      </c>
      <c r="EX124" s="63">
        <f t="shared" si="138"/>
        <v>19612.986118410001</v>
      </c>
      <c r="EY124" s="63">
        <f t="shared" si="138"/>
        <v>11157.59306607</v>
      </c>
      <c r="EZ124" s="63">
        <f t="shared" si="138"/>
        <v>19270.600027609999</v>
      </c>
      <c r="FA124" s="63">
        <f t="shared" si="138"/>
        <v>11275.535336659999</v>
      </c>
      <c r="FB124" s="63">
        <f t="shared" si="138"/>
        <v>14380.651540209999</v>
      </c>
      <c r="FC124" s="63">
        <f t="shared" si="138"/>
        <v>10634.06807628</v>
      </c>
      <c r="FD124" s="63">
        <f t="shared" si="138"/>
        <v>12670.49883529</v>
      </c>
      <c r="FE124" s="63">
        <f t="shared" si="138"/>
        <v>21115.720360840001</v>
      </c>
      <c r="FF124" s="63">
        <f t="shared" si="138"/>
        <v>17527.195028390001</v>
      </c>
      <c r="FG124" s="63">
        <f t="shared" si="138"/>
        <v>20009.814319230001</v>
      </c>
      <c r="FH124" s="63">
        <f t="shared" si="138"/>
        <v>21386.422033070001</v>
      </c>
      <c r="FI124" s="63">
        <f t="shared" si="138"/>
        <v>10599.70788292</v>
      </c>
      <c r="FJ124" s="63">
        <f t="shared" si="138"/>
        <v>10383.824705589999</v>
      </c>
      <c r="FK124" s="63">
        <f t="shared" si="138"/>
        <v>10362.09279932</v>
      </c>
      <c r="FL124" s="63">
        <f t="shared" si="138"/>
        <v>10104.599496880001</v>
      </c>
      <c r="FM124" s="63">
        <f t="shared" si="138"/>
        <v>10148.63487525</v>
      </c>
      <c r="FN124" s="63">
        <f t="shared" si="138"/>
        <v>10202.309603969999</v>
      </c>
      <c r="FO124" s="63">
        <f t="shared" si="138"/>
        <v>10909.5917305</v>
      </c>
      <c r="FP124" s="63">
        <f t="shared" si="138"/>
        <v>10538.397468380001</v>
      </c>
      <c r="FQ124" s="63">
        <f t="shared" si="138"/>
        <v>10950.129998439999</v>
      </c>
      <c r="FR124" s="63">
        <f t="shared" si="138"/>
        <v>18524.656897929999</v>
      </c>
      <c r="FS124" s="63">
        <f t="shared" si="138"/>
        <v>18186.801164379998</v>
      </c>
      <c r="FT124" s="63">
        <f t="shared" si="138"/>
        <v>22478.933004319999</v>
      </c>
      <c r="FU124" s="63">
        <f t="shared" si="138"/>
        <v>11525.73478957</v>
      </c>
      <c r="FV124" s="63">
        <f t="shared" si="138"/>
        <v>11347.05982013</v>
      </c>
      <c r="FW124" s="63">
        <f t="shared" si="138"/>
        <v>18849.791362299999</v>
      </c>
      <c r="FX124" s="63">
        <f t="shared" si="138"/>
        <v>22993.83496724</v>
      </c>
      <c r="FY124" s="7"/>
      <c r="FZ124" s="33">
        <f>AVERAGE(C124:FX124)</f>
        <v>13762.792830320082</v>
      </c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</row>
    <row r="125" spans="1:204" x14ac:dyDescent="0.35">
      <c r="A125" s="7"/>
      <c r="B125" s="7" t="s">
        <v>612</v>
      </c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33"/>
      <c r="FZ125" s="63">
        <f>FZ124/178</f>
        <v>77.319060844494842</v>
      </c>
      <c r="GA125" s="7"/>
      <c r="GB125" s="7"/>
      <c r="GC125" s="7"/>
      <c r="GD125" s="7"/>
      <c r="GE125" s="7"/>
      <c r="GF125" s="7"/>
      <c r="GG125" s="7"/>
      <c r="GH125" s="7"/>
      <c r="GI125" s="7"/>
      <c r="GJ125" s="7"/>
      <c r="GK125" s="7"/>
      <c r="GL125" s="7"/>
      <c r="GM125" s="7"/>
    </row>
    <row r="126" spans="1:204" x14ac:dyDescent="0.35">
      <c r="A126" s="7"/>
      <c r="B126" s="7" t="s">
        <v>613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33"/>
      <c r="FZ126" s="63"/>
      <c r="GA126" s="7"/>
      <c r="GB126" s="33"/>
      <c r="GC126" s="33"/>
      <c r="GD126" s="33"/>
      <c r="GE126" s="33"/>
      <c r="GF126" s="33"/>
      <c r="GG126" s="7"/>
      <c r="GH126" s="7"/>
      <c r="GI126" s="7"/>
      <c r="GJ126" s="7"/>
      <c r="GK126" s="7"/>
      <c r="GL126" s="7"/>
      <c r="GM126" s="7"/>
    </row>
    <row r="127" spans="1:204" x14ac:dyDescent="0.35">
      <c r="A127" s="6" t="s">
        <v>614</v>
      </c>
      <c r="B127" s="7" t="s">
        <v>615</v>
      </c>
      <c r="C127" s="18">
        <f t="shared" ref="C127:BN127" si="139">ROUND(C96,1)</f>
        <v>6404.5</v>
      </c>
      <c r="D127" s="18">
        <f t="shared" si="139"/>
        <v>38584.9</v>
      </c>
      <c r="E127" s="18">
        <f t="shared" si="139"/>
        <v>5817.8</v>
      </c>
      <c r="F127" s="18">
        <f t="shared" si="139"/>
        <v>21987.599999999999</v>
      </c>
      <c r="G127" s="18">
        <f t="shared" si="139"/>
        <v>1709</v>
      </c>
      <c r="H127" s="18">
        <f t="shared" si="139"/>
        <v>1104</v>
      </c>
      <c r="I127" s="18">
        <f t="shared" si="139"/>
        <v>8218.5</v>
      </c>
      <c r="J127" s="18">
        <f t="shared" si="139"/>
        <v>2103.8000000000002</v>
      </c>
      <c r="K127" s="18">
        <f t="shared" si="139"/>
        <v>253.3</v>
      </c>
      <c r="L127" s="18">
        <f t="shared" si="139"/>
        <v>2171.3000000000002</v>
      </c>
      <c r="M127" s="18">
        <f t="shared" si="139"/>
        <v>995</v>
      </c>
      <c r="N127" s="18">
        <f t="shared" si="139"/>
        <v>51025.4</v>
      </c>
      <c r="O127" s="18">
        <f t="shared" si="139"/>
        <v>13104.4</v>
      </c>
      <c r="P127" s="18">
        <f t="shared" si="139"/>
        <v>316.5</v>
      </c>
      <c r="Q127" s="18">
        <f t="shared" si="139"/>
        <v>38821.4</v>
      </c>
      <c r="R127" s="18">
        <f t="shared" si="139"/>
        <v>482.3</v>
      </c>
      <c r="S127" s="18">
        <f t="shared" si="139"/>
        <v>1602.8</v>
      </c>
      <c r="T127" s="18">
        <f t="shared" si="139"/>
        <v>161.5</v>
      </c>
      <c r="U127" s="18">
        <f t="shared" si="139"/>
        <v>57</v>
      </c>
      <c r="V127" s="18">
        <f t="shared" si="139"/>
        <v>257.60000000000002</v>
      </c>
      <c r="W127" s="18">
        <f t="shared" si="139"/>
        <v>132.80000000000001</v>
      </c>
      <c r="X127" s="18">
        <f t="shared" si="139"/>
        <v>50</v>
      </c>
      <c r="Y127" s="18">
        <f t="shared" si="139"/>
        <v>430.5</v>
      </c>
      <c r="Z127" s="18">
        <f t="shared" si="139"/>
        <v>231.2</v>
      </c>
      <c r="AA127" s="18">
        <f t="shared" si="139"/>
        <v>30624.400000000001</v>
      </c>
      <c r="AB127" s="18">
        <f t="shared" si="139"/>
        <v>27153.599999999999</v>
      </c>
      <c r="AC127" s="18">
        <f t="shared" si="139"/>
        <v>921</v>
      </c>
      <c r="AD127" s="18">
        <f t="shared" si="139"/>
        <v>1423.6</v>
      </c>
      <c r="AE127" s="18">
        <f t="shared" si="139"/>
        <v>97</v>
      </c>
      <c r="AF127" s="18">
        <f t="shared" si="139"/>
        <v>168.4</v>
      </c>
      <c r="AG127" s="18">
        <f t="shared" si="139"/>
        <v>611.1</v>
      </c>
      <c r="AH127" s="18">
        <f t="shared" si="139"/>
        <v>974.9</v>
      </c>
      <c r="AI127" s="18">
        <f t="shared" si="139"/>
        <v>374.3</v>
      </c>
      <c r="AJ127" s="18">
        <f t="shared" si="139"/>
        <v>176</v>
      </c>
      <c r="AK127" s="18">
        <f t="shared" si="139"/>
        <v>171.8</v>
      </c>
      <c r="AL127" s="18">
        <f t="shared" si="139"/>
        <v>286</v>
      </c>
      <c r="AM127" s="18">
        <f t="shared" si="139"/>
        <v>370</v>
      </c>
      <c r="AN127" s="18">
        <f t="shared" si="139"/>
        <v>309.39999999999998</v>
      </c>
      <c r="AO127" s="18">
        <f t="shared" si="139"/>
        <v>4190.8</v>
      </c>
      <c r="AP127" s="18">
        <f t="shared" si="139"/>
        <v>84396.6</v>
      </c>
      <c r="AQ127" s="18">
        <f t="shared" si="139"/>
        <v>242.5</v>
      </c>
      <c r="AR127" s="18">
        <f t="shared" si="139"/>
        <v>61417.8</v>
      </c>
      <c r="AS127" s="18">
        <f t="shared" si="139"/>
        <v>6580.6</v>
      </c>
      <c r="AT127" s="18">
        <f t="shared" si="139"/>
        <v>2342.6</v>
      </c>
      <c r="AU127" s="18">
        <f t="shared" si="139"/>
        <v>272</v>
      </c>
      <c r="AV127" s="18">
        <f t="shared" si="139"/>
        <v>308.5</v>
      </c>
      <c r="AW127" s="18">
        <f t="shared" si="139"/>
        <v>253</v>
      </c>
      <c r="AX127" s="18">
        <f t="shared" si="139"/>
        <v>73</v>
      </c>
      <c r="AY127" s="18">
        <f t="shared" si="139"/>
        <v>415.1</v>
      </c>
      <c r="AZ127" s="18">
        <f t="shared" si="139"/>
        <v>12263.6</v>
      </c>
      <c r="BA127" s="18">
        <f t="shared" si="139"/>
        <v>8907.4</v>
      </c>
      <c r="BB127" s="18">
        <f t="shared" si="139"/>
        <v>7628.4</v>
      </c>
      <c r="BC127" s="18">
        <f t="shared" si="139"/>
        <v>24353.599999999999</v>
      </c>
      <c r="BD127" s="18">
        <f t="shared" si="139"/>
        <v>3610.2</v>
      </c>
      <c r="BE127" s="18">
        <f t="shared" si="139"/>
        <v>1242.8</v>
      </c>
      <c r="BF127" s="18">
        <f t="shared" si="139"/>
        <v>24387.3</v>
      </c>
      <c r="BG127" s="18">
        <f t="shared" si="139"/>
        <v>921.6</v>
      </c>
      <c r="BH127" s="18">
        <f t="shared" si="139"/>
        <v>547.5</v>
      </c>
      <c r="BI127" s="18">
        <f t="shared" si="139"/>
        <v>258.2</v>
      </c>
      <c r="BJ127" s="18">
        <f t="shared" si="139"/>
        <v>6266.1</v>
      </c>
      <c r="BK127" s="18">
        <f t="shared" si="139"/>
        <v>21090.2</v>
      </c>
      <c r="BL127" s="18">
        <f t="shared" si="139"/>
        <v>90.1</v>
      </c>
      <c r="BM127" s="18">
        <f t="shared" si="139"/>
        <v>346</v>
      </c>
      <c r="BN127" s="18">
        <f t="shared" si="139"/>
        <v>3151.2</v>
      </c>
      <c r="BO127" s="18">
        <f t="shared" ref="BO127:DZ127" si="140">ROUND(BO96,1)</f>
        <v>1275.4000000000001</v>
      </c>
      <c r="BP127" s="18">
        <f t="shared" si="140"/>
        <v>168.4</v>
      </c>
      <c r="BQ127" s="18">
        <f t="shared" si="140"/>
        <v>5901.4</v>
      </c>
      <c r="BR127" s="18">
        <f t="shared" si="140"/>
        <v>4493</v>
      </c>
      <c r="BS127" s="18">
        <f t="shared" si="140"/>
        <v>1151.0999999999999</v>
      </c>
      <c r="BT127" s="18">
        <f t="shared" si="140"/>
        <v>383.7</v>
      </c>
      <c r="BU127" s="18">
        <f t="shared" si="140"/>
        <v>397.4</v>
      </c>
      <c r="BV127" s="18">
        <f t="shared" si="140"/>
        <v>1247.5</v>
      </c>
      <c r="BW127" s="18">
        <f t="shared" si="140"/>
        <v>2017</v>
      </c>
      <c r="BX127" s="18">
        <f t="shared" si="140"/>
        <v>68.900000000000006</v>
      </c>
      <c r="BY127" s="18">
        <f t="shared" si="140"/>
        <v>452.2</v>
      </c>
      <c r="BZ127" s="18">
        <f t="shared" si="140"/>
        <v>224</v>
      </c>
      <c r="CA127" s="18">
        <f t="shared" si="140"/>
        <v>147.4</v>
      </c>
      <c r="CB127" s="18">
        <f t="shared" si="140"/>
        <v>73883.5</v>
      </c>
      <c r="CC127" s="18">
        <f t="shared" si="140"/>
        <v>191</v>
      </c>
      <c r="CD127" s="18">
        <f t="shared" si="140"/>
        <v>151.30000000000001</v>
      </c>
      <c r="CE127" s="18">
        <f t="shared" si="140"/>
        <v>158.5</v>
      </c>
      <c r="CF127" s="18">
        <f t="shared" si="140"/>
        <v>119.9</v>
      </c>
      <c r="CG127" s="18">
        <f t="shared" si="140"/>
        <v>202.1</v>
      </c>
      <c r="CH127" s="18">
        <f t="shared" si="140"/>
        <v>98.7</v>
      </c>
      <c r="CI127" s="18">
        <f t="shared" si="140"/>
        <v>689.5</v>
      </c>
      <c r="CJ127" s="18">
        <f t="shared" si="140"/>
        <v>892.6</v>
      </c>
      <c r="CK127" s="18">
        <f t="shared" si="140"/>
        <v>4915.8999999999996</v>
      </c>
      <c r="CL127" s="18">
        <f t="shared" si="140"/>
        <v>1260</v>
      </c>
      <c r="CM127" s="18">
        <f t="shared" si="140"/>
        <v>692.7</v>
      </c>
      <c r="CN127" s="18">
        <f t="shared" si="140"/>
        <v>31246.3</v>
      </c>
      <c r="CO127" s="18">
        <f t="shared" si="140"/>
        <v>14432.7</v>
      </c>
      <c r="CP127" s="18">
        <f t="shared" si="140"/>
        <v>956.4</v>
      </c>
      <c r="CQ127" s="18">
        <f t="shared" si="140"/>
        <v>775</v>
      </c>
      <c r="CR127" s="18">
        <f t="shared" si="140"/>
        <v>222.7</v>
      </c>
      <c r="CS127" s="18">
        <f t="shared" si="140"/>
        <v>300.2</v>
      </c>
      <c r="CT127" s="18">
        <f t="shared" si="140"/>
        <v>115</v>
      </c>
      <c r="CU127" s="18">
        <f t="shared" si="140"/>
        <v>73</v>
      </c>
      <c r="CV127" s="18">
        <f t="shared" si="140"/>
        <v>50</v>
      </c>
      <c r="CW127" s="18">
        <f t="shared" si="140"/>
        <v>204.5</v>
      </c>
      <c r="CX127" s="18">
        <f t="shared" si="140"/>
        <v>462.8</v>
      </c>
      <c r="CY127" s="18">
        <f t="shared" si="140"/>
        <v>50</v>
      </c>
      <c r="CZ127" s="18">
        <f t="shared" si="140"/>
        <v>1847.9</v>
      </c>
      <c r="DA127" s="18">
        <f t="shared" si="140"/>
        <v>200.7</v>
      </c>
      <c r="DB127" s="18">
        <f t="shared" si="140"/>
        <v>318.3</v>
      </c>
      <c r="DC127" s="18">
        <f t="shared" si="140"/>
        <v>183</v>
      </c>
      <c r="DD127" s="18">
        <f t="shared" si="140"/>
        <v>170</v>
      </c>
      <c r="DE127" s="18">
        <f t="shared" si="140"/>
        <v>296.5</v>
      </c>
      <c r="DF127" s="18">
        <f t="shared" si="140"/>
        <v>21150.3</v>
      </c>
      <c r="DG127" s="18">
        <f t="shared" si="140"/>
        <v>93.5</v>
      </c>
      <c r="DH127" s="18">
        <f t="shared" si="140"/>
        <v>1846.6</v>
      </c>
      <c r="DI127" s="18">
        <f t="shared" si="140"/>
        <v>2471.8000000000002</v>
      </c>
      <c r="DJ127" s="18">
        <f t="shared" si="140"/>
        <v>628.79999999999995</v>
      </c>
      <c r="DK127" s="18">
        <f t="shared" si="140"/>
        <v>480.3</v>
      </c>
      <c r="DL127" s="18">
        <f t="shared" si="140"/>
        <v>5713.5</v>
      </c>
      <c r="DM127" s="18">
        <f t="shared" si="140"/>
        <v>232.8</v>
      </c>
      <c r="DN127" s="18">
        <f t="shared" si="140"/>
        <v>1289.0999999999999</v>
      </c>
      <c r="DO127" s="18">
        <f t="shared" si="140"/>
        <v>3255.5</v>
      </c>
      <c r="DP127" s="18">
        <f t="shared" si="140"/>
        <v>200.3</v>
      </c>
      <c r="DQ127" s="18">
        <f t="shared" si="140"/>
        <v>843</v>
      </c>
      <c r="DR127" s="18">
        <f t="shared" si="140"/>
        <v>1338.9</v>
      </c>
      <c r="DS127" s="18">
        <f t="shared" si="140"/>
        <v>634</v>
      </c>
      <c r="DT127" s="18">
        <f t="shared" si="140"/>
        <v>177.3</v>
      </c>
      <c r="DU127" s="18">
        <f t="shared" si="140"/>
        <v>356.1</v>
      </c>
      <c r="DV127" s="18">
        <f t="shared" si="140"/>
        <v>210.5</v>
      </c>
      <c r="DW127" s="18">
        <f t="shared" si="140"/>
        <v>305.60000000000002</v>
      </c>
      <c r="DX127" s="18">
        <f t="shared" si="140"/>
        <v>166.6</v>
      </c>
      <c r="DY127" s="18">
        <f t="shared" si="140"/>
        <v>304</v>
      </c>
      <c r="DZ127" s="18">
        <f t="shared" si="140"/>
        <v>704.4</v>
      </c>
      <c r="EA127" s="18">
        <f t="shared" ref="EA127:FX127" si="141">ROUND(EA96,1)</f>
        <v>525.1</v>
      </c>
      <c r="EB127" s="18">
        <f t="shared" si="141"/>
        <v>553.4</v>
      </c>
      <c r="EC127" s="18">
        <f t="shared" si="141"/>
        <v>293.3</v>
      </c>
      <c r="ED127" s="18">
        <f t="shared" si="141"/>
        <v>1569.3</v>
      </c>
      <c r="EE127" s="18">
        <f t="shared" si="141"/>
        <v>194</v>
      </c>
      <c r="EF127" s="18">
        <f t="shared" si="141"/>
        <v>1389.9</v>
      </c>
      <c r="EG127" s="18">
        <f t="shared" si="141"/>
        <v>257</v>
      </c>
      <c r="EH127" s="18">
        <f t="shared" si="141"/>
        <v>247.8</v>
      </c>
      <c r="EI127" s="18">
        <f t="shared" si="141"/>
        <v>14128.8</v>
      </c>
      <c r="EJ127" s="18">
        <f t="shared" si="141"/>
        <v>10009.5</v>
      </c>
      <c r="EK127" s="18">
        <f t="shared" si="141"/>
        <v>670</v>
      </c>
      <c r="EL127" s="18">
        <f t="shared" si="141"/>
        <v>462.5</v>
      </c>
      <c r="EM127" s="18">
        <f t="shared" si="141"/>
        <v>383.9</v>
      </c>
      <c r="EN127" s="18">
        <f t="shared" si="141"/>
        <v>923.5</v>
      </c>
      <c r="EO127" s="18">
        <f t="shared" si="141"/>
        <v>314.39999999999998</v>
      </c>
      <c r="EP127" s="18">
        <f t="shared" si="141"/>
        <v>419.8</v>
      </c>
      <c r="EQ127" s="18">
        <f t="shared" si="141"/>
        <v>2659.2</v>
      </c>
      <c r="ER127" s="18">
        <f t="shared" si="141"/>
        <v>308</v>
      </c>
      <c r="ES127" s="18">
        <f t="shared" si="141"/>
        <v>164.9</v>
      </c>
      <c r="ET127" s="18">
        <f t="shared" si="141"/>
        <v>193.5</v>
      </c>
      <c r="EU127" s="18">
        <f t="shared" si="141"/>
        <v>577.1</v>
      </c>
      <c r="EV127" s="18">
        <f t="shared" si="141"/>
        <v>74.3</v>
      </c>
      <c r="EW127" s="18">
        <f t="shared" si="141"/>
        <v>844.6</v>
      </c>
      <c r="EX127" s="18">
        <f t="shared" si="141"/>
        <v>170</v>
      </c>
      <c r="EY127" s="18">
        <f t="shared" si="141"/>
        <v>211.3</v>
      </c>
      <c r="EZ127" s="18">
        <f t="shared" si="141"/>
        <v>130.5</v>
      </c>
      <c r="FA127" s="18">
        <f t="shared" si="141"/>
        <v>3420.3</v>
      </c>
      <c r="FB127" s="18">
        <f t="shared" si="141"/>
        <v>295.7</v>
      </c>
      <c r="FC127" s="18">
        <f t="shared" si="141"/>
        <v>1948.4</v>
      </c>
      <c r="FD127" s="18">
        <f t="shared" si="141"/>
        <v>403</v>
      </c>
      <c r="FE127" s="18">
        <f t="shared" si="141"/>
        <v>82.4</v>
      </c>
      <c r="FF127" s="18">
        <f t="shared" si="141"/>
        <v>192.1</v>
      </c>
      <c r="FG127" s="18">
        <f t="shared" si="141"/>
        <v>125.8</v>
      </c>
      <c r="FH127" s="18">
        <f t="shared" si="141"/>
        <v>71</v>
      </c>
      <c r="FI127" s="18">
        <f t="shared" si="141"/>
        <v>1732.8</v>
      </c>
      <c r="FJ127" s="18">
        <f t="shared" si="141"/>
        <v>2013</v>
      </c>
      <c r="FK127" s="18">
        <f t="shared" si="141"/>
        <v>2543.1999999999998</v>
      </c>
      <c r="FL127" s="18">
        <f t="shared" si="141"/>
        <v>8456.4</v>
      </c>
      <c r="FM127" s="18">
        <f t="shared" si="141"/>
        <v>3910.5</v>
      </c>
      <c r="FN127" s="18">
        <f t="shared" si="141"/>
        <v>22094.3</v>
      </c>
      <c r="FO127" s="18">
        <f t="shared" si="141"/>
        <v>1111.2</v>
      </c>
      <c r="FP127" s="18">
        <f t="shared" si="141"/>
        <v>2307.5</v>
      </c>
      <c r="FQ127" s="18">
        <f t="shared" si="141"/>
        <v>985.5</v>
      </c>
      <c r="FR127" s="18">
        <f t="shared" si="141"/>
        <v>169.5</v>
      </c>
      <c r="FS127" s="18">
        <f t="shared" si="141"/>
        <v>177.5</v>
      </c>
      <c r="FT127" s="18">
        <f t="shared" si="141"/>
        <v>57.1</v>
      </c>
      <c r="FU127" s="18">
        <f t="shared" si="141"/>
        <v>808.9</v>
      </c>
      <c r="FV127" s="18">
        <f t="shared" si="141"/>
        <v>694</v>
      </c>
      <c r="FW127" s="18">
        <f t="shared" si="141"/>
        <v>157.6</v>
      </c>
      <c r="FX127" s="18">
        <f t="shared" si="141"/>
        <v>65</v>
      </c>
      <c r="FY127" s="20"/>
      <c r="FZ127" s="33">
        <f>SUM(C127:FX127)</f>
        <v>822230.60000000044</v>
      </c>
      <c r="GA127" s="20"/>
      <c r="GB127" s="33"/>
      <c r="GC127" s="33"/>
      <c r="GD127" s="33"/>
      <c r="GE127" s="33"/>
      <c r="GF127" s="33"/>
      <c r="GG127" s="7"/>
      <c r="GH127" s="33"/>
      <c r="GI127" s="33"/>
      <c r="GJ127" s="33"/>
      <c r="GK127" s="33"/>
      <c r="GL127" s="33"/>
      <c r="GM127" s="33"/>
    </row>
    <row r="128" spans="1:204" x14ac:dyDescent="0.35">
      <c r="A128" s="6" t="s">
        <v>616</v>
      </c>
      <c r="B128" s="7" t="s">
        <v>617</v>
      </c>
      <c r="C128" s="7">
        <f t="shared" ref="C128:BN128" si="142">ROUND(C127*C124,2)</f>
        <v>67230394.280000001</v>
      </c>
      <c r="D128" s="7">
        <f t="shared" si="142"/>
        <v>406611484.38</v>
      </c>
      <c r="E128" s="7">
        <f t="shared" si="142"/>
        <v>60535939.579999998</v>
      </c>
      <c r="F128" s="7">
        <f t="shared" si="142"/>
        <v>229742237.34</v>
      </c>
      <c r="G128" s="7">
        <f t="shared" si="142"/>
        <v>18689825.079999998</v>
      </c>
      <c r="H128" s="7">
        <f t="shared" si="142"/>
        <v>12322727.560000001</v>
      </c>
      <c r="I128" s="7">
        <f t="shared" si="142"/>
        <v>85652255.019999996</v>
      </c>
      <c r="J128" s="7">
        <f t="shared" si="142"/>
        <v>21172980.359999999</v>
      </c>
      <c r="K128" s="7">
        <f t="shared" si="142"/>
        <v>3826816.5</v>
      </c>
      <c r="L128" s="7">
        <f t="shared" si="142"/>
        <v>23639661.800000001</v>
      </c>
      <c r="M128" s="7">
        <f t="shared" si="142"/>
        <v>11467078.720000001</v>
      </c>
      <c r="N128" s="7">
        <f t="shared" si="142"/>
        <v>553870636.92999995</v>
      </c>
      <c r="O128" s="7">
        <f t="shared" si="142"/>
        <v>138724458.53</v>
      </c>
      <c r="P128" s="7">
        <f t="shared" si="142"/>
        <v>4674247.6399999997</v>
      </c>
      <c r="Q128" s="7">
        <f t="shared" si="142"/>
        <v>414943814.19999999</v>
      </c>
      <c r="R128" s="7">
        <f t="shared" si="142"/>
        <v>5025289.9000000004</v>
      </c>
      <c r="S128" s="7">
        <f t="shared" si="142"/>
        <v>17186920.719999999</v>
      </c>
      <c r="T128" s="7">
        <f t="shared" si="142"/>
        <v>2895625.68</v>
      </c>
      <c r="U128" s="7">
        <f t="shared" si="142"/>
        <v>1216360.04</v>
      </c>
      <c r="V128" s="7">
        <f t="shared" si="142"/>
        <v>3772835.56</v>
      </c>
      <c r="W128" s="7">
        <f t="shared" si="142"/>
        <v>2489245.84</v>
      </c>
      <c r="X128" s="7">
        <f t="shared" si="142"/>
        <v>1077973.76</v>
      </c>
      <c r="Y128" s="7">
        <f t="shared" si="142"/>
        <v>4451519.25</v>
      </c>
      <c r="Z128" s="7">
        <f t="shared" si="142"/>
        <v>3514742.81</v>
      </c>
      <c r="AA128" s="7">
        <f t="shared" si="142"/>
        <v>324905193.75999999</v>
      </c>
      <c r="AB128" s="7">
        <f t="shared" si="142"/>
        <v>294387180.23000002</v>
      </c>
      <c r="AC128" s="7">
        <f t="shared" si="142"/>
        <v>10275887.939999999</v>
      </c>
      <c r="AD128" s="7">
        <f t="shared" si="142"/>
        <v>15088660.609999999</v>
      </c>
      <c r="AE128" s="7">
        <f t="shared" si="142"/>
        <v>1927078.83</v>
      </c>
      <c r="AF128" s="7">
        <f t="shared" si="142"/>
        <v>3063041.09</v>
      </c>
      <c r="AG128" s="7">
        <f t="shared" si="142"/>
        <v>7391531.2400000002</v>
      </c>
      <c r="AH128" s="7">
        <f t="shared" si="142"/>
        <v>10253713.17</v>
      </c>
      <c r="AI128" s="7">
        <f t="shared" si="142"/>
        <v>4758104.9800000004</v>
      </c>
      <c r="AJ128" s="7">
        <f t="shared" si="142"/>
        <v>3140752.88</v>
      </c>
      <c r="AK128" s="7">
        <f t="shared" si="142"/>
        <v>3036128.77</v>
      </c>
      <c r="AL128" s="7">
        <f t="shared" si="142"/>
        <v>4026775.33</v>
      </c>
      <c r="AM128" s="7">
        <f t="shared" si="142"/>
        <v>4767222.24</v>
      </c>
      <c r="AN128" s="7">
        <f t="shared" si="142"/>
        <v>4377582.8</v>
      </c>
      <c r="AO128" s="7">
        <f t="shared" si="142"/>
        <v>42971075.399999999</v>
      </c>
      <c r="AP128" s="7">
        <f t="shared" si="142"/>
        <v>902744060.42999995</v>
      </c>
      <c r="AQ128" s="7">
        <f t="shared" si="142"/>
        <v>3919485.86</v>
      </c>
      <c r="AR128" s="7">
        <f t="shared" si="142"/>
        <v>656952462.00999999</v>
      </c>
      <c r="AS128" s="7">
        <f t="shared" si="142"/>
        <v>73868819.989999995</v>
      </c>
      <c r="AT128" s="7">
        <f t="shared" si="142"/>
        <v>25436029.460000001</v>
      </c>
      <c r="AU128" s="7">
        <f t="shared" si="142"/>
        <v>4240496.53</v>
      </c>
      <c r="AV128" s="7">
        <f t="shared" si="142"/>
        <v>4555547.7</v>
      </c>
      <c r="AW128" s="7">
        <f t="shared" si="142"/>
        <v>4073993.93</v>
      </c>
      <c r="AX128" s="7">
        <f t="shared" si="142"/>
        <v>1631862.46</v>
      </c>
      <c r="AY128" s="7">
        <f t="shared" si="142"/>
        <v>5408255.7699999996</v>
      </c>
      <c r="AZ128" s="7">
        <f t="shared" si="142"/>
        <v>127227819.53</v>
      </c>
      <c r="BA128" s="7">
        <f t="shared" si="142"/>
        <v>90359192.650000006</v>
      </c>
      <c r="BB128" s="7">
        <f t="shared" si="142"/>
        <v>77959608.159999996</v>
      </c>
      <c r="BC128" s="7">
        <f t="shared" si="142"/>
        <v>252965987.38999999</v>
      </c>
      <c r="BD128" s="7">
        <f t="shared" si="142"/>
        <v>37620226.75</v>
      </c>
      <c r="BE128" s="7">
        <f t="shared" si="142"/>
        <v>13800315.42</v>
      </c>
      <c r="BF128" s="7">
        <f t="shared" si="142"/>
        <v>255269667.71000001</v>
      </c>
      <c r="BG128" s="7">
        <f t="shared" si="142"/>
        <v>10424464.77</v>
      </c>
      <c r="BH128" s="7">
        <f t="shared" si="142"/>
        <v>6605547.4900000002</v>
      </c>
      <c r="BI128" s="7">
        <f t="shared" si="142"/>
        <v>4055301.05</v>
      </c>
      <c r="BJ128" s="7">
        <f t="shared" si="142"/>
        <v>65953838.909999996</v>
      </c>
      <c r="BK128" s="7">
        <f t="shared" si="142"/>
        <v>219578870.91</v>
      </c>
      <c r="BL128" s="7">
        <f t="shared" si="142"/>
        <v>1936228.36</v>
      </c>
      <c r="BM128" s="7">
        <f t="shared" si="142"/>
        <v>4672435.22</v>
      </c>
      <c r="BN128" s="7">
        <f t="shared" si="142"/>
        <v>31616586.75</v>
      </c>
      <c r="BO128" s="7">
        <f t="shared" ref="BO128:DZ128" si="143">ROUND(BO127*BO124,2)</f>
        <v>13426016.060000001</v>
      </c>
      <c r="BP128" s="7">
        <f t="shared" si="143"/>
        <v>3074298.43</v>
      </c>
      <c r="BQ128" s="7">
        <f t="shared" si="143"/>
        <v>65686410.799999997</v>
      </c>
      <c r="BR128" s="7">
        <f t="shared" si="143"/>
        <v>46494106.600000001</v>
      </c>
      <c r="BS128" s="7">
        <f t="shared" si="143"/>
        <v>12887491.73</v>
      </c>
      <c r="BT128" s="7">
        <f t="shared" si="143"/>
        <v>5311280</v>
      </c>
      <c r="BU128" s="7">
        <f t="shared" si="143"/>
        <v>5416628.54</v>
      </c>
      <c r="BV128" s="7">
        <f t="shared" si="143"/>
        <v>13659403.25</v>
      </c>
      <c r="BW128" s="7">
        <f t="shared" si="143"/>
        <v>21760514.34</v>
      </c>
      <c r="BX128" s="7">
        <f t="shared" si="143"/>
        <v>1597247.75</v>
      </c>
      <c r="BY128" s="7">
        <f t="shared" si="143"/>
        <v>5460012.2999999998</v>
      </c>
      <c r="BZ128" s="7">
        <f t="shared" si="143"/>
        <v>3493941.87</v>
      </c>
      <c r="CA128" s="7">
        <f t="shared" si="143"/>
        <v>2879301.84</v>
      </c>
      <c r="CB128" s="7">
        <f t="shared" si="143"/>
        <v>783271451.37</v>
      </c>
      <c r="CC128" s="7">
        <f t="shared" si="143"/>
        <v>3186214.35</v>
      </c>
      <c r="CD128" s="7">
        <f t="shared" si="143"/>
        <v>2683935.4500000002</v>
      </c>
      <c r="CE128" s="7">
        <f t="shared" si="143"/>
        <v>2840778.03</v>
      </c>
      <c r="CF128" s="7">
        <f t="shared" si="143"/>
        <v>2237432.1800000002</v>
      </c>
      <c r="CG128" s="7">
        <f t="shared" si="143"/>
        <v>3326555.79</v>
      </c>
      <c r="CH128" s="7">
        <f t="shared" si="143"/>
        <v>1970095.79</v>
      </c>
      <c r="CI128" s="7">
        <f t="shared" si="143"/>
        <v>7430134.9000000004</v>
      </c>
      <c r="CJ128" s="7">
        <f t="shared" si="143"/>
        <v>10083880.16</v>
      </c>
      <c r="CK128" s="7">
        <f t="shared" si="143"/>
        <v>52671256.270000003</v>
      </c>
      <c r="CL128" s="7">
        <f t="shared" si="143"/>
        <v>14247049.689999999</v>
      </c>
      <c r="CM128" s="7">
        <f t="shared" si="143"/>
        <v>8315395.0599999996</v>
      </c>
      <c r="CN128" s="7">
        <f t="shared" si="143"/>
        <v>319380772.77999997</v>
      </c>
      <c r="CO128" s="7">
        <f t="shared" si="143"/>
        <v>147308391.44</v>
      </c>
      <c r="CP128" s="7">
        <f t="shared" si="143"/>
        <v>10959773.880000001</v>
      </c>
      <c r="CQ128" s="7">
        <f t="shared" si="143"/>
        <v>8771516.3800000008</v>
      </c>
      <c r="CR128" s="7">
        <f t="shared" si="143"/>
        <v>3606594.31</v>
      </c>
      <c r="CS128" s="7">
        <f t="shared" si="143"/>
        <v>4220726.33</v>
      </c>
      <c r="CT128" s="7">
        <f t="shared" si="143"/>
        <v>2225278.69</v>
      </c>
      <c r="CU128" s="7">
        <f t="shared" si="143"/>
        <v>776736.78</v>
      </c>
      <c r="CV128" s="7">
        <f t="shared" si="143"/>
        <v>1029982.52</v>
      </c>
      <c r="CW128" s="7">
        <f t="shared" si="143"/>
        <v>3448991.1</v>
      </c>
      <c r="CX128" s="7">
        <f t="shared" si="143"/>
        <v>5453208.7999999998</v>
      </c>
      <c r="CY128" s="7">
        <f t="shared" si="143"/>
        <v>1087734.69</v>
      </c>
      <c r="CZ128" s="7">
        <f t="shared" si="143"/>
        <v>19258211.890000001</v>
      </c>
      <c r="DA128" s="7">
        <f t="shared" si="143"/>
        <v>3426414.9</v>
      </c>
      <c r="DB128" s="7">
        <f t="shared" si="143"/>
        <v>4483079.22</v>
      </c>
      <c r="DC128" s="7">
        <f t="shared" si="143"/>
        <v>3263794.28</v>
      </c>
      <c r="DD128" s="7">
        <f t="shared" si="143"/>
        <v>3098528.3</v>
      </c>
      <c r="DE128" s="7">
        <f t="shared" si="143"/>
        <v>4260254.2</v>
      </c>
      <c r="DF128" s="7">
        <f t="shared" si="143"/>
        <v>209273767.08000001</v>
      </c>
      <c r="DG128" s="7">
        <f t="shared" si="143"/>
        <v>1990878.18</v>
      </c>
      <c r="DH128" s="7">
        <f t="shared" si="143"/>
        <v>18880928.219999999</v>
      </c>
      <c r="DI128" s="7">
        <f t="shared" si="143"/>
        <v>24928262.18</v>
      </c>
      <c r="DJ128" s="7">
        <f t="shared" si="143"/>
        <v>7282796.1500000004</v>
      </c>
      <c r="DK128" s="7">
        <f t="shared" si="143"/>
        <v>5650720.9900000002</v>
      </c>
      <c r="DL128" s="7">
        <f t="shared" si="143"/>
        <v>59973263.869999997</v>
      </c>
      <c r="DM128" s="7">
        <f t="shared" si="143"/>
        <v>3934931.2</v>
      </c>
      <c r="DN128" s="7">
        <f t="shared" si="143"/>
        <v>14078317.51</v>
      </c>
      <c r="DO128" s="7">
        <f t="shared" si="143"/>
        <v>33663000.310000002</v>
      </c>
      <c r="DP128" s="7">
        <f t="shared" si="143"/>
        <v>3558634.14</v>
      </c>
      <c r="DQ128" s="7">
        <f t="shared" si="143"/>
        <v>9498144.2799999993</v>
      </c>
      <c r="DR128" s="7">
        <f t="shared" si="143"/>
        <v>14120087.27</v>
      </c>
      <c r="DS128" s="7">
        <f t="shared" si="143"/>
        <v>7198462.4199999999</v>
      </c>
      <c r="DT128" s="7">
        <f t="shared" si="143"/>
        <v>3197886.89</v>
      </c>
      <c r="DU128" s="7">
        <f t="shared" si="143"/>
        <v>4706672.45</v>
      </c>
      <c r="DV128" s="7">
        <f t="shared" si="143"/>
        <v>3521686.67</v>
      </c>
      <c r="DW128" s="7">
        <f t="shared" si="143"/>
        <v>4305657.55</v>
      </c>
      <c r="DX128" s="7">
        <f t="shared" si="143"/>
        <v>3465461.4</v>
      </c>
      <c r="DY128" s="7">
        <f t="shared" si="143"/>
        <v>4776880.17</v>
      </c>
      <c r="DZ128" s="7">
        <f t="shared" si="143"/>
        <v>8523018.1500000004</v>
      </c>
      <c r="EA128" s="7">
        <f t="shared" ref="EA128:FX128" si="144">ROUND(EA127*EA124,2)</f>
        <v>6436737.9699999997</v>
      </c>
      <c r="EB128" s="7">
        <f t="shared" si="144"/>
        <v>6292197.2599999998</v>
      </c>
      <c r="EC128" s="7">
        <f t="shared" si="144"/>
        <v>4010569.85</v>
      </c>
      <c r="ED128" s="7">
        <f t="shared" si="144"/>
        <v>22724689.66</v>
      </c>
      <c r="EE128" s="7">
        <f t="shared" si="144"/>
        <v>3239104.81</v>
      </c>
      <c r="EF128" s="7">
        <f t="shared" si="144"/>
        <v>14489307.859999999</v>
      </c>
      <c r="EG128" s="7">
        <f t="shared" si="144"/>
        <v>3654627.38</v>
      </c>
      <c r="EH128" s="7">
        <f t="shared" si="144"/>
        <v>3683823.65</v>
      </c>
      <c r="EI128" s="7">
        <f t="shared" si="144"/>
        <v>143206481.84</v>
      </c>
      <c r="EJ128" s="7">
        <f t="shared" si="144"/>
        <v>100467276.73</v>
      </c>
      <c r="EK128" s="7">
        <f t="shared" si="144"/>
        <v>7526817.9500000002</v>
      </c>
      <c r="EL128" s="7">
        <f t="shared" si="144"/>
        <v>5285477.51</v>
      </c>
      <c r="EM128" s="7">
        <f t="shared" si="144"/>
        <v>4896601.74</v>
      </c>
      <c r="EN128" s="7">
        <f t="shared" si="144"/>
        <v>9818133.7699999996</v>
      </c>
      <c r="EO128" s="7">
        <f t="shared" si="144"/>
        <v>4321554.71</v>
      </c>
      <c r="EP128" s="7">
        <f t="shared" si="144"/>
        <v>5605271.3700000001</v>
      </c>
      <c r="EQ128" s="7">
        <f t="shared" si="144"/>
        <v>29256769.010000002</v>
      </c>
      <c r="ER128" s="7">
        <f t="shared" si="144"/>
        <v>4683625.4000000004</v>
      </c>
      <c r="ES128" s="7">
        <f t="shared" si="144"/>
        <v>2933069.36</v>
      </c>
      <c r="ET128" s="7">
        <f t="shared" si="144"/>
        <v>3749242.93</v>
      </c>
      <c r="EU128" s="7">
        <f t="shared" si="144"/>
        <v>6407494.3799999999</v>
      </c>
      <c r="EV128" s="7">
        <f t="shared" si="144"/>
        <v>1664413.75</v>
      </c>
      <c r="EW128" s="7">
        <f t="shared" si="144"/>
        <v>12467573.34</v>
      </c>
      <c r="EX128" s="7">
        <f t="shared" si="144"/>
        <v>3334207.64</v>
      </c>
      <c r="EY128" s="7">
        <f t="shared" si="144"/>
        <v>2357599.41</v>
      </c>
      <c r="EZ128" s="7">
        <f t="shared" si="144"/>
        <v>2514813.2999999998</v>
      </c>
      <c r="FA128" s="7">
        <f t="shared" si="144"/>
        <v>38565713.509999998</v>
      </c>
      <c r="FB128" s="7">
        <f t="shared" si="144"/>
        <v>4252358.66</v>
      </c>
      <c r="FC128" s="7">
        <f t="shared" si="144"/>
        <v>20719418.239999998</v>
      </c>
      <c r="FD128" s="7">
        <f t="shared" si="144"/>
        <v>5106211.03</v>
      </c>
      <c r="FE128" s="7">
        <f t="shared" si="144"/>
        <v>1739935.36</v>
      </c>
      <c r="FF128" s="7">
        <f t="shared" si="144"/>
        <v>3366974.16</v>
      </c>
      <c r="FG128" s="7">
        <f t="shared" si="144"/>
        <v>2517234.64</v>
      </c>
      <c r="FH128" s="7">
        <f t="shared" si="144"/>
        <v>1518435.96</v>
      </c>
      <c r="FI128" s="7">
        <f t="shared" si="144"/>
        <v>18367173.82</v>
      </c>
      <c r="FJ128" s="7">
        <f t="shared" si="144"/>
        <v>20902639.129999999</v>
      </c>
      <c r="FK128" s="7">
        <f t="shared" si="144"/>
        <v>26352874.41</v>
      </c>
      <c r="FL128" s="7">
        <f t="shared" si="144"/>
        <v>85448535.189999998</v>
      </c>
      <c r="FM128" s="7">
        <f t="shared" si="144"/>
        <v>39686236.68</v>
      </c>
      <c r="FN128" s="7">
        <f t="shared" si="144"/>
        <v>225412889.08000001</v>
      </c>
      <c r="FO128" s="7">
        <f t="shared" si="144"/>
        <v>12122738.33</v>
      </c>
      <c r="FP128" s="7">
        <f t="shared" si="144"/>
        <v>24317352.16</v>
      </c>
      <c r="FQ128" s="7">
        <f t="shared" si="144"/>
        <v>10791353.109999999</v>
      </c>
      <c r="FR128" s="7">
        <f t="shared" si="144"/>
        <v>3139929.34</v>
      </c>
      <c r="FS128" s="7">
        <f t="shared" si="144"/>
        <v>3228157.21</v>
      </c>
      <c r="FT128" s="7">
        <f t="shared" si="144"/>
        <v>1283547.07</v>
      </c>
      <c r="FU128" s="7">
        <f t="shared" si="144"/>
        <v>9323166.8699999992</v>
      </c>
      <c r="FV128" s="7">
        <f t="shared" si="144"/>
        <v>7874859.5199999996</v>
      </c>
      <c r="FW128" s="7">
        <f t="shared" si="144"/>
        <v>2970727.12</v>
      </c>
      <c r="FX128" s="7">
        <f t="shared" si="144"/>
        <v>1494599.27</v>
      </c>
      <c r="FY128" s="7"/>
      <c r="FZ128" s="7">
        <f>SUM(C128:FX128)</f>
        <v>8783512928.5300045</v>
      </c>
      <c r="GA128" s="87">
        <v>8783512928.5300007</v>
      </c>
      <c r="GB128" s="7">
        <f>FZ128-GA128</f>
        <v>0</v>
      </c>
      <c r="GC128" s="63"/>
      <c r="GD128" s="63"/>
      <c r="GE128" s="63"/>
      <c r="GF128" s="63"/>
      <c r="GG128" s="7"/>
      <c r="GH128" s="7"/>
      <c r="GI128" s="7"/>
      <c r="GJ128" s="7"/>
      <c r="GK128" s="7"/>
      <c r="GL128" s="7"/>
      <c r="GM128" s="7"/>
    </row>
    <row r="129" spans="1:256" x14ac:dyDescent="0.35">
      <c r="A129" s="7"/>
      <c r="B129" s="7" t="s">
        <v>618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GA129" s="20"/>
      <c r="GB129" s="63"/>
      <c r="GC129" s="63"/>
      <c r="GD129" s="63"/>
      <c r="GE129" s="63"/>
      <c r="GF129" s="63"/>
      <c r="GG129" s="7"/>
      <c r="GH129" s="7"/>
      <c r="GI129" s="7"/>
      <c r="GJ129" s="7"/>
      <c r="GK129" s="7"/>
      <c r="GL129" s="7"/>
      <c r="GM129" s="7"/>
    </row>
    <row r="130" spans="1:256" x14ac:dyDescent="0.35">
      <c r="A130" s="6" t="s">
        <v>595</v>
      </c>
      <c r="B130" s="7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7"/>
      <c r="GA130" s="20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</row>
    <row r="131" spans="1:256" x14ac:dyDescent="0.35">
      <c r="A131" s="7"/>
      <c r="B131" s="44" t="s">
        <v>619</v>
      </c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  <c r="AA131" s="88"/>
      <c r="AB131" s="88"/>
      <c r="AC131" s="88"/>
      <c r="AD131" s="88"/>
      <c r="AE131" s="88"/>
      <c r="AF131" s="88"/>
      <c r="AG131" s="88"/>
      <c r="AH131" s="88"/>
      <c r="AI131" s="88"/>
      <c r="AJ131" s="88"/>
      <c r="AK131" s="88"/>
      <c r="AL131" s="88"/>
      <c r="AM131" s="88"/>
      <c r="AN131" s="88"/>
      <c r="AO131" s="88"/>
      <c r="AP131" s="88"/>
      <c r="AQ131" s="88"/>
      <c r="AR131" s="88"/>
      <c r="AS131" s="88"/>
      <c r="AT131" s="88"/>
      <c r="AU131" s="88"/>
      <c r="AV131" s="88"/>
      <c r="AW131" s="88"/>
      <c r="AX131" s="88"/>
      <c r="AY131" s="88"/>
      <c r="AZ131" s="88"/>
      <c r="BA131" s="88"/>
      <c r="BB131" s="88"/>
      <c r="BC131" s="88"/>
      <c r="BD131" s="88"/>
      <c r="BE131" s="88"/>
      <c r="BF131" s="88"/>
      <c r="BG131" s="88"/>
      <c r="BH131" s="88"/>
      <c r="BI131" s="88"/>
      <c r="BJ131" s="88"/>
      <c r="BK131" s="88"/>
      <c r="BL131" s="88"/>
      <c r="BM131" s="88"/>
      <c r="BN131" s="88"/>
      <c r="BO131" s="88"/>
      <c r="BP131" s="88"/>
      <c r="BQ131" s="88"/>
      <c r="BR131" s="88"/>
      <c r="BS131" s="88"/>
      <c r="BT131" s="88"/>
      <c r="BU131" s="88"/>
      <c r="BV131" s="88"/>
      <c r="BW131" s="88"/>
      <c r="BX131" s="88"/>
      <c r="BY131" s="88"/>
      <c r="BZ131" s="88"/>
      <c r="CA131" s="88"/>
      <c r="CB131" s="88"/>
      <c r="CC131" s="88"/>
      <c r="CD131" s="88"/>
      <c r="CE131" s="88"/>
      <c r="CF131" s="88"/>
      <c r="CG131" s="88"/>
      <c r="CH131" s="88"/>
      <c r="CI131" s="88"/>
      <c r="CJ131" s="88"/>
      <c r="CK131" s="88"/>
      <c r="CL131" s="88"/>
      <c r="CM131" s="88"/>
      <c r="CN131" s="88"/>
      <c r="CO131" s="88"/>
      <c r="CP131" s="88"/>
      <c r="CQ131" s="88"/>
      <c r="CR131" s="88"/>
      <c r="CS131" s="88"/>
      <c r="CT131" s="88"/>
      <c r="CU131" s="88"/>
      <c r="CV131" s="88"/>
      <c r="CW131" s="88"/>
      <c r="CX131" s="88"/>
      <c r="CY131" s="88"/>
      <c r="CZ131" s="88"/>
      <c r="DA131" s="88"/>
      <c r="DB131" s="88"/>
      <c r="DC131" s="88"/>
      <c r="DD131" s="88"/>
      <c r="DE131" s="88"/>
      <c r="DF131" s="88"/>
      <c r="DG131" s="88"/>
      <c r="DH131" s="88"/>
      <c r="DI131" s="88"/>
      <c r="DJ131" s="88"/>
      <c r="DK131" s="88"/>
      <c r="DL131" s="88"/>
      <c r="DM131" s="88"/>
      <c r="DN131" s="88"/>
      <c r="DO131" s="88"/>
      <c r="DP131" s="88"/>
      <c r="DQ131" s="88"/>
      <c r="DR131" s="88"/>
      <c r="DS131" s="88"/>
      <c r="DT131" s="88"/>
      <c r="DU131" s="88"/>
      <c r="DV131" s="88"/>
      <c r="DW131" s="88"/>
      <c r="DX131" s="88"/>
      <c r="DY131" s="88"/>
      <c r="DZ131" s="88"/>
      <c r="EA131" s="88"/>
      <c r="EB131" s="88"/>
      <c r="EC131" s="88"/>
      <c r="ED131" s="88"/>
      <c r="EE131" s="88"/>
      <c r="EF131" s="88"/>
      <c r="EG131" s="88"/>
      <c r="EH131" s="88"/>
      <c r="EI131" s="88"/>
      <c r="EJ131" s="88"/>
      <c r="EK131" s="88"/>
      <c r="EL131" s="88"/>
      <c r="EM131" s="88"/>
      <c r="EN131" s="88"/>
      <c r="EO131" s="88"/>
      <c r="EP131" s="88"/>
      <c r="EQ131" s="88"/>
      <c r="ER131" s="88"/>
      <c r="ES131" s="88"/>
      <c r="ET131" s="88"/>
      <c r="EU131" s="88"/>
      <c r="EV131" s="88"/>
      <c r="EW131" s="88"/>
      <c r="EX131" s="88"/>
      <c r="EY131" s="88"/>
      <c r="EZ131" s="88"/>
      <c r="FA131" s="88"/>
      <c r="FB131" s="88"/>
      <c r="FC131" s="88"/>
      <c r="FD131" s="88"/>
      <c r="FE131" s="88"/>
      <c r="FF131" s="88"/>
      <c r="FG131" s="88"/>
      <c r="FH131" s="88"/>
      <c r="FI131" s="88"/>
      <c r="FJ131" s="88"/>
      <c r="FK131" s="88"/>
      <c r="FL131" s="88"/>
      <c r="FM131" s="88"/>
      <c r="FN131" s="88"/>
      <c r="FO131" s="88"/>
      <c r="FP131" s="88"/>
      <c r="FQ131" s="88"/>
      <c r="FR131" s="88"/>
      <c r="FS131" s="88"/>
      <c r="FT131" s="88"/>
      <c r="FU131" s="88"/>
      <c r="FV131" s="88"/>
      <c r="FW131" s="88"/>
      <c r="FX131" s="88"/>
      <c r="FY131" s="7"/>
      <c r="FZ131" s="7"/>
      <c r="GA131" s="20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27"/>
      <c r="GO131" s="27"/>
      <c r="GP131" s="27"/>
    </row>
    <row r="132" spans="1:256" x14ac:dyDescent="0.35">
      <c r="A132" s="6" t="s">
        <v>620</v>
      </c>
      <c r="B132" s="7" t="s">
        <v>621</v>
      </c>
      <c r="C132" s="28">
        <f t="shared" ref="C132:BN132" si="145">C17</f>
        <v>2982</v>
      </c>
      <c r="D132" s="28">
        <f t="shared" si="145"/>
        <v>11914</v>
      </c>
      <c r="E132" s="28">
        <f t="shared" si="145"/>
        <v>2919</v>
      </c>
      <c r="F132" s="28">
        <f t="shared" si="145"/>
        <v>7514</v>
      </c>
      <c r="G132" s="28">
        <f t="shared" si="145"/>
        <v>496</v>
      </c>
      <c r="H132" s="28">
        <f t="shared" si="145"/>
        <v>256</v>
      </c>
      <c r="I132" s="28">
        <f t="shared" si="145"/>
        <v>4200</v>
      </c>
      <c r="J132" s="28">
        <f t="shared" si="145"/>
        <v>991</v>
      </c>
      <c r="K132" s="28">
        <f t="shared" si="145"/>
        <v>94</v>
      </c>
      <c r="L132" s="28">
        <f t="shared" si="145"/>
        <v>797</v>
      </c>
      <c r="M132" s="28">
        <f t="shared" si="145"/>
        <v>381</v>
      </c>
      <c r="N132" s="28">
        <f t="shared" si="145"/>
        <v>11264</v>
      </c>
      <c r="O132" s="28">
        <f t="shared" si="145"/>
        <v>1772</v>
      </c>
      <c r="P132" s="28">
        <f t="shared" si="145"/>
        <v>107</v>
      </c>
      <c r="Q132" s="28">
        <f t="shared" si="145"/>
        <v>19601</v>
      </c>
      <c r="R132" s="28">
        <f t="shared" si="145"/>
        <v>1271</v>
      </c>
      <c r="S132" s="28">
        <f t="shared" si="145"/>
        <v>597</v>
      </c>
      <c r="T132" s="28">
        <f t="shared" si="145"/>
        <v>77</v>
      </c>
      <c r="U132" s="28">
        <f t="shared" si="145"/>
        <v>25</v>
      </c>
      <c r="V132" s="28">
        <f t="shared" si="145"/>
        <v>114</v>
      </c>
      <c r="W132" s="28">
        <f t="shared" si="145"/>
        <v>18</v>
      </c>
      <c r="X132" s="28">
        <f t="shared" si="145"/>
        <v>14</v>
      </c>
      <c r="Y132" s="28">
        <f t="shared" si="145"/>
        <v>274</v>
      </c>
      <c r="Z132" s="28">
        <f t="shared" si="145"/>
        <v>55</v>
      </c>
      <c r="AA132" s="28">
        <f t="shared" si="145"/>
        <v>6838</v>
      </c>
      <c r="AB132" s="28">
        <f t="shared" si="145"/>
        <v>4267</v>
      </c>
      <c r="AC132" s="28">
        <f t="shared" si="145"/>
        <v>194</v>
      </c>
      <c r="AD132" s="28">
        <f t="shared" si="145"/>
        <v>346</v>
      </c>
      <c r="AE132" s="28">
        <f t="shared" si="145"/>
        <v>44</v>
      </c>
      <c r="AF132" s="28">
        <f t="shared" si="145"/>
        <v>61</v>
      </c>
      <c r="AG132" s="28">
        <f t="shared" si="145"/>
        <v>116</v>
      </c>
      <c r="AH132" s="28">
        <f t="shared" si="145"/>
        <v>365</v>
      </c>
      <c r="AI132" s="28">
        <f t="shared" si="145"/>
        <v>148</v>
      </c>
      <c r="AJ132" s="28">
        <f t="shared" si="145"/>
        <v>94</v>
      </c>
      <c r="AK132" s="28">
        <f t="shared" si="145"/>
        <v>78</v>
      </c>
      <c r="AL132" s="28">
        <f t="shared" si="145"/>
        <v>145</v>
      </c>
      <c r="AM132" s="28">
        <f t="shared" si="145"/>
        <v>129</v>
      </c>
      <c r="AN132" s="28">
        <f t="shared" si="145"/>
        <v>81</v>
      </c>
      <c r="AO132" s="28">
        <f t="shared" si="145"/>
        <v>1561</v>
      </c>
      <c r="AP132" s="28">
        <f t="shared" si="145"/>
        <v>32328</v>
      </c>
      <c r="AQ132" s="28">
        <f t="shared" si="145"/>
        <v>91</v>
      </c>
      <c r="AR132" s="28">
        <f t="shared" si="145"/>
        <v>6498</v>
      </c>
      <c r="AS132" s="28">
        <f t="shared" si="145"/>
        <v>1586</v>
      </c>
      <c r="AT132" s="28">
        <f t="shared" si="145"/>
        <v>382</v>
      </c>
      <c r="AU132" s="28">
        <f t="shared" si="145"/>
        <v>66</v>
      </c>
      <c r="AV132" s="28">
        <f t="shared" si="145"/>
        <v>110</v>
      </c>
      <c r="AW132" s="28">
        <f t="shared" si="145"/>
        <v>56</v>
      </c>
      <c r="AX132" s="28">
        <f t="shared" si="145"/>
        <v>22</v>
      </c>
      <c r="AY132" s="28">
        <f t="shared" si="145"/>
        <v>127</v>
      </c>
      <c r="AZ132" s="28">
        <f t="shared" si="145"/>
        <v>5347</v>
      </c>
      <c r="BA132" s="28">
        <f t="shared" si="145"/>
        <v>2694</v>
      </c>
      <c r="BB132" s="28">
        <f t="shared" si="145"/>
        <v>2333</v>
      </c>
      <c r="BC132" s="28">
        <f t="shared" si="145"/>
        <v>9188</v>
      </c>
      <c r="BD132" s="28">
        <f t="shared" si="145"/>
        <v>462</v>
      </c>
      <c r="BE132" s="28">
        <f t="shared" si="145"/>
        <v>270</v>
      </c>
      <c r="BF132" s="28">
        <f t="shared" si="145"/>
        <v>3535</v>
      </c>
      <c r="BG132" s="28">
        <f t="shared" si="145"/>
        <v>349</v>
      </c>
      <c r="BH132" s="28">
        <f t="shared" si="145"/>
        <v>95</v>
      </c>
      <c r="BI132" s="28">
        <f t="shared" si="145"/>
        <v>108</v>
      </c>
      <c r="BJ132" s="28">
        <f t="shared" si="145"/>
        <v>614</v>
      </c>
      <c r="BK132" s="28">
        <f t="shared" si="145"/>
        <v>5680</v>
      </c>
      <c r="BL132" s="28">
        <f t="shared" si="145"/>
        <v>21</v>
      </c>
      <c r="BM132" s="28">
        <f t="shared" si="145"/>
        <v>124</v>
      </c>
      <c r="BN132" s="28">
        <f t="shared" si="145"/>
        <v>1119</v>
      </c>
      <c r="BO132" s="28">
        <f t="shared" ref="BO132:DZ132" si="146">BO17</f>
        <v>432</v>
      </c>
      <c r="BP132" s="28">
        <f t="shared" si="146"/>
        <v>55</v>
      </c>
      <c r="BQ132" s="28">
        <f t="shared" si="146"/>
        <v>1735</v>
      </c>
      <c r="BR132" s="28">
        <f t="shared" si="146"/>
        <v>1387</v>
      </c>
      <c r="BS132" s="28">
        <f t="shared" si="146"/>
        <v>507</v>
      </c>
      <c r="BT132" s="28">
        <f t="shared" si="146"/>
        <v>99</v>
      </c>
      <c r="BU132" s="28">
        <f t="shared" si="146"/>
        <v>104</v>
      </c>
      <c r="BV132" s="28">
        <f t="shared" si="146"/>
        <v>246</v>
      </c>
      <c r="BW132" s="28">
        <f t="shared" si="146"/>
        <v>438</v>
      </c>
      <c r="BX132" s="28">
        <f t="shared" si="146"/>
        <v>15</v>
      </c>
      <c r="BY132" s="28">
        <f t="shared" si="146"/>
        <v>225</v>
      </c>
      <c r="BZ132" s="28">
        <f t="shared" si="146"/>
        <v>94</v>
      </c>
      <c r="CA132" s="28">
        <f t="shared" si="146"/>
        <v>26</v>
      </c>
      <c r="CB132" s="28">
        <f t="shared" si="146"/>
        <v>13477</v>
      </c>
      <c r="CC132" s="28">
        <f t="shared" si="146"/>
        <v>85</v>
      </c>
      <c r="CD132" s="28">
        <f t="shared" si="146"/>
        <v>7</v>
      </c>
      <c r="CE132" s="28">
        <f t="shared" si="146"/>
        <v>39</v>
      </c>
      <c r="CF132" s="28">
        <f t="shared" si="146"/>
        <v>24</v>
      </c>
      <c r="CG132" s="28">
        <f t="shared" si="146"/>
        <v>55</v>
      </c>
      <c r="CH132" s="28">
        <f t="shared" si="146"/>
        <v>37</v>
      </c>
      <c r="CI132" s="28">
        <f t="shared" si="146"/>
        <v>258</v>
      </c>
      <c r="CJ132" s="28">
        <f t="shared" si="146"/>
        <v>317</v>
      </c>
      <c r="CK132" s="28">
        <f t="shared" si="146"/>
        <v>1072</v>
      </c>
      <c r="CL132" s="28">
        <f t="shared" si="146"/>
        <v>305</v>
      </c>
      <c r="CM132" s="28">
        <f t="shared" si="146"/>
        <v>218</v>
      </c>
      <c r="CN132" s="28">
        <f t="shared" si="146"/>
        <v>5977</v>
      </c>
      <c r="CO132" s="28">
        <f t="shared" si="146"/>
        <v>2899</v>
      </c>
      <c r="CP132" s="28">
        <f t="shared" si="146"/>
        <v>265</v>
      </c>
      <c r="CQ132" s="28">
        <f t="shared" si="146"/>
        <v>379</v>
      </c>
      <c r="CR132" s="28">
        <f t="shared" si="146"/>
        <v>48</v>
      </c>
      <c r="CS132" s="28">
        <f t="shared" si="146"/>
        <v>67</v>
      </c>
      <c r="CT132" s="28">
        <f t="shared" si="146"/>
        <v>62</v>
      </c>
      <c r="CU132" s="28">
        <f t="shared" si="146"/>
        <v>127</v>
      </c>
      <c r="CV132" s="28">
        <f t="shared" si="146"/>
        <v>3</v>
      </c>
      <c r="CW132" s="28">
        <f t="shared" si="146"/>
        <v>74</v>
      </c>
      <c r="CX132" s="28">
        <f t="shared" si="146"/>
        <v>144</v>
      </c>
      <c r="CY132" s="28">
        <f t="shared" si="146"/>
        <v>6</v>
      </c>
      <c r="CZ132" s="28">
        <f t="shared" si="146"/>
        <v>656</v>
      </c>
      <c r="DA132" s="28">
        <f t="shared" si="146"/>
        <v>31</v>
      </c>
      <c r="DB132" s="28">
        <f t="shared" si="146"/>
        <v>55</v>
      </c>
      <c r="DC132" s="28">
        <f t="shared" si="146"/>
        <v>26</v>
      </c>
      <c r="DD132" s="28">
        <f t="shared" si="146"/>
        <v>81</v>
      </c>
      <c r="DE132" s="28">
        <f t="shared" si="146"/>
        <v>68</v>
      </c>
      <c r="DF132" s="28">
        <f t="shared" si="146"/>
        <v>7023</v>
      </c>
      <c r="DG132" s="28">
        <f t="shared" si="146"/>
        <v>23</v>
      </c>
      <c r="DH132" s="28">
        <f t="shared" si="146"/>
        <v>634</v>
      </c>
      <c r="DI132" s="28">
        <f t="shared" si="146"/>
        <v>998</v>
      </c>
      <c r="DJ132" s="28">
        <f t="shared" si="146"/>
        <v>212</v>
      </c>
      <c r="DK132" s="28">
        <f t="shared" si="146"/>
        <v>124</v>
      </c>
      <c r="DL132" s="28">
        <f t="shared" si="146"/>
        <v>1916</v>
      </c>
      <c r="DM132" s="28">
        <f t="shared" si="146"/>
        <v>85</v>
      </c>
      <c r="DN132" s="28">
        <f t="shared" si="146"/>
        <v>544</v>
      </c>
      <c r="DO132" s="28">
        <f t="shared" si="146"/>
        <v>1259</v>
      </c>
      <c r="DP132" s="28">
        <f t="shared" si="146"/>
        <v>37</v>
      </c>
      <c r="DQ132" s="28">
        <f t="shared" si="146"/>
        <v>232</v>
      </c>
      <c r="DR132" s="28">
        <f t="shared" si="146"/>
        <v>611</v>
      </c>
      <c r="DS132" s="28">
        <f t="shared" si="146"/>
        <v>304</v>
      </c>
      <c r="DT132" s="28">
        <f t="shared" si="146"/>
        <v>83</v>
      </c>
      <c r="DU132" s="28">
        <f t="shared" si="146"/>
        <v>130</v>
      </c>
      <c r="DV132" s="28">
        <f t="shared" si="146"/>
        <v>58</v>
      </c>
      <c r="DW132" s="28">
        <f t="shared" si="146"/>
        <v>97</v>
      </c>
      <c r="DX132" s="28">
        <f t="shared" si="146"/>
        <v>33</v>
      </c>
      <c r="DY132" s="28">
        <f t="shared" si="146"/>
        <v>40</v>
      </c>
      <c r="DZ132" s="28">
        <f t="shared" si="146"/>
        <v>160</v>
      </c>
      <c r="EA132" s="28">
        <f t="shared" ref="EA132:FX132" si="147">EA17</f>
        <v>147</v>
      </c>
      <c r="EB132" s="28">
        <f t="shared" si="147"/>
        <v>201</v>
      </c>
      <c r="EC132" s="28">
        <f t="shared" si="147"/>
        <v>56</v>
      </c>
      <c r="ED132" s="28">
        <f t="shared" si="147"/>
        <v>60</v>
      </c>
      <c r="EE132" s="28">
        <f t="shared" si="147"/>
        <v>92</v>
      </c>
      <c r="EF132" s="28">
        <f t="shared" si="147"/>
        <v>606</v>
      </c>
      <c r="EG132" s="28">
        <f t="shared" si="147"/>
        <v>100</v>
      </c>
      <c r="EH132" s="28">
        <f t="shared" si="147"/>
        <v>93</v>
      </c>
      <c r="EI132" s="28">
        <f t="shared" si="147"/>
        <v>6490</v>
      </c>
      <c r="EJ132" s="28">
        <f t="shared" si="147"/>
        <v>3207</v>
      </c>
      <c r="EK132" s="28">
        <f t="shared" si="147"/>
        <v>145</v>
      </c>
      <c r="EL132" s="28">
        <f t="shared" si="147"/>
        <v>127</v>
      </c>
      <c r="EM132" s="28">
        <f t="shared" si="147"/>
        <v>131</v>
      </c>
      <c r="EN132" s="28">
        <f t="shared" si="147"/>
        <v>382</v>
      </c>
      <c r="EO132" s="28">
        <f t="shared" si="147"/>
        <v>91</v>
      </c>
      <c r="EP132" s="28">
        <f t="shared" si="147"/>
        <v>63</v>
      </c>
      <c r="EQ132" s="28">
        <f t="shared" si="147"/>
        <v>283</v>
      </c>
      <c r="ER132" s="28">
        <f t="shared" si="147"/>
        <v>51</v>
      </c>
      <c r="ES132" s="28">
        <f t="shared" si="147"/>
        <v>81</v>
      </c>
      <c r="ET132" s="28">
        <f t="shared" si="147"/>
        <v>89</v>
      </c>
      <c r="EU132" s="28">
        <f t="shared" si="147"/>
        <v>318</v>
      </c>
      <c r="EV132" s="28">
        <f t="shared" si="147"/>
        <v>24</v>
      </c>
      <c r="EW132" s="28">
        <f t="shared" si="147"/>
        <v>139</v>
      </c>
      <c r="EX132" s="28">
        <f t="shared" si="147"/>
        <v>60</v>
      </c>
      <c r="EY132" s="28">
        <f t="shared" si="147"/>
        <v>210</v>
      </c>
      <c r="EZ132" s="28">
        <f t="shared" si="147"/>
        <v>44</v>
      </c>
      <c r="FA132" s="28">
        <f t="shared" si="147"/>
        <v>781</v>
      </c>
      <c r="FB132" s="28">
        <f t="shared" si="147"/>
        <v>122</v>
      </c>
      <c r="FC132" s="28">
        <f t="shared" si="147"/>
        <v>379</v>
      </c>
      <c r="FD132" s="28">
        <f t="shared" si="147"/>
        <v>144</v>
      </c>
      <c r="FE132" s="28">
        <f t="shared" si="147"/>
        <v>32</v>
      </c>
      <c r="FF132" s="28">
        <f t="shared" si="147"/>
        <v>57</v>
      </c>
      <c r="FG132" s="28">
        <f t="shared" si="147"/>
        <v>28</v>
      </c>
      <c r="FH132" s="28">
        <f t="shared" si="147"/>
        <v>17</v>
      </c>
      <c r="FI132" s="28">
        <f t="shared" si="147"/>
        <v>655</v>
      </c>
      <c r="FJ132" s="28">
        <f t="shared" si="147"/>
        <v>482</v>
      </c>
      <c r="FK132" s="28">
        <f t="shared" si="147"/>
        <v>851</v>
      </c>
      <c r="FL132" s="28">
        <f t="shared" si="147"/>
        <v>1343</v>
      </c>
      <c r="FM132" s="28">
        <f t="shared" si="147"/>
        <v>773</v>
      </c>
      <c r="FN132" s="28">
        <f t="shared" si="147"/>
        <v>9717</v>
      </c>
      <c r="FO132" s="28">
        <f t="shared" si="147"/>
        <v>362</v>
      </c>
      <c r="FP132" s="28">
        <f t="shared" si="147"/>
        <v>790</v>
      </c>
      <c r="FQ132" s="28">
        <f t="shared" si="147"/>
        <v>218</v>
      </c>
      <c r="FR132" s="28">
        <f t="shared" si="147"/>
        <v>26</v>
      </c>
      <c r="FS132" s="28">
        <f t="shared" si="147"/>
        <v>28</v>
      </c>
      <c r="FT132" s="28">
        <f t="shared" si="147"/>
        <v>19</v>
      </c>
      <c r="FU132" s="28">
        <f t="shared" si="147"/>
        <v>301</v>
      </c>
      <c r="FV132" s="28">
        <f t="shared" si="147"/>
        <v>260</v>
      </c>
      <c r="FW132" s="28">
        <f t="shared" si="147"/>
        <v>44</v>
      </c>
      <c r="FX132" s="28">
        <f t="shared" si="147"/>
        <v>22</v>
      </c>
      <c r="FY132" s="88"/>
      <c r="FZ132" s="28"/>
      <c r="GA132" s="20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</row>
    <row r="133" spans="1:256" x14ac:dyDescent="0.35">
      <c r="A133" s="6" t="s">
        <v>622</v>
      </c>
      <c r="B133" s="7" t="s">
        <v>623</v>
      </c>
      <c r="C133" s="28">
        <f t="shared" ref="C133:BN133" si="148">C20</f>
        <v>4058</v>
      </c>
      <c r="D133" s="28">
        <f t="shared" si="148"/>
        <v>23051</v>
      </c>
      <c r="E133" s="28">
        <f t="shared" si="148"/>
        <v>3301</v>
      </c>
      <c r="F133" s="28">
        <f t="shared" si="148"/>
        <v>14619</v>
      </c>
      <c r="G133" s="28">
        <f t="shared" si="148"/>
        <v>1126</v>
      </c>
      <c r="H133" s="28">
        <f t="shared" si="148"/>
        <v>630</v>
      </c>
      <c r="I133" s="28">
        <f t="shared" si="148"/>
        <v>5141</v>
      </c>
      <c r="J133" s="28">
        <f t="shared" si="148"/>
        <v>1248</v>
      </c>
      <c r="K133" s="28">
        <f t="shared" si="148"/>
        <v>155</v>
      </c>
      <c r="L133" s="28">
        <f t="shared" si="148"/>
        <v>1234</v>
      </c>
      <c r="M133" s="28">
        <f t="shared" si="148"/>
        <v>444</v>
      </c>
      <c r="N133" s="28">
        <f t="shared" si="148"/>
        <v>29996</v>
      </c>
      <c r="O133" s="28">
        <f t="shared" si="148"/>
        <v>7237</v>
      </c>
      <c r="P133" s="28">
        <f t="shared" si="148"/>
        <v>204</v>
      </c>
      <c r="Q133" s="28">
        <f t="shared" si="148"/>
        <v>24881</v>
      </c>
      <c r="R133" s="28">
        <f t="shared" si="148"/>
        <v>2383</v>
      </c>
      <c r="S133" s="28">
        <f t="shared" si="148"/>
        <v>1008</v>
      </c>
      <c r="T133" s="28">
        <f t="shared" si="148"/>
        <v>104</v>
      </c>
      <c r="U133" s="28">
        <f t="shared" si="148"/>
        <v>37</v>
      </c>
      <c r="V133" s="28">
        <f t="shared" si="148"/>
        <v>153</v>
      </c>
      <c r="W133" s="28">
        <f t="shared" si="148"/>
        <v>23</v>
      </c>
      <c r="X133" s="28">
        <f t="shared" si="148"/>
        <v>25</v>
      </c>
      <c r="Y133" s="28">
        <f t="shared" si="148"/>
        <v>333</v>
      </c>
      <c r="Z133" s="28">
        <f t="shared" si="148"/>
        <v>141</v>
      </c>
      <c r="AA133" s="28">
        <f t="shared" si="148"/>
        <v>18755</v>
      </c>
      <c r="AB133" s="28">
        <f t="shared" si="148"/>
        <v>15509</v>
      </c>
      <c r="AC133" s="28">
        <f t="shared" si="148"/>
        <v>533</v>
      </c>
      <c r="AD133" s="28">
        <f t="shared" si="148"/>
        <v>895</v>
      </c>
      <c r="AE133" s="28">
        <f t="shared" si="148"/>
        <v>63</v>
      </c>
      <c r="AF133" s="28">
        <f t="shared" si="148"/>
        <v>112</v>
      </c>
      <c r="AG133" s="28">
        <f t="shared" si="148"/>
        <v>361</v>
      </c>
      <c r="AH133" s="28">
        <f t="shared" si="148"/>
        <v>531</v>
      </c>
      <c r="AI133" s="28">
        <f t="shared" si="148"/>
        <v>242</v>
      </c>
      <c r="AJ133" s="28">
        <f t="shared" si="148"/>
        <v>111</v>
      </c>
      <c r="AK133" s="28">
        <f t="shared" si="148"/>
        <v>85</v>
      </c>
      <c r="AL133" s="28">
        <f t="shared" si="148"/>
        <v>174</v>
      </c>
      <c r="AM133" s="28">
        <f t="shared" si="148"/>
        <v>197</v>
      </c>
      <c r="AN133" s="28">
        <f t="shared" si="148"/>
        <v>157</v>
      </c>
      <c r="AO133" s="28">
        <f t="shared" si="148"/>
        <v>2580</v>
      </c>
      <c r="AP133" s="28">
        <f t="shared" si="148"/>
        <v>51411</v>
      </c>
      <c r="AQ133" s="28">
        <f t="shared" si="148"/>
        <v>151</v>
      </c>
      <c r="AR133" s="28">
        <f t="shared" si="148"/>
        <v>37170</v>
      </c>
      <c r="AS133" s="28">
        <f t="shared" si="148"/>
        <v>3713</v>
      </c>
      <c r="AT133" s="28">
        <f t="shared" si="148"/>
        <v>1614</v>
      </c>
      <c r="AU133" s="28">
        <f t="shared" si="148"/>
        <v>164</v>
      </c>
      <c r="AV133" s="28">
        <f t="shared" si="148"/>
        <v>174</v>
      </c>
      <c r="AW133" s="28">
        <f t="shared" si="148"/>
        <v>163</v>
      </c>
      <c r="AX133" s="28">
        <f t="shared" si="148"/>
        <v>48</v>
      </c>
      <c r="AY133" s="28">
        <f t="shared" si="148"/>
        <v>236</v>
      </c>
      <c r="AZ133" s="28">
        <f t="shared" si="148"/>
        <v>7966</v>
      </c>
      <c r="BA133" s="28">
        <f t="shared" si="148"/>
        <v>5571</v>
      </c>
      <c r="BB133" s="28">
        <f t="shared" si="148"/>
        <v>4754</v>
      </c>
      <c r="BC133" s="28">
        <f t="shared" si="148"/>
        <v>15932</v>
      </c>
      <c r="BD133" s="28">
        <f t="shared" si="148"/>
        <v>2115</v>
      </c>
      <c r="BE133" s="28">
        <f t="shared" si="148"/>
        <v>710</v>
      </c>
      <c r="BF133" s="28">
        <f t="shared" si="148"/>
        <v>15694</v>
      </c>
      <c r="BG133" s="28">
        <f t="shared" si="148"/>
        <v>583</v>
      </c>
      <c r="BH133" s="28">
        <f t="shared" si="148"/>
        <v>322</v>
      </c>
      <c r="BI133" s="28">
        <f t="shared" si="148"/>
        <v>144</v>
      </c>
      <c r="BJ133" s="28">
        <f t="shared" si="148"/>
        <v>3584</v>
      </c>
      <c r="BK133" s="28">
        <f t="shared" si="148"/>
        <v>12183</v>
      </c>
      <c r="BL133" s="28">
        <f t="shared" si="148"/>
        <v>34</v>
      </c>
      <c r="BM133" s="28">
        <f t="shared" si="148"/>
        <v>195</v>
      </c>
      <c r="BN133" s="28">
        <f t="shared" si="148"/>
        <v>1887</v>
      </c>
      <c r="BO133" s="28">
        <f t="shared" ref="BO133:DZ133" si="149">BO20</f>
        <v>752</v>
      </c>
      <c r="BP133" s="28">
        <f t="shared" si="149"/>
        <v>86</v>
      </c>
      <c r="BQ133" s="28">
        <f t="shared" si="149"/>
        <v>3379</v>
      </c>
      <c r="BR133" s="28">
        <f t="shared" si="149"/>
        <v>2724</v>
      </c>
      <c r="BS133" s="28">
        <f t="shared" si="149"/>
        <v>749</v>
      </c>
      <c r="BT133" s="28">
        <f t="shared" si="149"/>
        <v>215</v>
      </c>
      <c r="BU133" s="28">
        <f t="shared" si="149"/>
        <v>239</v>
      </c>
      <c r="BV133" s="28">
        <f t="shared" si="149"/>
        <v>740</v>
      </c>
      <c r="BW133" s="28">
        <f t="shared" si="149"/>
        <v>1239</v>
      </c>
      <c r="BX133" s="28">
        <f t="shared" si="149"/>
        <v>38</v>
      </c>
      <c r="BY133" s="28">
        <f t="shared" si="149"/>
        <v>263</v>
      </c>
      <c r="BZ133" s="28">
        <f t="shared" si="149"/>
        <v>131</v>
      </c>
      <c r="CA133" s="28">
        <f t="shared" si="149"/>
        <v>81</v>
      </c>
      <c r="CB133" s="28">
        <f t="shared" si="149"/>
        <v>43723</v>
      </c>
      <c r="CC133" s="28">
        <f t="shared" si="149"/>
        <v>130</v>
      </c>
      <c r="CD133" s="28">
        <f t="shared" si="149"/>
        <v>18</v>
      </c>
      <c r="CE133" s="28">
        <f t="shared" si="149"/>
        <v>93</v>
      </c>
      <c r="CF133" s="28">
        <f t="shared" si="149"/>
        <v>50</v>
      </c>
      <c r="CG133" s="28">
        <f t="shared" si="149"/>
        <v>122</v>
      </c>
      <c r="CH133" s="28">
        <f t="shared" si="149"/>
        <v>49</v>
      </c>
      <c r="CI133" s="28">
        <f t="shared" si="149"/>
        <v>409</v>
      </c>
      <c r="CJ133" s="28">
        <f t="shared" si="149"/>
        <v>510</v>
      </c>
      <c r="CK133" s="28">
        <f t="shared" si="149"/>
        <v>2899</v>
      </c>
      <c r="CL133" s="28">
        <f t="shared" si="149"/>
        <v>714</v>
      </c>
      <c r="CM133" s="28">
        <f t="shared" si="149"/>
        <v>382</v>
      </c>
      <c r="CN133" s="28">
        <f t="shared" si="149"/>
        <v>18647</v>
      </c>
      <c r="CO133" s="28">
        <f t="shared" si="149"/>
        <v>8717</v>
      </c>
      <c r="CP133" s="28">
        <f t="shared" si="149"/>
        <v>558</v>
      </c>
      <c r="CQ133" s="28">
        <f t="shared" si="149"/>
        <v>501</v>
      </c>
      <c r="CR133" s="28">
        <f t="shared" si="149"/>
        <v>128</v>
      </c>
      <c r="CS133" s="28">
        <f t="shared" si="149"/>
        <v>166</v>
      </c>
      <c r="CT133" s="28">
        <f t="shared" si="149"/>
        <v>77</v>
      </c>
      <c r="CU133" s="28">
        <f t="shared" si="149"/>
        <v>283</v>
      </c>
      <c r="CV133" s="28">
        <f t="shared" si="149"/>
        <v>8</v>
      </c>
      <c r="CW133" s="28">
        <f t="shared" si="149"/>
        <v>131</v>
      </c>
      <c r="CX133" s="28">
        <f t="shared" si="149"/>
        <v>285</v>
      </c>
      <c r="CY133" s="28">
        <f t="shared" si="149"/>
        <v>13</v>
      </c>
      <c r="CZ133" s="28">
        <f t="shared" si="149"/>
        <v>1158</v>
      </c>
      <c r="DA133" s="28">
        <f t="shared" si="149"/>
        <v>128</v>
      </c>
      <c r="DB133" s="28">
        <f t="shared" si="149"/>
        <v>192</v>
      </c>
      <c r="DC133" s="28">
        <f t="shared" si="149"/>
        <v>121</v>
      </c>
      <c r="DD133" s="28">
        <f t="shared" si="149"/>
        <v>131</v>
      </c>
      <c r="DE133" s="28">
        <f t="shared" si="149"/>
        <v>147</v>
      </c>
      <c r="DF133" s="28">
        <f t="shared" si="149"/>
        <v>12484</v>
      </c>
      <c r="DG133" s="28">
        <f t="shared" si="149"/>
        <v>60</v>
      </c>
      <c r="DH133" s="28">
        <f t="shared" si="149"/>
        <v>1095</v>
      </c>
      <c r="DI133" s="28">
        <f t="shared" si="149"/>
        <v>1497</v>
      </c>
      <c r="DJ133" s="28">
        <f t="shared" si="149"/>
        <v>375</v>
      </c>
      <c r="DK133" s="28">
        <f t="shared" si="149"/>
        <v>298</v>
      </c>
      <c r="DL133" s="28">
        <f t="shared" si="149"/>
        <v>3388</v>
      </c>
      <c r="DM133" s="28">
        <f t="shared" si="149"/>
        <v>154</v>
      </c>
      <c r="DN133" s="28">
        <f t="shared" si="149"/>
        <v>820</v>
      </c>
      <c r="DO133" s="28">
        <f t="shared" si="149"/>
        <v>2053</v>
      </c>
      <c r="DP133" s="28">
        <f t="shared" si="149"/>
        <v>123</v>
      </c>
      <c r="DQ133" s="28">
        <f t="shared" si="149"/>
        <v>545</v>
      </c>
      <c r="DR133" s="28">
        <f t="shared" si="149"/>
        <v>788</v>
      </c>
      <c r="DS133" s="28">
        <f t="shared" si="149"/>
        <v>365</v>
      </c>
      <c r="DT133" s="28">
        <f t="shared" si="149"/>
        <v>96</v>
      </c>
      <c r="DU133" s="28">
        <f t="shared" si="149"/>
        <v>217</v>
      </c>
      <c r="DV133" s="28">
        <f t="shared" si="149"/>
        <v>125</v>
      </c>
      <c r="DW133" s="28">
        <f t="shared" si="149"/>
        <v>183</v>
      </c>
      <c r="DX133" s="28">
        <f t="shared" si="149"/>
        <v>111</v>
      </c>
      <c r="DY133" s="28">
        <f t="shared" si="149"/>
        <v>174</v>
      </c>
      <c r="DZ133" s="28">
        <f t="shared" si="149"/>
        <v>404</v>
      </c>
      <c r="EA133" s="28">
        <f t="shared" ref="EA133:FX133" si="150">EA20</f>
        <v>336</v>
      </c>
      <c r="EB133" s="28">
        <f t="shared" si="150"/>
        <v>319</v>
      </c>
      <c r="EC133" s="28">
        <f t="shared" si="150"/>
        <v>151</v>
      </c>
      <c r="ED133" s="28">
        <f t="shared" si="150"/>
        <v>903</v>
      </c>
      <c r="EE133" s="28">
        <f t="shared" si="150"/>
        <v>129</v>
      </c>
      <c r="EF133" s="28">
        <f t="shared" si="150"/>
        <v>794</v>
      </c>
      <c r="EG133" s="28">
        <f t="shared" si="150"/>
        <v>155</v>
      </c>
      <c r="EH133" s="28">
        <f t="shared" si="150"/>
        <v>175</v>
      </c>
      <c r="EI133" s="28">
        <f t="shared" si="150"/>
        <v>8026</v>
      </c>
      <c r="EJ133" s="28">
        <f t="shared" si="150"/>
        <v>6128</v>
      </c>
      <c r="EK133" s="28">
        <f t="shared" si="150"/>
        <v>387</v>
      </c>
      <c r="EL133" s="28">
        <f t="shared" si="150"/>
        <v>263</v>
      </c>
      <c r="EM133" s="28">
        <f t="shared" si="150"/>
        <v>220</v>
      </c>
      <c r="EN133" s="28">
        <f t="shared" si="150"/>
        <v>517</v>
      </c>
      <c r="EO133" s="28">
        <f t="shared" si="150"/>
        <v>189</v>
      </c>
      <c r="EP133" s="28">
        <f t="shared" si="150"/>
        <v>268</v>
      </c>
      <c r="EQ133" s="28">
        <f t="shared" si="150"/>
        <v>1515</v>
      </c>
      <c r="ER133" s="28">
        <f t="shared" si="150"/>
        <v>180</v>
      </c>
      <c r="ES133" s="28">
        <f t="shared" si="150"/>
        <v>142</v>
      </c>
      <c r="ET133" s="28">
        <f t="shared" si="150"/>
        <v>120</v>
      </c>
      <c r="EU133" s="28">
        <f t="shared" si="150"/>
        <v>339</v>
      </c>
      <c r="EV133" s="28">
        <f t="shared" si="150"/>
        <v>45</v>
      </c>
      <c r="EW133" s="28">
        <f t="shared" si="150"/>
        <v>452</v>
      </c>
      <c r="EX133" s="28">
        <f t="shared" si="150"/>
        <v>113</v>
      </c>
      <c r="EY133" s="28">
        <f t="shared" si="150"/>
        <v>319</v>
      </c>
      <c r="EZ133" s="28">
        <f t="shared" si="150"/>
        <v>80</v>
      </c>
      <c r="FA133" s="28">
        <f t="shared" si="150"/>
        <v>1981</v>
      </c>
      <c r="FB133" s="28">
        <f t="shared" si="150"/>
        <v>153</v>
      </c>
      <c r="FC133" s="28">
        <f t="shared" si="150"/>
        <v>1038</v>
      </c>
      <c r="FD133" s="28">
        <f t="shared" si="150"/>
        <v>252</v>
      </c>
      <c r="FE133" s="28">
        <f t="shared" si="150"/>
        <v>47</v>
      </c>
      <c r="FF133" s="28">
        <f t="shared" si="150"/>
        <v>97</v>
      </c>
      <c r="FG133" s="28">
        <f t="shared" si="150"/>
        <v>65</v>
      </c>
      <c r="FH133" s="28">
        <f t="shared" si="150"/>
        <v>38</v>
      </c>
      <c r="FI133" s="28">
        <f t="shared" si="150"/>
        <v>1042</v>
      </c>
      <c r="FJ133" s="28">
        <f t="shared" si="150"/>
        <v>1294</v>
      </c>
      <c r="FK133" s="28">
        <f t="shared" si="150"/>
        <v>1534</v>
      </c>
      <c r="FL133" s="28">
        <f t="shared" si="150"/>
        <v>5283</v>
      </c>
      <c r="FM133" s="28">
        <f t="shared" si="150"/>
        <v>2359</v>
      </c>
      <c r="FN133" s="28">
        <f t="shared" si="150"/>
        <v>13965</v>
      </c>
      <c r="FO133" s="28">
        <f t="shared" si="150"/>
        <v>701</v>
      </c>
      <c r="FP133" s="28">
        <f t="shared" si="150"/>
        <v>1378</v>
      </c>
      <c r="FQ133" s="28">
        <f t="shared" si="150"/>
        <v>606</v>
      </c>
      <c r="FR133" s="28">
        <f t="shared" si="150"/>
        <v>95</v>
      </c>
      <c r="FS133" s="28">
        <f t="shared" si="150"/>
        <v>100</v>
      </c>
      <c r="FT133" s="28">
        <f t="shared" si="150"/>
        <v>32</v>
      </c>
      <c r="FU133" s="28">
        <f t="shared" si="150"/>
        <v>475</v>
      </c>
      <c r="FV133" s="28">
        <f t="shared" si="150"/>
        <v>417</v>
      </c>
      <c r="FW133" s="28">
        <f t="shared" si="150"/>
        <v>70</v>
      </c>
      <c r="FX133" s="28">
        <f t="shared" si="150"/>
        <v>48</v>
      </c>
      <c r="FY133" s="51"/>
      <c r="FZ133" s="28"/>
      <c r="GA133" s="33"/>
      <c r="GB133" s="7"/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</row>
    <row r="134" spans="1:256" x14ac:dyDescent="0.35">
      <c r="A134" s="6" t="s">
        <v>624</v>
      </c>
      <c r="B134" s="7" t="s">
        <v>625</v>
      </c>
      <c r="C134" s="89">
        <f t="shared" ref="C134:BN134" si="151">ROUND(C132/C133,4)</f>
        <v>0.73480000000000001</v>
      </c>
      <c r="D134" s="89">
        <f t="shared" si="151"/>
        <v>0.51690000000000003</v>
      </c>
      <c r="E134" s="89">
        <f t="shared" si="151"/>
        <v>0.88429999999999997</v>
      </c>
      <c r="F134" s="89">
        <f t="shared" si="151"/>
        <v>0.51400000000000001</v>
      </c>
      <c r="G134" s="89">
        <f t="shared" si="151"/>
        <v>0.4405</v>
      </c>
      <c r="H134" s="89">
        <f t="shared" si="151"/>
        <v>0.40629999999999999</v>
      </c>
      <c r="I134" s="89">
        <f t="shared" si="151"/>
        <v>0.81699999999999995</v>
      </c>
      <c r="J134" s="89">
        <f t="shared" si="151"/>
        <v>0.79410000000000003</v>
      </c>
      <c r="K134" s="89">
        <f t="shared" si="151"/>
        <v>0.60650000000000004</v>
      </c>
      <c r="L134" s="89">
        <f t="shared" si="151"/>
        <v>0.64590000000000003</v>
      </c>
      <c r="M134" s="89">
        <f t="shared" si="151"/>
        <v>0.85809999999999997</v>
      </c>
      <c r="N134" s="89">
        <f t="shared" si="151"/>
        <v>0.3755</v>
      </c>
      <c r="O134" s="89">
        <f t="shared" si="151"/>
        <v>0.24490000000000001</v>
      </c>
      <c r="P134" s="89">
        <f t="shared" si="151"/>
        <v>0.52449999999999997</v>
      </c>
      <c r="Q134" s="89">
        <f t="shared" si="151"/>
        <v>0.78779999999999994</v>
      </c>
      <c r="R134" s="89">
        <f t="shared" si="151"/>
        <v>0.53339999999999999</v>
      </c>
      <c r="S134" s="89">
        <f t="shared" si="151"/>
        <v>0.59230000000000005</v>
      </c>
      <c r="T134" s="89">
        <f t="shared" si="151"/>
        <v>0.74039999999999995</v>
      </c>
      <c r="U134" s="89">
        <f t="shared" si="151"/>
        <v>0.67569999999999997</v>
      </c>
      <c r="V134" s="89">
        <f t="shared" si="151"/>
        <v>0.74509999999999998</v>
      </c>
      <c r="W134" s="89">
        <f t="shared" si="151"/>
        <v>0.78259999999999996</v>
      </c>
      <c r="X134" s="89">
        <f t="shared" si="151"/>
        <v>0.56000000000000005</v>
      </c>
      <c r="Y134" s="89">
        <f t="shared" si="151"/>
        <v>0.82279999999999998</v>
      </c>
      <c r="Z134" s="89">
        <f t="shared" si="151"/>
        <v>0.3901</v>
      </c>
      <c r="AA134" s="89">
        <f t="shared" si="151"/>
        <v>0.36459999999999998</v>
      </c>
      <c r="AB134" s="89">
        <f t="shared" si="151"/>
        <v>0.27510000000000001</v>
      </c>
      <c r="AC134" s="89">
        <f t="shared" si="151"/>
        <v>0.36399999999999999</v>
      </c>
      <c r="AD134" s="89">
        <f t="shared" si="151"/>
        <v>0.3866</v>
      </c>
      <c r="AE134" s="89">
        <f t="shared" si="151"/>
        <v>0.69840000000000002</v>
      </c>
      <c r="AF134" s="89">
        <f t="shared" si="151"/>
        <v>0.54459999999999997</v>
      </c>
      <c r="AG134" s="89">
        <f t="shared" si="151"/>
        <v>0.32129999999999997</v>
      </c>
      <c r="AH134" s="89">
        <f t="shared" si="151"/>
        <v>0.68740000000000001</v>
      </c>
      <c r="AI134" s="89">
        <f t="shared" si="151"/>
        <v>0.61160000000000003</v>
      </c>
      <c r="AJ134" s="89">
        <f t="shared" si="151"/>
        <v>0.8468</v>
      </c>
      <c r="AK134" s="89">
        <f t="shared" si="151"/>
        <v>0.91759999999999997</v>
      </c>
      <c r="AL134" s="89">
        <f t="shared" si="151"/>
        <v>0.83330000000000004</v>
      </c>
      <c r="AM134" s="89">
        <f t="shared" si="151"/>
        <v>0.65480000000000005</v>
      </c>
      <c r="AN134" s="89">
        <f t="shared" si="151"/>
        <v>0.51590000000000003</v>
      </c>
      <c r="AO134" s="89">
        <f t="shared" si="151"/>
        <v>0.60499999999999998</v>
      </c>
      <c r="AP134" s="89">
        <f t="shared" si="151"/>
        <v>0.62880000000000003</v>
      </c>
      <c r="AQ134" s="89">
        <f t="shared" si="151"/>
        <v>0.60260000000000002</v>
      </c>
      <c r="AR134" s="89">
        <f t="shared" si="151"/>
        <v>0.17480000000000001</v>
      </c>
      <c r="AS134" s="89">
        <f t="shared" si="151"/>
        <v>0.42709999999999998</v>
      </c>
      <c r="AT134" s="89">
        <f t="shared" si="151"/>
        <v>0.23669999999999999</v>
      </c>
      <c r="AU134" s="89">
        <f t="shared" si="151"/>
        <v>0.40239999999999998</v>
      </c>
      <c r="AV134" s="89">
        <f t="shared" si="151"/>
        <v>0.63219999999999998</v>
      </c>
      <c r="AW134" s="89">
        <f t="shared" si="151"/>
        <v>0.34360000000000002</v>
      </c>
      <c r="AX134" s="89">
        <f t="shared" si="151"/>
        <v>0.45829999999999999</v>
      </c>
      <c r="AY134" s="89">
        <f t="shared" si="151"/>
        <v>0.53810000000000002</v>
      </c>
      <c r="AZ134" s="89">
        <f t="shared" si="151"/>
        <v>0.67120000000000002</v>
      </c>
      <c r="BA134" s="89">
        <f t="shared" si="151"/>
        <v>0.48359999999999997</v>
      </c>
      <c r="BB134" s="89">
        <f t="shared" si="151"/>
        <v>0.49070000000000003</v>
      </c>
      <c r="BC134" s="89">
        <f t="shared" si="151"/>
        <v>0.57669999999999999</v>
      </c>
      <c r="BD134" s="89">
        <f t="shared" si="151"/>
        <v>0.21840000000000001</v>
      </c>
      <c r="BE134" s="89">
        <f t="shared" si="151"/>
        <v>0.38030000000000003</v>
      </c>
      <c r="BF134" s="89">
        <f t="shared" si="151"/>
        <v>0.22520000000000001</v>
      </c>
      <c r="BG134" s="89">
        <f t="shared" si="151"/>
        <v>0.59860000000000002</v>
      </c>
      <c r="BH134" s="89">
        <f t="shared" si="151"/>
        <v>0.29499999999999998</v>
      </c>
      <c r="BI134" s="89">
        <f t="shared" si="151"/>
        <v>0.75</v>
      </c>
      <c r="BJ134" s="89">
        <f t="shared" si="151"/>
        <v>0.17130000000000001</v>
      </c>
      <c r="BK134" s="89">
        <f t="shared" si="151"/>
        <v>0.4662</v>
      </c>
      <c r="BL134" s="89">
        <f t="shared" si="151"/>
        <v>0.61760000000000004</v>
      </c>
      <c r="BM134" s="89">
        <f t="shared" si="151"/>
        <v>0.63590000000000002</v>
      </c>
      <c r="BN134" s="89">
        <f t="shared" si="151"/>
        <v>0.59299999999999997</v>
      </c>
      <c r="BO134" s="89">
        <f t="shared" ref="BO134:DZ134" si="152">ROUND(BO132/BO133,4)</f>
        <v>0.57450000000000001</v>
      </c>
      <c r="BP134" s="89">
        <f t="shared" si="152"/>
        <v>0.63949999999999996</v>
      </c>
      <c r="BQ134" s="89">
        <f t="shared" si="152"/>
        <v>0.51349999999999996</v>
      </c>
      <c r="BR134" s="89">
        <f t="shared" si="152"/>
        <v>0.50919999999999999</v>
      </c>
      <c r="BS134" s="89">
        <f t="shared" si="152"/>
        <v>0.67689999999999995</v>
      </c>
      <c r="BT134" s="89">
        <f t="shared" si="152"/>
        <v>0.46050000000000002</v>
      </c>
      <c r="BU134" s="89">
        <f t="shared" si="152"/>
        <v>0.43509999999999999</v>
      </c>
      <c r="BV134" s="89">
        <f t="shared" si="152"/>
        <v>0.33239999999999997</v>
      </c>
      <c r="BW134" s="89">
        <f t="shared" si="152"/>
        <v>0.35349999999999998</v>
      </c>
      <c r="BX134" s="89">
        <f t="shared" si="152"/>
        <v>0.3947</v>
      </c>
      <c r="BY134" s="89">
        <f t="shared" si="152"/>
        <v>0.85550000000000004</v>
      </c>
      <c r="BZ134" s="89">
        <f t="shared" si="152"/>
        <v>0.71760000000000002</v>
      </c>
      <c r="CA134" s="89">
        <f t="shared" si="152"/>
        <v>0.32100000000000001</v>
      </c>
      <c r="CB134" s="89">
        <f t="shared" si="152"/>
        <v>0.30819999999999997</v>
      </c>
      <c r="CC134" s="89">
        <f t="shared" si="152"/>
        <v>0.65380000000000005</v>
      </c>
      <c r="CD134" s="89">
        <f t="shared" si="152"/>
        <v>0.38890000000000002</v>
      </c>
      <c r="CE134" s="89">
        <f t="shared" si="152"/>
        <v>0.4194</v>
      </c>
      <c r="CF134" s="89">
        <f t="shared" si="152"/>
        <v>0.48</v>
      </c>
      <c r="CG134" s="89">
        <f t="shared" si="152"/>
        <v>0.45079999999999998</v>
      </c>
      <c r="CH134" s="89">
        <f t="shared" si="152"/>
        <v>0.75509999999999999</v>
      </c>
      <c r="CI134" s="89">
        <f t="shared" si="152"/>
        <v>0.63080000000000003</v>
      </c>
      <c r="CJ134" s="89">
        <f t="shared" si="152"/>
        <v>0.62160000000000004</v>
      </c>
      <c r="CK134" s="89">
        <f t="shared" si="152"/>
        <v>0.36980000000000002</v>
      </c>
      <c r="CL134" s="89">
        <f t="shared" si="152"/>
        <v>0.42720000000000002</v>
      </c>
      <c r="CM134" s="89">
        <f t="shared" si="152"/>
        <v>0.57069999999999999</v>
      </c>
      <c r="CN134" s="89">
        <f t="shared" si="152"/>
        <v>0.32050000000000001</v>
      </c>
      <c r="CO134" s="89">
        <f t="shared" si="152"/>
        <v>0.33260000000000001</v>
      </c>
      <c r="CP134" s="89">
        <f t="shared" si="152"/>
        <v>0.47489999999999999</v>
      </c>
      <c r="CQ134" s="89">
        <f t="shared" si="152"/>
        <v>0.75649999999999995</v>
      </c>
      <c r="CR134" s="89">
        <f t="shared" si="152"/>
        <v>0.375</v>
      </c>
      <c r="CS134" s="89">
        <f t="shared" si="152"/>
        <v>0.40360000000000001</v>
      </c>
      <c r="CT134" s="89">
        <f t="shared" si="152"/>
        <v>0.80520000000000003</v>
      </c>
      <c r="CU134" s="89">
        <f t="shared" si="152"/>
        <v>0.44879999999999998</v>
      </c>
      <c r="CV134" s="89">
        <f t="shared" si="152"/>
        <v>0.375</v>
      </c>
      <c r="CW134" s="89">
        <f t="shared" si="152"/>
        <v>0.56489999999999996</v>
      </c>
      <c r="CX134" s="89">
        <f t="shared" si="152"/>
        <v>0.50529999999999997</v>
      </c>
      <c r="CY134" s="89">
        <f t="shared" si="152"/>
        <v>0.46150000000000002</v>
      </c>
      <c r="CZ134" s="89">
        <f t="shared" si="152"/>
        <v>0.5665</v>
      </c>
      <c r="DA134" s="89">
        <f t="shared" si="152"/>
        <v>0.2422</v>
      </c>
      <c r="DB134" s="89">
        <f t="shared" si="152"/>
        <v>0.28649999999999998</v>
      </c>
      <c r="DC134" s="89">
        <f t="shared" si="152"/>
        <v>0.21490000000000001</v>
      </c>
      <c r="DD134" s="89">
        <f t="shared" si="152"/>
        <v>0.61829999999999996</v>
      </c>
      <c r="DE134" s="89">
        <f t="shared" si="152"/>
        <v>0.46260000000000001</v>
      </c>
      <c r="DF134" s="89">
        <f t="shared" si="152"/>
        <v>0.56259999999999999</v>
      </c>
      <c r="DG134" s="89">
        <f t="shared" si="152"/>
        <v>0.38329999999999997</v>
      </c>
      <c r="DH134" s="89">
        <f t="shared" si="152"/>
        <v>0.57899999999999996</v>
      </c>
      <c r="DI134" s="89">
        <f t="shared" si="152"/>
        <v>0.66669999999999996</v>
      </c>
      <c r="DJ134" s="89">
        <f t="shared" si="152"/>
        <v>0.56530000000000002</v>
      </c>
      <c r="DK134" s="89">
        <f t="shared" si="152"/>
        <v>0.41610000000000003</v>
      </c>
      <c r="DL134" s="89">
        <f t="shared" si="152"/>
        <v>0.5655</v>
      </c>
      <c r="DM134" s="89">
        <f t="shared" si="152"/>
        <v>0.55189999999999995</v>
      </c>
      <c r="DN134" s="89">
        <f t="shared" si="152"/>
        <v>0.66339999999999999</v>
      </c>
      <c r="DO134" s="89">
        <f t="shared" si="152"/>
        <v>0.61319999999999997</v>
      </c>
      <c r="DP134" s="89">
        <f t="shared" si="152"/>
        <v>0.30080000000000001</v>
      </c>
      <c r="DQ134" s="89">
        <f t="shared" si="152"/>
        <v>0.42570000000000002</v>
      </c>
      <c r="DR134" s="89">
        <f t="shared" si="152"/>
        <v>0.77539999999999998</v>
      </c>
      <c r="DS134" s="89">
        <f t="shared" si="152"/>
        <v>0.83289999999999997</v>
      </c>
      <c r="DT134" s="89">
        <f t="shared" si="152"/>
        <v>0.86460000000000004</v>
      </c>
      <c r="DU134" s="89">
        <f t="shared" si="152"/>
        <v>0.59909999999999997</v>
      </c>
      <c r="DV134" s="89">
        <f t="shared" si="152"/>
        <v>0.46400000000000002</v>
      </c>
      <c r="DW134" s="89">
        <f t="shared" si="152"/>
        <v>0.53010000000000002</v>
      </c>
      <c r="DX134" s="89">
        <f t="shared" si="152"/>
        <v>0.29730000000000001</v>
      </c>
      <c r="DY134" s="89">
        <f t="shared" si="152"/>
        <v>0.22989999999999999</v>
      </c>
      <c r="DZ134" s="89">
        <f t="shared" si="152"/>
        <v>0.39600000000000002</v>
      </c>
      <c r="EA134" s="89">
        <f t="shared" ref="EA134:FX134" si="153">ROUND(EA132/EA133,4)</f>
        <v>0.4375</v>
      </c>
      <c r="EB134" s="89">
        <f t="shared" si="153"/>
        <v>0.63009999999999999</v>
      </c>
      <c r="EC134" s="89">
        <f t="shared" si="153"/>
        <v>0.37090000000000001</v>
      </c>
      <c r="ED134" s="89">
        <f t="shared" si="153"/>
        <v>6.6400000000000001E-2</v>
      </c>
      <c r="EE134" s="89">
        <f t="shared" si="153"/>
        <v>0.71319999999999995</v>
      </c>
      <c r="EF134" s="89">
        <f t="shared" si="153"/>
        <v>0.76319999999999999</v>
      </c>
      <c r="EG134" s="89">
        <f t="shared" si="153"/>
        <v>0.6452</v>
      </c>
      <c r="EH134" s="89">
        <f t="shared" si="153"/>
        <v>0.53139999999999998</v>
      </c>
      <c r="EI134" s="89">
        <f t="shared" si="153"/>
        <v>0.80859999999999999</v>
      </c>
      <c r="EJ134" s="89">
        <f t="shared" si="153"/>
        <v>0.52329999999999999</v>
      </c>
      <c r="EK134" s="89">
        <f t="shared" si="153"/>
        <v>0.37469999999999998</v>
      </c>
      <c r="EL134" s="89">
        <f t="shared" si="153"/>
        <v>0.4829</v>
      </c>
      <c r="EM134" s="89">
        <f t="shared" si="153"/>
        <v>0.59550000000000003</v>
      </c>
      <c r="EN134" s="89">
        <f t="shared" si="153"/>
        <v>0.7389</v>
      </c>
      <c r="EO134" s="89">
        <f t="shared" si="153"/>
        <v>0.48149999999999998</v>
      </c>
      <c r="EP134" s="89">
        <f t="shared" si="153"/>
        <v>0.2351</v>
      </c>
      <c r="EQ134" s="89">
        <f t="shared" si="153"/>
        <v>0.18679999999999999</v>
      </c>
      <c r="ER134" s="89">
        <f t="shared" si="153"/>
        <v>0.2833</v>
      </c>
      <c r="ES134" s="89">
        <f t="shared" si="153"/>
        <v>0.57040000000000002</v>
      </c>
      <c r="ET134" s="89">
        <f t="shared" si="153"/>
        <v>0.74170000000000003</v>
      </c>
      <c r="EU134" s="89">
        <f t="shared" si="153"/>
        <v>0.93810000000000004</v>
      </c>
      <c r="EV134" s="89">
        <f t="shared" si="153"/>
        <v>0.5333</v>
      </c>
      <c r="EW134" s="89">
        <f t="shared" si="153"/>
        <v>0.3075</v>
      </c>
      <c r="EX134" s="89">
        <f t="shared" si="153"/>
        <v>0.53100000000000003</v>
      </c>
      <c r="EY134" s="89">
        <f t="shared" si="153"/>
        <v>0.6583</v>
      </c>
      <c r="EZ134" s="89">
        <f t="shared" si="153"/>
        <v>0.55000000000000004</v>
      </c>
      <c r="FA134" s="89">
        <f t="shared" si="153"/>
        <v>0.39419999999999999</v>
      </c>
      <c r="FB134" s="89">
        <f t="shared" si="153"/>
        <v>0.7974</v>
      </c>
      <c r="FC134" s="89">
        <f t="shared" si="153"/>
        <v>0.36509999999999998</v>
      </c>
      <c r="FD134" s="89">
        <f t="shared" si="153"/>
        <v>0.57140000000000002</v>
      </c>
      <c r="FE134" s="89">
        <f t="shared" si="153"/>
        <v>0.68089999999999995</v>
      </c>
      <c r="FF134" s="89">
        <f t="shared" si="153"/>
        <v>0.58760000000000001</v>
      </c>
      <c r="FG134" s="89">
        <f t="shared" si="153"/>
        <v>0.43080000000000002</v>
      </c>
      <c r="FH134" s="89">
        <f t="shared" si="153"/>
        <v>0.44740000000000002</v>
      </c>
      <c r="FI134" s="89">
        <f t="shared" si="153"/>
        <v>0.62860000000000005</v>
      </c>
      <c r="FJ134" s="89">
        <f t="shared" si="153"/>
        <v>0.3725</v>
      </c>
      <c r="FK134" s="89">
        <f t="shared" si="153"/>
        <v>0.55479999999999996</v>
      </c>
      <c r="FL134" s="89">
        <f t="shared" si="153"/>
        <v>0.25419999999999998</v>
      </c>
      <c r="FM134" s="89">
        <f t="shared" si="153"/>
        <v>0.32769999999999999</v>
      </c>
      <c r="FN134" s="89">
        <f t="shared" si="153"/>
        <v>0.69579999999999997</v>
      </c>
      <c r="FO134" s="89">
        <f t="shared" si="153"/>
        <v>0.51639999999999997</v>
      </c>
      <c r="FP134" s="89">
        <f t="shared" si="153"/>
        <v>0.57330000000000003</v>
      </c>
      <c r="FQ134" s="89">
        <f t="shared" si="153"/>
        <v>0.35970000000000002</v>
      </c>
      <c r="FR134" s="89">
        <f t="shared" si="153"/>
        <v>0.2737</v>
      </c>
      <c r="FS134" s="89">
        <f t="shared" si="153"/>
        <v>0.28000000000000003</v>
      </c>
      <c r="FT134" s="89">
        <f t="shared" si="153"/>
        <v>0.59379999999999999</v>
      </c>
      <c r="FU134" s="89">
        <f t="shared" si="153"/>
        <v>0.63370000000000004</v>
      </c>
      <c r="FV134" s="89">
        <f t="shared" si="153"/>
        <v>0.62350000000000005</v>
      </c>
      <c r="FW134" s="89">
        <f t="shared" si="153"/>
        <v>0.62860000000000005</v>
      </c>
      <c r="FX134" s="89">
        <f t="shared" si="153"/>
        <v>0.45829999999999999</v>
      </c>
      <c r="FY134" s="28"/>
      <c r="FZ134" s="20"/>
      <c r="GA134" s="7"/>
      <c r="GB134" s="7"/>
      <c r="GC134" s="7"/>
      <c r="GD134" s="7"/>
      <c r="GE134" s="7"/>
      <c r="GF134" s="7"/>
      <c r="GG134" s="7"/>
      <c r="GH134" s="7"/>
      <c r="GI134" s="7"/>
      <c r="GJ134" s="7"/>
      <c r="GK134" s="7"/>
      <c r="GL134" s="7"/>
      <c r="GM134" s="7"/>
    </row>
    <row r="135" spans="1:256" x14ac:dyDescent="0.35">
      <c r="A135" s="6" t="s">
        <v>626</v>
      </c>
      <c r="B135" s="7" t="s">
        <v>627</v>
      </c>
      <c r="C135" s="18">
        <f>ROUND((C134*C21),1)</f>
        <v>4821</v>
      </c>
      <c r="D135" s="18">
        <f t="shared" ref="D135:BO135" si="154">ROUND((D134*D21),1)</f>
        <v>19501.599999999999</v>
      </c>
      <c r="E135" s="18">
        <f t="shared" si="154"/>
        <v>4799.1000000000004</v>
      </c>
      <c r="F135" s="18">
        <f t="shared" si="154"/>
        <v>12353.5</v>
      </c>
      <c r="G135" s="18">
        <f t="shared" si="154"/>
        <v>752.8</v>
      </c>
      <c r="H135" s="18">
        <f t="shared" si="154"/>
        <v>442.9</v>
      </c>
      <c r="I135" s="18">
        <f t="shared" si="154"/>
        <v>6540.1</v>
      </c>
      <c r="J135" s="18">
        <f t="shared" si="154"/>
        <v>1608.1</v>
      </c>
      <c r="K135" s="18">
        <f t="shared" si="154"/>
        <v>148</v>
      </c>
      <c r="L135" s="18">
        <f t="shared" si="154"/>
        <v>1364.8</v>
      </c>
      <c r="M135" s="18">
        <f t="shared" si="154"/>
        <v>751.7</v>
      </c>
      <c r="N135" s="18">
        <f t="shared" si="154"/>
        <v>19034.099999999999</v>
      </c>
      <c r="O135" s="18">
        <f t="shared" si="154"/>
        <v>3108</v>
      </c>
      <c r="P135" s="18">
        <f t="shared" si="154"/>
        <v>158.4</v>
      </c>
      <c r="Q135" s="18">
        <f t="shared" si="154"/>
        <v>31256</v>
      </c>
      <c r="R135" s="18">
        <f t="shared" si="154"/>
        <v>3594</v>
      </c>
      <c r="S135" s="18">
        <f t="shared" si="154"/>
        <v>932.3</v>
      </c>
      <c r="T135" s="18">
        <f t="shared" si="154"/>
        <v>117</v>
      </c>
      <c r="U135" s="18">
        <f t="shared" si="154"/>
        <v>38.5</v>
      </c>
      <c r="V135" s="18">
        <f t="shared" si="154"/>
        <v>183.3</v>
      </c>
      <c r="W135" s="18">
        <f t="shared" si="154"/>
        <v>39.9</v>
      </c>
      <c r="X135" s="18">
        <f t="shared" si="154"/>
        <v>21.8</v>
      </c>
      <c r="Y135" s="18">
        <f t="shared" si="154"/>
        <v>722.4</v>
      </c>
      <c r="Z135" s="18">
        <f t="shared" si="154"/>
        <v>90.1</v>
      </c>
      <c r="AA135" s="18">
        <f t="shared" si="154"/>
        <v>11329.9</v>
      </c>
      <c r="AB135" s="18">
        <f t="shared" si="154"/>
        <v>7464.8</v>
      </c>
      <c r="AC135" s="18">
        <f t="shared" si="154"/>
        <v>314.5</v>
      </c>
      <c r="AD135" s="18">
        <f t="shared" si="154"/>
        <v>554.79999999999995</v>
      </c>
      <c r="AE135" s="18">
        <f t="shared" si="154"/>
        <v>67.7</v>
      </c>
      <c r="AF135" s="18">
        <f t="shared" si="154"/>
        <v>89.9</v>
      </c>
      <c r="AG135" s="18">
        <f t="shared" si="154"/>
        <v>189.2</v>
      </c>
      <c r="AH135" s="18">
        <f t="shared" si="154"/>
        <v>637.20000000000005</v>
      </c>
      <c r="AI135" s="18">
        <f t="shared" si="154"/>
        <v>222</v>
      </c>
      <c r="AJ135" s="18">
        <f t="shared" si="154"/>
        <v>149</v>
      </c>
      <c r="AK135" s="18">
        <f t="shared" si="154"/>
        <v>146.80000000000001</v>
      </c>
      <c r="AL135" s="18">
        <f t="shared" si="154"/>
        <v>235.8</v>
      </c>
      <c r="AM135" s="18">
        <f t="shared" si="154"/>
        <v>217.4</v>
      </c>
      <c r="AN135" s="18">
        <f t="shared" si="154"/>
        <v>141.9</v>
      </c>
      <c r="AO135" s="18">
        <f t="shared" si="154"/>
        <v>2541.6</v>
      </c>
      <c r="AP135" s="18">
        <f t="shared" si="154"/>
        <v>53422.8</v>
      </c>
      <c r="AQ135" s="18">
        <f t="shared" si="154"/>
        <v>146.4</v>
      </c>
      <c r="AR135" s="18">
        <f t="shared" si="154"/>
        <v>10802.1</v>
      </c>
      <c r="AS135" s="18">
        <f t="shared" si="154"/>
        <v>2707.8</v>
      </c>
      <c r="AT135" s="18">
        <f t="shared" si="154"/>
        <v>600.70000000000005</v>
      </c>
      <c r="AU135" s="18">
        <f t="shared" si="154"/>
        <v>100.6</v>
      </c>
      <c r="AV135" s="18">
        <f t="shared" si="154"/>
        <v>189</v>
      </c>
      <c r="AW135" s="18">
        <f t="shared" si="154"/>
        <v>86.6</v>
      </c>
      <c r="AX135" s="18">
        <f t="shared" si="154"/>
        <v>33.5</v>
      </c>
      <c r="AY135" s="18">
        <f t="shared" si="154"/>
        <v>210.9</v>
      </c>
      <c r="AZ135" s="18">
        <f t="shared" si="154"/>
        <v>8190.7</v>
      </c>
      <c r="BA135" s="18">
        <f t="shared" si="154"/>
        <v>4309.8</v>
      </c>
      <c r="BB135" s="18">
        <f t="shared" si="154"/>
        <v>3643.9</v>
      </c>
      <c r="BC135" s="18">
        <f t="shared" si="154"/>
        <v>14504.6</v>
      </c>
      <c r="BD135" s="18">
        <f t="shared" si="154"/>
        <v>787.6</v>
      </c>
      <c r="BE135" s="18">
        <f t="shared" si="154"/>
        <v>423.3</v>
      </c>
      <c r="BF135" s="18">
        <f t="shared" si="154"/>
        <v>5890.6</v>
      </c>
      <c r="BG135" s="18">
        <f t="shared" si="154"/>
        <v>552.5</v>
      </c>
      <c r="BH135" s="18">
        <f t="shared" si="154"/>
        <v>169</v>
      </c>
      <c r="BI135" s="18">
        <f t="shared" si="154"/>
        <v>188.3</v>
      </c>
      <c r="BJ135" s="18">
        <f t="shared" si="154"/>
        <v>1084.3</v>
      </c>
      <c r="BK135" s="18">
        <f t="shared" si="154"/>
        <v>12135.2</v>
      </c>
      <c r="BL135" s="18">
        <f t="shared" si="154"/>
        <v>51.9</v>
      </c>
      <c r="BM135" s="18">
        <f t="shared" si="154"/>
        <v>229.6</v>
      </c>
      <c r="BN135" s="18">
        <f t="shared" si="154"/>
        <v>1822.9</v>
      </c>
      <c r="BO135" s="18">
        <f t="shared" si="154"/>
        <v>685.4</v>
      </c>
      <c r="BP135" s="18">
        <f t="shared" ref="BP135:EA135" si="155">ROUND((BP134*BP21),1)</f>
        <v>92.1</v>
      </c>
      <c r="BQ135" s="18">
        <f t="shared" si="155"/>
        <v>2954.2</v>
      </c>
      <c r="BR135" s="18">
        <f t="shared" si="155"/>
        <v>2229.8000000000002</v>
      </c>
      <c r="BS135" s="18">
        <f t="shared" si="155"/>
        <v>767.6</v>
      </c>
      <c r="BT135" s="18">
        <f t="shared" si="155"/>
        <v>163.9</v>
      </c>
      <c r="BU135" s="18">
        <f t="shared" si="155"/>
        <v>167.1</v>
      </c>
      <c r="BV135" s="18">
        <f t="shared" si="155"/>
        <v>415.2</v>
      </c>
      <c r="BW135" s="18">
        <f t="shared" si="155"/>
        <v>714.8</v>
      </c>
      <c r="BX135" s="18">
        <f t="shared" si="155"/>
        <v>26.4</v>
      </c>
      <c r="BY135" s="18">
        <f t="shared" si="155"/>
        <v>346.5</v>
      </c>
      <c r="BZ135" s="18">
        <f t="shared" si="155"/>
        <v>160.69999999999999</v>
      </c>
      <c r="CA135" s="18">
        <f t="shared" si="155"/>
        <v>41.7</v>
      </c>
      <c r="CB135" s="18">
        <f t="shared" si="155"/>
        <v>22604.9</v>
      </c>
      <c r="CC135" s="18">
        <f t="shared" si="155"/>
        <v>124.2</v>
      </c>
      <c r="CD135" s="18">
        <f t="shared" si="155"/>
        <v>10.5</v>
      </c>
      <c r="CE135" s="18">
        <f t="shared" si="155"/>
        <v>67.099999999999994</v>
      </c>
      <c r="CF135" s="18">
        <f t="shared" si="155"/>
        <v>44.2</v>
      </c>
      <c r="CG135" s="18">
        <f t="shared" si="155"/>
        <v>88.8</v>
      </c>
      <c r="CH135" s="18">
        <f t="shared" si="155"/>
        <v>68</v>
      </c>
      <c r="CI135" s="18">
        <f t="shared" si="155"/>
        <v>417.6</v>
      </c>
      <c r="CJ135" s="18">
        <f t="shared" si="155"/>
        <v>536.4</v>
      </c>
      <c r="CK135" s="18">
        <f t="shared" si="155"/>
        <v>1812.8</v>
      </c>
      <c r="CL135" s="18">
        <f t="shared" si="155"/>
        <v>502.4</v>
      </c>
      <c r="CM135" s="18">
        <f t="shared" si="155"/>
        <v>343.6</v>
      </c>
      <c r="CN135" s="18">
        <f t="shared" si="155"/>
        <v>10084.200000000001</v>
      </c>
      <c r="CO135" s="18">
        <f t="shared" si="155"/>
        <v>4727.6000000000004</v>
      </c>
      <c r="CP135" s="18">
        <f t="shared" si="155"/>
        <v>433.1</v>
      </c>
      <c r="CQ135" s="18">
        <f t="shared" si="155"/>
        <v>577.20000000000005</v>
      </c>
      <c r="CR135" s="18">
        <f t="shared" si="155"/>
        <v>75</v>
      </c>
      <c r="CS135" s="18">
        <f t="shared" si="155"/>
        <v>109.4</v>
      </c>
      <c r="CT135" s="18">
        <f t="shared" si="155"/>
        <v>92.6</v>
      </c>
      <c r="CU135" s="18">
        <f t="shared" si="155"/>
        <v>208.7</v>
      </c>
      <c r="CV135" s="18">
        <f t="shared" si="155"/>
        <v>8.3000000000000007</v>
      </c>
      <c r="CW135" s="18">
        <f t="shared" si="155"/>
        <v>114.7</v>
      </c>
      <c r="CX135" s="18">
        <f t="shared" si="155"/>
        <v>227.9</v>
      </c>
      <c r="CY135" s="18">
        <f t="shared" si="155"/>
        <v>12.5</v>
      </c>
      <c r="CZ135" s="18">
        <f t="shared" si="155"/>
        <v>1006.1</v>
      </c>
      <c r="DA135" s="18">
        <f t="shared" si="155"/>
        <v>48</v>
      </c>
      <c r="DB135" s="18">
        <f t="shared" si="155"/>
        <v>90</v>
      </c>
      <c r="DC135" s="18">
        <f t="shared" si="155"/>
        <v>39.299999999999997</v>
      </c>
      <c r="DD135" s="18">
        <f t="shared" si="155"/>
        <v>105.7</v>
      </c>
      <c r="DE135" s="18">
        <f t="shared" si="155"/>
        <v>130</v>
      </c>
      <c r="DF135" s="18">
        <f t="shared" si="155"/>
        <v>11481.5</v>
      </c>
      <c r="DG135" s="18">
        <f t="shared" si="155"/>
        <v>35.299999999999997</v>
      </c>
      <c r="DH135" s="18">
        <f t="shared" si="155"/>
        <v>980.2</v>
      </c>
      <c r="DI135" s="18">
        <f t="shared" si="155"/>
        <v>1581.4</v>
      </c>
      <c r="DJ135" s="18">
        <f t="shared" si="155"/>
        <v>337.5</v>
      </c>
      <c r="DK135" s="18">
        <f t="shared" si="155"/>
        <v>197.6</v>
      </c>
      <c r="DL135" s="18">
        <f t="shared" si="155"/>
        <v>3218.3</v>
      </c>
      <c r="DM135" s="18">
        <f t="shared" si="155"/>
        <v>126.4</v>
      </c>
      <c r="DN135" s="18">
        <f t="shared" si="155"/>
        <v>838.5</v>
      </c>
      <c r="DO135" s="18">
        <f t="shared" si="155"/>
        <v>1991.1</v>
      </c>
      <c r="DP135" s="18">
        <f t="shared" si="155"/>
        <v>59.6</v>
      </c>
      <c r="DQ135" s="18">
        <f t="shared" si="155"/>
        <v>354.6</v>
      </c>
      <c r="DR135" s="18">
        <f t="shared" si="155"/>
        <v>993.3</v>
      </c>
      <c r="DS135" s="18">
        <f t="shared" si="155"/>
        <v>461.4</v>
      </c>
      <c r="DT135" s="18">
        <f t="shared" si="155"/>
        <v>151.30000000000001</v>
      </c>
      <c r="DU135" s="18">
        <f t="shared" si="155"/>
        <v>204.9</v>
      </c>
      <c r="DV135" s="18">
        <f t="shared" si="155"/>
        <v>93.3</v>
      </c>
      <c r="DW135" s="18">
        <f t="shared" si="155"/>
        <v>153.69999999999999</v>
      </c>
      <c r="DX135" s="18">
        <f t="shared" si="155"/>
        <v>49.4</v>
      </c>
      <c r="DY135" s="18">
        <f t="shared" si="155"/>
        <v>66</v>
      </c>
      <c r="DZ135" s="18">
        <f t="shared" si="155"/>
        <v>251.1</v>
      </c>
      <c r="EA135" s="18">
        <f t="shared" si="155"/>
        <v>217.4</v>
      </c>
      <c r="EB135" s="18">
        <f t="shared" ref="EB135:FX135" si="156">ROUND((EB134*EB21),1)</f>
        <v>321.39999999999998</v>
      </c>
      <c r="EC135" s="18">
        <f t="shared" si="156"/>
        <v>99</v>
      </c>
      <c r="ED135" s="18">
        <f t="shared" si="156"/>
        <v>103.3</v>
      </c>
      <c r="EE135" s="18">
        <f t="shared" si="156"/>
        <v>138.4</v>
      </c>
      <c r="EF135" s="18">
        <f t="shared" si="156"/>
        <v>971.6</v>
      </c>
      <c r="EG135" s="18">
        <f t="shared" si="156"/>
        <v>165.8</v>
      </c>
      <c r="EH135" s="18">
        <f t="shared" si="156"/>
        <v>130.19999999999999</v>
      </c>
      <c r="EI135" s="18">
        <f t="shared" si="156"/>
        <v>10903.2</v>
      </c>
      <c r="EJ135" s="18">
        <f t="shared" si="156"/>
        <v>5259.7</v>
      </c>
      <c r="EK135" s="18">
        <f t="shared" si="156"/>
        <v>240.6</v>
      </c>
      <c r="EL135" s="18">
        <f t="shared" si="156"/>
        <v>220.7</v>
      </c>
      <c r="EM135" s="18">
        <f t="shared" si="156"/>
        <v>214.4</v>
      </c>
      <c r="EN135" s="18">
        <f t="shared" si="156"/>
        <v>684.2</v>
      </c>
      <c r="EO135" s="18">
        <f t="shared" si="156"/>
        <v>141.1</v>
      </c>
      <c r="EP135" s="18">
        <f t="shared" si="156"/>
        <v>98.3</v>
      </c>
      <c r="EQ135" s="18">
        <f t="shared" si="156"/>
        <v>480.4</v>
      </c>
      <c r="ER135" s="18">
        <f t="shared" si="156"/>
        <v>85</v>
      </c>
      <c r="ES135" s="18">
        <f t="shared" si="156"/>
        <v>111.8</v>
      </c>
      <c r="ET135" s="18">
        <f t="shared" si="156"/>
        <v>145.4</v>
      </c>
      <c r="EU135" s="18">
        <f t="shared" si="156"/>
        <v>540.29999999999995</v>
      </c>
      <c r="EV135" s="18">
        <f t="shared" si="156"/>
        <v>38.4</v>
      </c>
      <c r="EW135" s="18">
        <f t="shared" si="156"/>
        <v>245.7</v>
      </c>
      <c r="EX135" s="18">
        <f t="shared" si="156"/>
        <v>90.3</v>
      </c>
      <c r="EY135" s="18">
        <f t="shared" si="156"/>
        <v>425.9</v>
      </c>
      <c r="EZ135" s="18">
        <f t="shared" si="156"/>
        <v>71.5</v>
      </c>
      <c r="FA135" s="18">
        <f t="shared" si="156"/>
        <v>1305.2</v>
      </c>
      <c r="FB135" s="18">
        <f t="shared" si="156"/>
        <v>214.5</v>
      </c>
      <c r="FC135" s="18">
        <f t="shared" si="156"/>
        <v>635.29999999999995</v>
      </c>
      <c r="FD135" s="18">
        <f t="shared" si="156"/>
        <v>225.7</v>
      </c>
      <c r="FE135" s="18">
        <f t="shared" si="156"/>
        <v>51.1</v>
      </c>
      <c r="FF135" s="18">
        <f t="shared" si="156"/>
        <v>104.6</v>
      </c>
      <c r="FG135" s="18">
        <f t="shared" si="156"/>
        <v>50.4</v>
      </c>
      <c r="FH135" s="18">
        <f t="shared" si="156"/>
        <v>31.8</v>
      </c>
      <c r="FI135" s="18">
        <f t="shared" si="156"/>
        <v>1029</v>
      </c>
      <c r="FJ135" s="18">
        <f t="shared" si="156"/>
        <v>745</v>
      </c>
      <c r="FK135" s="18">
        <f t="shared" si="156"/>
        <v>1373.7</v>
      </c>
      <c r="FL135" s="18">
        <f t="shared" si="156"/>
        <v>2151</v>
      </c>
      <c r="FM135" s="18">
        <f t="shared" si="156"/>
        <v>1277</v>
      </c>
      <c r="FN135" s="18">
        <f t="shared" si="156"/>
        <v>15657.6</v>
      </c>
      <c r="FO135" s="18">
        <f t="shared" si="156"/>
        <v>575.29999999999995</v>
      </c>
      <c r="FP135" s="18">
        <f t="shared" si="156"/>
        <v>1323.7</v>
      </c>
      <c r="FQ135" s="18">
        <f t="shared" si="156"/>
        <v>351.1</v>
      </c>
      <c r="FR135" s="18">
        <f t="shared" si="156"/>
        <v>43.8</v>
      </c>
      <c r="FS135" s="18">
        <f t="shared" si="156"/>
        <v>42.3</v>
      </c>
      <c r="FT135" s="18">
        <f t="shared" si="156"/>
        <v>31.5</v>
      </c>
      <c r="FU135" s="18">
        <f t="shared" si="156"/>
        <v>481.6</v>
      </c>
      <c r="FV135" s="18">
        <f t="shared" si="156"/>
        <v>433.3</v>
      </c>
      <c r="FW135" s="18">
        <f t="shared" si="156"/>
        <v>85.5</v>
      </c>
      <c r="FX135" s="18">
        <f t="shared" si="156"/>
        <v>29.8</v>
      </c>
      <c r="FY135" s="28"/>
      <c r="FZ135" s="20">
        <f>SUM(C135:FX135)</f>
        <v>386462.89999999991</v>
      </c>
      <c r="GA135" s="49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</row>
    <row r="136" spans="1:256" x14ac:dyDescent="0.35">
      <c r="A136" s="6" t="s">
        <v>628</v>
      </c>
      <c r="B136" s="7" t="s">
        <v>629</v>
      </c>
      <c r="C136" s="18">
        <f t="shared" ref="C136:BN136" si="157">C18</f>
        <v>4727</v>
      </c>
      <c r="D136" s="18">
        <f t="shared" si="157"/>
        <v>19041</v>
      </c>
      <c r="E136" s="18">
        <f t="shared" si="157"/>
        <v>4728</v>
      </c>
      <c r="F136" s="18">
        <f t="shared" si="157"/>
        <v>11877</v>
      </c>
      <c r="G136" s="18">
        <f t="shared" si="157"/>
        <v>674</v>
      </c>
      <c r="H136" s="18">
        <f t="shared" si="157"/>
        <v>446</v>
      </c>
      <c r="I136" s="18">
        <f t="shared" si="157"/>
        <v>6561</v>
      </c>
      <c r="J136" s="18">
        <f t="shared" si="157"/>
        <v>1570</v>
      </c>
      <c r="K136" s="18">
        <f t="shared" si="157"/>
        <v>149</v>
      </c>
      <c r="L136" s="18">
        <f t="shared" si="157"/>
        <v>1352</v>
      </c>
      <c r="M136" s="18">
        <f t="shared" si="157"/>
        <v>753</v>
      </c>
      <c r="N136" s="18">
        <f t="shared" si="157"/>
        <v>18367</v>
      </c>
      <c r="O136" s="18">
        <f t="shared" si="157"/>
        <v>3032</v>
      </c>
      <c r="P136" s="18">
        <f t="shared" si="157"/>
        <v>150</v>
      </c>
      <c r="Q136" s="18">
        <f t="shared" si="157"/>
        <v>31041</v>
      </c>
      <c r="R136" s="18">
        <f t="shared" si="157"/>
        <v>3493</v>
      </c>
      <c r="S136" s="18">
        <f t="shared" si="157"/>
        <v>891</v>
      </c>
      <c r="T136" s="18">
        <f t="shared" si="157"/>
        <v>111</v>
      </c>
      <c r="U136" s="18">
        <f t="shared" si="157"/>
        <v>35</v>
      </c>
      <c r="V136" s="18">
        <f t="shared" si="157"/>
        <v>165</v>
      </c>
      <c r="W136" s="18">
        <f t="shared" si="157"/>
        <v>35</v>
      </c>
      <c r="X136" s="18">
        <f t="shared" si="157"/>
        <v>22</v>
      </c>
      <c r="Y136" s="18">
        <f t="shared" si="157"/>
        <v>739</v>
      </c>
      <c r="Z136" s="18">
        <f t="shared" si="157"/>
        <v>80</v>
      </c>
      <c r="AA136" s="18">
        <f t="shared" si="157"/>
        <v>10979</v>
      </c>
      <c r="AB136" s="18">
        <f t="shared" si="157"/>
        <v>7302</v>
      </c>
      <c r="AC136" s="18">
        <f t="shared" si="157"/>
        <v>318</v>
      </c>
      <c r="AD136" s="18">
        <f t="shared" si="157"/>
        <v>509</v>
      </c>
      <c r="AE136" s="18">
        <f t="shared" si="157"/>
        <v>62</v>
      </c>
      <c r="AF136" s="18">
        <f t="shared" si="157"/>
        <v>89</v>
      </c>
      <c r="AG136" s="18">
        <f t="shared" si="157"/>
        <v>183</v>
      </c>
      <c r="AH136" s="18">
        <f t="shared" si="157"/>
        <v>580</v>
      </c>
      <c r="AI136" s="18">
        <f t="shared" si="157"/>
        <v>211</v>
      </c>
      <c r="AJ136" s="18">
        <f t="shared" si="157"/>
        <v>139</v>
      </c>
      <c r="AK136" s="18">
        <f t="shared" si="157"/>
        <v>149</v>
      </c>
      <c r="AL136" s="18">
        <f t="shared" si="157"/>
        <v>229</v>
      </c>
      <c r="AM136" s="18">
        <f t="shared" si="157"/>
        <v>203</v>
      </c>
      <c r="AN136" s="18">
        <f t="shared" si="157"/>
        <v>141</v>
      </c>
      <c r="AO136" s="18">
        <f t="shared" si="157"/>
        <v>2383</v>
      </c>
      <c r="AP136" s="18">
        <f t="shared" si="157"/>
        <v>53368</v>
      </c>
      <c r="AQ136" s="18">
        <f t="shared" si="157"/>
        <v>142</v>
      </c>
      <c r="AR136" s="18">
        <f t="shared" si="157"/>
        <v>10837</v>
      </c>
      <c r="AS136" s="18">
        <f t="shared" si="157"/>
        <v>2641</v>
      </c>
      <c r="AT136" s="18">
        <f t="shared" si="157"/>
        <v>565</v>
      </c>
      <c r="AU136" s="18">
        <f t="shared" si="157"/>
        <v>101</v>
      </c>
      <c r="AV136" s="18">
        <f t="shared" si="157"/>
        <v>179</v>
      </c>
      <c r="AW136" s="18">
        <f t="shared" si="157"/>
        <v>86</v>
      </c>
      <c r="AX136" s="18">
        <f t="shared" si="157"/>
        <v>40</v>
      </c>
      <c r="AY136" s="18">
        <f t="shared" si="157"/>
        <v>203</v>
      </c>
      <c r="AZ136" s="18">
        <f t="shared" si="157"/>
        <v>8101</v>
      </c>
      <c r="BA136" s="18">
        <f t="shared" si="157"/>
        <v>4013</v>
      </c>
      <c r="BB136" s="18">
        <f t="shared" si="157"/>
        <v>3492</v>
      </c>
      <c r="BC136" s="18">
        <f t="shared" si="157"/>
        <v>14113</v>
      </c>
      <c r="BD136" s="18">
        <f t="shared" si="157"/>
        <v>736</v>
      </c>
      <c r="BE136" s="18">
        <f t="shared" si="157"/>
        <v>407</v>
      </c>
      <c r="BF136" s="18">
        <f t="shared" si="157"/>
        <v>5594</v>
      </c>
      <c r="BG136" s="18">
        <f t="shared" si="157"/>
        <v>550</v>
      </c>
      <c r="BH136" s="18">
        <f t="shared" si="157"/>
        <v>161</v>
      </c>
      <c r="BI136" s="18">
        <f t="shared" si="157"/>
        <v>170</v>
      </c>
      <c r="BJ136" s="18">
        <f t="shared" si="157"/>
        <v>1008</v>
      </c>
      <c r="BK136" s="18">
        <f t="shared" si="157"/>
        <v>13237</v>
      </c>
      <c r="BL136" s="18">
        <f t="shared" si="157"/>
        <v>25</v>
      </c>
      <c r="BM136" s="18">
        <f t="shared" si="157"/>
        <v>201</v>
      </c>
      <c r="BN136" s="18">
        <f t="shared" si="157"/>
        <v>1725</v>
      </c>
      <c r="BO136" s="18">
        <f t="shared" ref="BO136:DZ136" si="158">BO18</f>
        <v>645</v>
      </c>
      <c r="BP136" s="18">
        <f t="shared" si="158"/>
        <v>79</v>
      </c>
      <c r="BQ136" s="18">
        <f t="shared" si="158"/>
        <v>2839</v>
      </c>
      <c r="BR136" s="18">
        <f t="shared" si="158"/>
        <v>2157</v>
      </c>
      <c r="BS136" s="18">
        <f t="shared" si="158"/>
        <v>758</v>
      </c>
      <c r="BT136" s="18">
        <f t="shared" si="158"/>
        <v>155</v>
      </c>
      <c r="BU136" s="18">
        <f t="shared" si="158"/>
        <v>163</v>
      </c>
      <c r="BV136" s="18">
        <f t="shared" si="158"/>
        <v>384</v>
      </c>
      <c r="BW136" s="18">
        <f t="shared" si="158"/>
        <v>670</v>
      </c>
      <c r="BX136" s="18">
        <f t="shared" si="158"/>
        <v>26</v>
      </c>
      <c r="BY136" s="18">
        <f t="shared" si="158"/>
        <v>354</v>
      </c>
      <c r="BZ136" s="18">
        <f t="shared" si="158"/>
        <v>157</v>
      </c>
      <c r="CA136" s="18">
        <f t="shared" si="158"/>
        <v>41</v>
      </c>
      <c r="CB136" s="18">
        <f t="shared" si="158"/>
        <v>22266</v>
      </c>
      <c r="CC136" s="18">
        <f t="shared" si="158"/>
        <v>123</v>
      </c>
      <c r="CD136" s="18">
        <f t="shared" si="158"/>
        <v>11</v>
      </c>
      <c r="CE136" s="18">
        <f t="shared" si="158"/>
        <v>74</v>
      </c>
      <c r="CF136" s="18">
        <f t="shared" si="158"/>
        <v>46</v>
      </c>
      <c r="CG136" s="18">
        <f t="shared" si="158"/>
        <v>76</v>
      </c>
      <c r="CH136" s="18">
        <f t="shared" si="158"/>
        <v>65</v>
      </c>
      <c r="CI136" s="18">
        <f t="shared" si="158"/>
        <v>416</v>
      </c>
      <c r="CJ136" s="18">
        <f t="shared" si="158"/>
        <v>518</v>
      </c>
      <c r="CK136" s="18">
        <f t="shared" si="158"/>
        <v>1704</v>
      </c>
      <c r="CL136" s="18">
        <f t="shared" si="158"/>
        <v>458</v>
      </c>
      <c r="CM136" s="18">
        <f t="shared" si="158"/>
        <v>320</v>
      </c>
      <c r="CN136" s="18">
        <f t="shared" si="158"/>
        <v>9893</v>
      </c>
      <c r="CO136" s="18">
        <f t="shared" si="158"/>
        <v>4489</v>
      </c>
      <c r="CP136" s="18">
        <f t="shared" si="158"/>
        <v>409</v>
      </c>
      <c r="CQ136" s="18">
        <f t="shared" si="158"/>
        <v>552</v>
      </c>
      <c r="CR136" s="18">
        <f t="shared" si="158"/>
        <v>63</v>
      </c>
      <c r="CS136" s="18">
        <f t="shared" si="158"/>
        <v>102</v>
      </c>
      <c r="CT136" s="18">
        <f t="shared" si="158"/>
        <v>93</v>
      </c>
      <c r="CU136" s="18">
        <f t="shared" si="158"/>
        <v>191</v>
      </c>
      <c r="CV136" s="18">
        <f t="shared" si="158"/>
        <v>6</v>
      </c>
      <c r="CW136" s="18">
        <f t="shared" si="158"/>
        <v>109</v>
      </c>
      <c r="CX136" s="18">
        <f t="shared" si="158"/>
        <v>206</v>
      </c>
      <c r="CY136" s="18">
        <f t="shared" si="158"/>
        <v>14</v>
      </c>
      <c r="CZ136" s="18">
        <f t="shared" si="158"/>
        <v>921</v>
      </c>
      <c r="DA136" s="18">
        <f t="shared" si="158"/>
        <v>49</v>
      </c>
      <c r="DB136" s="18">
        <f t="shared" si="158"/>
        <v>92</v>
      </c>
      <c r="DC136" s="18">
        <f t="shared" si="158"/>
        <v>48</v>
      </c>
      <c r="DD136" s="18">
        <f t="shared" si="158"/>
        <v>107</v>
      </c>
      <c r="DE136" s="18">
        <f t="shared" si="158"/>
        <v>126</v>
      </c>
      <c r="DF136" s="18">
        <f t="shared" si="158"/>
        <v>10651</v>
      </c>
      <c r="DG136" s="18">
        <f t="shared" si="158"/>
        <v>37</v>
      </c>
      <c r="DH136" s="18">
        <f t="shared" si="158"/>
        <v>920</v>
      </c>
      <c r="DI136" s="18">
        <f t="shared" si="158"/>
        <v>1538</v>
      </c>
      <c r="DJ136" s="18">
        <f t="shared" si="158"/>
        <v>318</v>
      </c>
      <c r="DK136" s="18">
        <f t="shared" si="158"/>
        <v>178</v>
      </c>
      <c r="DL136" s="18">
        <f t="shared" si="158"/>
        <v>3108</v>
      </c>
      <c r="DM136" s="18">
        <f t="shared" si="158"/>
        <v>133</v>
      </c>
      <c r="DN136" s="18">
        <f t="shared" si="158"/>
        <v>815</v>
      </c>
      <c r="DO136" s="18">
        <f t="shared" si="158"/>
        <v>1902</v>
      </c>
      <c r="DP136" s="18">
        <f t="shared" si="158"/>
        <v>66</v>
      </c>
      <c r="DQ136" s="18">
        <f t="shared" si="158"/>
        <v>353</v>
      </c>
      <c r="DR136" s="18">
        <f t="shared" si="158"/>
        <v>978</v>
      </c>
      <c r="DS136" s="18">
        <f t="shared" si="158"/>
        <v>447</v>
      </c>
      <c r="DT136" s="18">
        <f t="shared" si="158"/>
        <v>143</v>
      </c>
      <c r="DU136" s="18">
        <f t="shared" si="158"/>
        <v>189</v>
      </c>
      <c r="DV136" s="18">
        <f t="shared" si="158"/>
        <v>93</v>
      </c>
      <c r="DW136" s="18">
        <f t="shared" si="158"/>
        <v>144</v>
      </c>
      <c r="DX136" s="18">
        <f t="shared" si="158"/>
        <v>56</v>
      </c>
      <c r="DY136" s="18">
        <f t="shared" si="158"/>
        <v>73</v>
      </c>
      <c r="DZ136" s="18">
        <f t="shared" si="158"/>
        <v>234</v>
      </c>
      <c r="EA136" s="18">
        <f t="shared" ref="EA136:FX136" si="159">EA18</f>
        <v>214</v>
      </c>
      <c r="EB136" s="18">
        <f t="shared" si="159"/>
        <v>316</v>
      </c>
      <c r="EC136" s="18">
        <f t="shared" si="159"/>
        <v>98</v>
      </c>
      <c r="ED136" s="18">
        <f t="shared" si="159"/>
        <v>89</v>
      </c>
      <c r="EE136" s="18">
        <f t="shared" si="159"/>
        <v>136</v>
      </c>
      <c r="EF136" s="18">
        <f t="shared" si="159"/>
        <v>938</v>
      </c>
      <c r="EG136" s="18">
        <f t="shared" si="159"/>
        <v>165</v>
      </c>
      <c r="EH136" s="18">
        <f t="shared" si="159"/>
        <v>125</v>
      </c>
      <c r="EI136" s="18">
        <f t="shared" si="159"/>
        <v>10557</v>
      </c>
      <c r="EJ136" s="18">
        <f t="shared" si="159"/>
        <v>5025</v>
      </c>
      <c r="EK136" s="18">
        <f t="shared" si="159"/>
        <v>245</v>
      </c>
      <c r="EL136" s="18">
        <f t="shared" si="159"/>
        <v>212</v>
      </c>
      <c r="EM136" s="18">
        <f t="shared" si="159"/>
        <v>200</v>
      </c>
      <c r="EN136" s="18">
        <f t="shared" si="159"/>
        <v>647</v>
      </c>
      <c r="EO136" s="18">
        <f t="shared" si="159"/>
        <v>137</v>
      </c>
      <c r="EP136" s="18">
        <f t="shared" si="159"/>
        <v>115</v>
      </c>
      <c r="EQ136" s="18">
        <f t="shared" si="159"/>
        <v>491</v>
      </c>
      <c r="ER136" s="18">
        <f t="shared" si="159"/>
        <v>85</v>
      </c>
      <c r="ES136" s="18">
        <f t="shared" si="159"/>
        <v>118</v>
      </c>
      <c r="ET136" s="18">
        <f t="shared" si="159"/>
        <v>150</v>
      </c>
      <c r="EU136" s="18">
        <f t="shared" si="159"/>
        <v>524</v>
      </c>
      <c r="EV136" s="18">
        <f t="shared" si="159"/>
        <v>44</v>
      </c>
      <c r="EW136" s="18">
        <f t="shared" si="159"/>
        <v>245</v>
      </c>
      <c r="EX136" s="18">
        <f t="shared" si="159"/>
        <v>77</v>
      </c>
      <c r="EY136" s="18">
        <f t="shared" si="159"/>
        <v>383</v>
      </c>
      <c r="EZ136" s="18">
        <f t="shared" si="159"/>
        <v>64</v>
      </c>
      <c r="FA136" s="18">
        <f t="shared" si="159"/>
        <v>1256</v>
      </c>
      <c r="FB136" s="18">
        <f t="shared" si="159"/>
        <v>201</v>
      </c>
      <c r="FC136" s="18">
        <f t="shared" si="159"/>
        <v>621</v>
      </c>
      <c r="FD136" s="18">
        <f t="shared" si="159"/>
        <v>205</v>
      </c>
      <c r="FE136" s="18">
        <f t="shared" si="159"/>
        <v>41</v>
      </c>
      <c r="FF136" s="18">
        <f t="shared" si="159"/>
        <v>102</v>
      </c>
      <c r="FG136" s="18">
        <f t="shared" si="159"/>
        <v>54</v>
      </c>
      <c r="FH136" s="18">
        <f t="shared" si="159"/>
        <v>33</v>
      </c>
      <c r="FI136" s="18">
        <f t="shared" si="159"/>
        <v>1024</v>
      </c>
      <c r="FJ136" s="18">
        <f t="shared" si="159"/>
        <v>719</v>
      </c>
      <c r="FK136" s="18">
        <f t="shared" si="159"/>
        <v>1302</v>
      </c>
      <c r="FL136" s="18">
        <f t="shared" si="159"/>
        <v>2057</v>
      </c>
      <c r="FM136" s="18">
        <f t="shared" si="159"/>
        <v>1241</v>
      </c>
      <c r="FN136" s="18">
        <f t="shared" si="159"/>
        <v>15102</v>
      </c>
      <c r="FO136" s="18">
        <f t="shared" si="159"/>
        <v>561</v>
      </c>
      <c r="FP136" s="18">
        <f t="shared" si="159"/>
        <v>1294</v>
      </c>
      <c r="FQ136" s="18">
        <f t="shared" si="159"/>
        <v>320</v>
      </c>
      <c r="FR136" s="18">
        <f t="shared" si="159"/>
        <v>45</v>
      </c>
      <c r="FS136" s="18">
        <f t="shared" si="159"/>
        <v>42</v>
      </c>
      <c r="FT136" s="18">
        <f t="shared" si="159"/>
        <v>27</v>
      </c>
      <c r="FU136" s="18">
        <f t="shared" si="159"/>
        <v>485</v>
      </c>
      <c r="FV136" s="18">
        <f t="shared" si="159"/>
        <v>417</v>
      </c>
      <c r="FW136" s="18">
        <f t="shared" si="159"/>
        <v>84</v>
      </c>
      <c r="FX136" s="18">
        <f t="shared" si="159"/>
        <v>29</v>
      </c>
      <c r="FY136" s="18"/>
      <c r="FZ136" s="81"/>
      <c r="GA136" s="7"/>
      <c r="GB136" s="28"/>
      <c r="GC136" s="28"/>
      <c r="GD136" s="28"/>
      <c r="GE136" s="28"/>
      <c r="GF136" s="28"/>
      <c r="GG136" s="7"/>
      <c r="GH136" s="28"/>
      <c r="GI136" s="28"/>
      <c r="GJ136" s="28"/>
      <c r="GK136" s="7"/>
      <c r="GL136" s="7"/>
      <c r="GM136" s="7"/>
    </row>
    <row r="137" spans="1:256" x14ac:dyDescent="0.35">
      <c r="A137" s="6" t="s">
        <v>630</v>
      </c>
      <c r="B137" s="20" t="s">
        <v>631</v>
      </c>
      <c r="C137" s="20">
        <f>MAX(C135,C136)</f>
        <v>4821</v>
      </c>
      <c r="D137" s="20">
        <f t="shared" ref="D137:BO137" si="160">MAX(D135,D136)</f>
        <v>19501.599999999999</v>
      </c>
      <c r="E137" s="20">
        <f t="shared" si="160"/>
        <v>4799.1000000000004</v>
      </c>
      <c r="F137" s="20">
        <f t="shared" si="160"/>
        <v>12353.5</v>
      </c>
      <c r="G137" s="20">
        <f t="shared" si="160"/>
        <v>752.8</v>
      </c>
      <c r="H137" s="20">
        <f t="shared" si="160"/>
        <v>446</v>
      </c>
      <c r="I137" s="20">
        <f t="shared" si="160"/>
        <v>6561</v>
      </c>
      <c r="J137" s="20">
        <f t="shared" si="160"/>
        <v>1608.1</v>
      </c>
      <c r="K137" s="20">
        <f t="shared" si="160"/>
        <v>149</v>
      </c>
      <c r="L137" s="20">
        <f t="shared" si="160"/>
        <v>1364.8</v>
      </c>
      <c r="M137" s="20">
        <f t="shared" si="160"/>
        <v>753</v>
      </c>
      <c r="N137" s="20">
        <f t="shared" si="160"/>
        <v>19034.099999999999</v>
      </c>
      <c r="O137" s="20">
        <f t="shared" si="160"/>
        <v>3108</v>
      </c>
      <c r="P137" s="20">
        <f t="shared" si="160"/>
        <v>158.4</v>
      </c>
      <c r="Q137" s="20">
        <f t="shared" si="160"/>
        <v>31256</v>
      </c>
      <c r="R137" s="20">
        <f t="shared" si="160"/>
        <v>3594</v>
      </c>
      <c r="S137" s="20">
        <f t="shared" si="160"/>
        <v>932.3</v>
      </c>
      <c r="T137" s="20">
        <f t="shared" si="160"/>
        <v>117</v>
      </c>
      <c r="U137" s="20">
        <f t="shared" si="160"/>
        <v>38.5</v>
      </c>
      <c r="V137" s="20">
        <f t="shared" si="160"/>
        <v>183.3</v>
      </c>
      <c r="W137" s="20">
        <f t="shared" si="160"/>
        <v>39.9</v>
      </c>
      <c r="X137" s="20">
        <f t="shared" si="160"/>
        <v>22</v>
      </c>
      <c r="Y137" s="20">
        <f t="shared" si="160"/>
        <v>739</v>
      </c>
      <c r="Z137" s="20">
        <f t="shared" si="160"/>
        <v>90.1</v>
      </c>
      <c r="AA137" s="20">
        <f t="shared" si="160"/>
        <v>11329.9</v>
      </c>
      <c r="AB137" s="20">
        <f t="shared" si="160"/>
        <v>7464.8</v>
      </c>
      <c r="AC137" s="20">
        <f t="shared" si="160"/>
        <v>318</v>
      </c>
      <c r="AD137" s="20">
        <f t="shared" si="160"/>
        <v>554.79999999999995</v>
      </c>
      <c r="AE137" s="20">
        <f t="shared" si="160"/>
        <v>67.7</v>
      </c>
      <c r="AF137" s="20">
        <f t="shared" si="160"/>
        <v>89.9</v>
      </c>
      <c r="AG137" s="20">
        <f t="shared" si="160"/>
        <v>189.2</v>
      </c>
      <c r="AH137" s="20">
        <f t="shared" si="160"/>
        <v>637.20000000000005</v>
      </c>
      <c r="AI137" s="20">
        <f t="shared" si="160"/>
        <v>222</v>
      </c>
      <c r="AJ137" s="20">
        <f t="shared" si="160"/>
        <v>149</v>
      </c>
      <c r="AK137" s="20">
        <f t="shared" si="160"/>
        <v>149</v>
      </c>
      <c r="AL137" s="20">
        <f t="shared" si="160"/>
        <v>235.8</v>
      </c>
      <c r="AM137" s="20">
        <f t="shared" si="160"/>
        <v>217.4</v>
      </c>
      <c r="AN137" s="20">
        <f t="shared" si="160"/>
        <v>141.9</v>
      </c>
      <c r="AO137" s="20">
        <f t="shared" si="160"/>
        <v>2541.6</v>
      </c>
      <c r="AP137" s="20">
        <f t="shared" si="160"/>
        <v>53422.8</v>
      </c>
      <c r="AQ137" s="20">
        <f t="shared" si="160"/>
        <v>146.4</v>
      </c>
      <c r="AR137" s="20">
        <f t="shared" si="160"/>
        <v>10837</v>
      </c>
      <c r="AS137" s="20">
        <f t="shared" si="160"/>
        <v>2707.8</v>
      </c>
      <c r="AT137" s="20">
        <f t="shared" si="160"/>
        <v>600.70000000000005</v>
      </c>
      <c r="AU137" s="20">
        <f t="shared" si="160"/>
        <v>101</v>
      </c>
      <c r="AV137" s="20">
        <f t="shared" si="160"/>
        <v>189</v>
      </c>
      <c r="AW137" s="20">
        <f t="shared" si="160"/>
        <v>86.6</v>
      </c>
      <c r="AX137" s="20">
        <f t="shared" si="160"/>
        <v>40</v>
      </c>
      <c r="AY137" s="20">
        <f t="shared" si="160"/>
        <v>210.9</v>
      </c>
      <c r="AZ137" s="20">
        <f t="shared" si="160"/>
        <v>8190.7</v>
      </c>
      <c r="BA137" s="20">
        <f t="shared" si="160"/>
        <v>4309.8</v>
      </c>
      <c r="BB137" s="20">
        <f t="shared" si="160"/>
        <v>3643.9</v>
      </c>
      <c r="BC137" s="20">
        <f t="shared" si="160"/>
        <v>14504.6</v>
      </c>
      <c r="BD137" s="20">
        <f t="shared" si="160"/>
        <v>787.6</v>
      </c>
      <c r="BE137" s="20">
        <f t="shared" si="160"/>
        <v>423.3</v>
      </c>
      <c r="BF137" s="20">
        <f t="shared" si="160"/>
        <v>5890.6</v>
      </c>
      <c r="BG137" s="20">
        <f t="shared" si="160"/>
        <v>552.5</v>
      </c>
      <c r="BH137" s="20">
        <f t="shared" si="160"/>
        <v>169</v>
      </c>
      <c r="BI137" s="20">
        <f t="shared" si="160"/>
        <v>188.3</v>
      </c>
      <c r="BJ137" s="20">
        <f t="shared" si="160"/>
        <v>1084.3</v>
      </c>
      <c r="BK137" s="20">
        <f t="shared" si="160"/>
        <v>13237</v>
      </c>
      <c r="BL137" s="20">
        <f t="shared" si="160"/>
        <v>51.9</v>
      </c>
      <c r="BM137" s="20">
        <f t="shared" si="160"/>
        <v>229.6</v>
      </c>
      <c r="BN137" s="20">
        <f t="shared" si="160"/>
        <v>1822.9</v>
      </c>
      <c r="BO137" s="20">
        <f t="shared" si="160"/>
        <v>685.4</v>
      </c>
      <c r="BP137" s="20">
        <f t="shared" ref="BP137:EA137" si="161">MAX(BP135,BP136)</f>
        <v>92.1</v>
      </c>
      <c r="BQ137" s="20">
        <f t="shared" si="161"/>
        <v>2954.2</v>
      </c>
      <c r="BR137" s="20">
        <f t="shared" si="161"/>
        <v>2229.8000000000002</v>
      </c>
      <c r="BS137" s="20">
        <f t="shared" si="161"/>
        <v>767.6</v>
      </c>
      <c r="BT137" s="20">
        <f t="shared" si="161"/>
        <v>163.9</v>
      </c>
      <c r="BU137" s="20">
        <f t="shared" si="161"/>
        <v>167.1</v>
      </c>
      <c r="BV137" s="20">
        <f t="shared" si="161"/>
        <v>415.2</v>
      </c>
      <c r="BW137" s="20">
        <f t="shared" si="161"/>
        <v>714.8</v>
      </c>
      <c r="BX137" s="20">
        <f t="shared" si="161"/>
        <v>26.4</v>
      </c>
      <c r="BY137" s="20">
        <f t="shared" si="161"/>
        <v>354</v>
      </c>
      <c r="BZ137" s="20">
        <f t="shared" si="161"/>
        <v>160.69999999999999</v>
      </c>
      <c r="CA137" s="20">
        <f t="shared" si="161"/>
        <v>41.7</v>
      </c>
      <c r="CB137" s="20">
        <f t="shared" si="161"/>
        <v>22604.9</v>
      </c>
      <c r="CC137" s="20">
        <f t="shared" si="161"/>
        <v>124.2</v>
      </c>
      <c r="CD137" s="20">
        <f t="shared" si="161"/>
        <v>11</v>
      </c>
      <c r="CE137" s="20">
        <f t="shared" si="161"/>
        <v>74</v>
      </c>
      <c r="CF137" s="20">
        <f t="shared" si="161"/>
        <v>46</v>
      </c>
      <c r="CG137" s="20">
        <f t="shared" si="161"/>
        <v>88.8</v>
      </c>
      <c r="CH137" s="20">
        <f t="shared" si="161"/>
        <v>68</v>
      </c>
      <c r="CI137" s="20">
        <f t="shared" si="161"/>
        <v>417.6</v>
      </c>
      <c r="CJ137" s="20">
        <f t="shared" si="161"/>
        <v>536.4</v>
      </c>
      <c r="CK137" s="20">
        <f t="shared" si="161"/>
        <v>1812.8</v>
      </c>
      <c r="CL137" s="20">
        <f t="shared" si="161"/>
        <v>502.4</v>
      </c>
      <c r="CM137" s="20">
        <f t="shared" si="161"/>
        <v>343.6</v>
      </c>
      <c r="CN137" s="20">
        <f t="shared" si="161"/>
        <v>10084.200000000001</v>
      </c>
      <c r="CO137" s="20">
        <f t="shared" si="161"/>
        <v>4727.6000000000004</v>
      </c>
      <c r="CP137" s="20">
        <f t="shared" si="161"/>
        <v>433.1</v>
      </c>
      <c r="CQ137" s="20">
        <f t="shared" si="161"/>
        <v>577.20000000000005</v>
      </c>
      <c r="CR137" s="20">
        <f t="shared" si="161"/>
        <v>75</v>
      </c>
      <c r="CS137" s="20">
        <f t="shared" si="161"/>
        <v>109.4</v>
      </c>
      <c r="CT137" s="20">
        <f t="shared" si="161"/>
        <v>93</v>
      </c>
      <c r="CU137" s="20">
        <f t="shared" si="161"/>
        <v>208.7</v>
      </c>
      <c r="CV137" s="20">
        <f t="shared" si="161"/>
        <v>8.3000000000000007</v>
      </c>
      <c r="CW137" s="20">
        <f t="shared" si="161"/>
        <v>114.7</v>
      </c>
      <c r="CX137" s="20">
        <f t="shared" si="161"/>
        <v>227.9</v>
      </c>
      <c r="CY137" s="20">
        <f t="shared" si="161"/>
        <v>14</v>
      </c>
      <c r="CZ137" s="20">
        <f t="shared" si="161"/>
        <v>1006.1</v>
      </c>
      <c r="DA137" s="20">
        <f t="shared" si="161"/>
        <v>49</v>
      </c>
      <c r="DB137" s="20">
        <f t="shared" si="161"/>
        <v>92</v>
      </c>
      <c r="DC137" s="20">
        <f t="shared" si="161"/>
        <v>48</v>
      </c>
      <c r="DD137" s="20">
        <f t="shared" si="161"/>
        <v>107</v>
      </c>
      <c r="DE137" s="20">
        <f t="shared" si="161"/>
        <v>130</v>
      </c>
      <c r="DF137" s="20">
        <f t="shared" si="161"/>
        <v>11481.5</v>
      </c>
      <c r="DG137" s="20">
        <f t="shared" si="161"/>
        <v>37</v>
      </c>
      <c r="DH137" s="20">
        <f t="shared" si="161"/>
        <v>980.2</v>
      </c>
      <c r="DI137" s="20">
        <f t="shared" si="161"/>
        <v>1581.4</v>
      </c>
      <c r="DJ137" s="20">
        <f t="shared" si="161"/>
        <v>337.5</v>
      </c>
      <c r="DK137" s="20">
        <f t="shared" si="161"/>
        <v>197.6</v>
      </c>
      <c r="DL137" s="20">
        <f t="shared" si="161"/>
        <v>3218.3</v>
      </c>
      <c r="DM137" s="20">
        <f t="shared" si="161"/>
        <v>133</v>
      </c>
      <c r="DN137" s="20">
        <f t="shared" si="161"/>
        <v>838.5</v>
      </c>
      <c r="DO137" s="20">
        <f t="shared" si="161"/>
        <v>1991.1</v>
      </c>
      <c r="DP137" s="20">
        <f t="shared" si="161"/>
        <v>66</v>
      </c>
      <c r="DQ137" s="20">
        <f t="shared" si="161"/>
        <v>354.6</v>
      </c>
      <c r="DR137" s="20">
        <f t="shared" si="161"/>
        <v>993.3</v>
      </c>
      <c r="DS137" s="20">
        <f t="shared" si="161"/>
        <v>461.4</v>
      </c>
      <c r="DT137" s="20">
        <f t="shared" si="161"/>
        <v>151.30000000000001</v>
      </c>
      <c r="DU137" s="20">
        <f t="shared" si="161"/>
        <v>204.9</v>
      </c>
      <c r="DV137" s="20">
        <f t="shared" si="161"/>
        <v>93.3</v>
      </c>
      <c r="DW137" s="20">
        <f t="shared" si="161"/>
        <v>153.69999999999999</v>
      </c>
      <c r="DX137" s="20">
        <f t="shared" si="161"/>
        <v>56</v>
      </c>
      <c r="DY137" s="20">
        <f t="shared" si="161"/>
        <v>73</v>
      </c>
      <c r="DZ137" s="20">
        <f t="shared" si="161"/>
        <v>251.1</v>
      </c>
      <c r="EA137" s="20">
        <f t="shared" si="161"/>
        <v>217.4</v>
      </c>
      <c r="EB137" s="20">
        <f t="shared" ref="EB137:FX137" si="162">MAX(EB135,EB136)</f>
        <v>321.39999999999998</v>
      </c>
      <c r="EC137" s="20">
        <f t="shared" si="162"/>
        <v>99</v>
      </c>
      <c r="ED137" s="20">
        <f t="shared" si="162"/>
        <v>103.3</v>
      </c>
      <c r="EE137" s="20">
        <f t="shared" si="162"/>
        <v>138.4</v>
      </c>
      <c r="EF137" s="20">
        <f t="shared" si="162"/>
        <v>971.6</v>
      </c>
      <c r="EG137" s="20">
        <f t="shared" si="162"/>
        <v>165.8</v>
      </c>
      <c r="EH137" s="20">
        <f t="shared" si="162"/>
        <v>130.19999999999999</v>
      </c>
      <c r="EI137" s="20">
        <f t="shared" si="162"/>
        <v>10903.2</v>
      </c>
      <c r="EJ137" s="20">
        <f t="shared" si="162"/>
        <v>5259.7</v>
      </c>
      <c r="EK137" s="20">
        <f t="shared" si="162"/>
        <v>245</v>
      </c>
      <c r="EL137" s="20">
        <f t="shared" si="162"/>
        <v>220.7</v>
      </c>
      <c r="EM137" s="20">
        <f t="shared" si="162"/>
        <v>214.4</v>
      </c>
      <c r="EN137" s="20">
        <f t="shared" si="162"/>
        <v>684.2</v>
      </c>
      <c r="EO137" s="20">
        <f t="shared" si="162"/>
        <v>141.1</v>
      </c>
      <c r="EP137" s="20">
        <f t="shared" si="162"/>
        <v>115</v>
      </c>
      <c r="EQ137" s="20">
        <f t="shared" si="162"/>
        <v>491</v>
      </c>
      <c r="ER137" s="20">
        <f t="shared" si="162"/>
        <v>85</v>
      </c>
      <c r="ES137" s="20">
        <f t="shared" si="162"/>
        <v>118</v>
      </c>
      <c r="ET137" s="20">
        <f t="shared" si="162"/>
        <v>150</v>
      </c>
      <c r="EU137" s="20">
        <f t="shared" si="162"/>
        <v>540.29999999999995</v>
      </c>
      <c r="EV137" s="20">
        <f t="shared" si="162"/>
        <v>44</v>
      </c>
      <c r="EW137" s="20">
        <f t="shared" si="162"/>
        <v>245.7</v>
      </c>
      <c r="EX137" s="20">
        <f t="shared" si="162"/>
        <v>90.3</v>
      </c>
      <c r="EY137" s="20">
        <f t="shared" si="162"/>
        <v>425.9</v>
      </c>
      <c r="EZ137" s="20">
        <f t="shared" si="162"/>
        <v>71.5</v>
      </c>
      <c r="FA137" s="20">
        <f t="shared" si="162"/>
        <v>1305.2</v>
      </c>
      <c r="FB137" s="20">
        <f t="shared" si="162"/>
        <v>214.5</v>
      </c>
      <c r="FC137" s="20">
        <f t="shared" si="162"/>
        <v>635.29999999999995</v>
      </c>
      <c r="FD137" s="20">
        <f t="shared" si="162"/>
        <v>225.7</v>
      </c>
      <c r="FE137" s="20">
        <f t="shared" si="162"/>
        <v>51.1</v>
      </c>
      <c r="FF137" s="20">
        <f t="shared" si="162"/>
        <v>104.6</v>
      </c>
      <c r="FG137" s="20">
        <f t="shared" si="162"/>
        <v>54</v>
      </c>
      <c r="FH137" s="20">
        <f t="shared" si="162"/>
        <v>33</v>
      </c>
      <c r="FI137" s="20">
        <f t="shared" si="162"/>
        <v>1029</v>
      </c>
      <c r="FJ137" s="20">
        <f t="shared" si="162"/>
        <v>745</v>
      </c>
      <c r="FK137" s="20">
        <f t="shared" si="162"/>
        <v>1373.7</v>
      </c>
      <c r="FL137" s="20">
        <f t="shared" si="162"/>
        <v>2151</v>
      </c>
      <c r="FM137" s="20">
        <f t="shared" si="162"/>
        <v>1277</v>
      </c>
      <c r="FN137" s="20">
        <f t="shared" si="162"/>
        <v>15657.6</v>
      </c>
      <c r="FO137" s="20">
        <f t="shared" si="162"/>
        <v>575.29999999999995</v>
      </c>
      <c r="FP137" s="20">
        <f t="shared" si="162"/>
        <v>1323.7</v>
      </c>
      <c r="FQ137" s="20">
        <f t="shared" si="162"/>
        <v>351.1</v>
      </c>
      <c r="FR137" s="20">
        <f t="shared" si="162"/>
        <v>45</v>
      </c>
      <c r="FS137" s="20">
        <f t="shared" si="162"/>
        <v>42.3</v>
      </c>
      <c r="FT137" s="20">
        <f t="shared" si="162"/>
        <v>31.5</v>
      </c>
      <c r="FU137" s="20">
        <f t="shared" si="162"/>
        <v>485</v>
      </c>
      <c r="FV137" s="20">
        <f t="shared" si="162"/>
        <v>433.3</v>
      </c>
      <c r="FW137" s="20">
        <f t="shared" si="162"/>
        <v>85.5</v>
      </c>
      <c r="FX137" s="20">
        <f t="shared" si="162"/>
        <v>29.8</v>
      </c>
      <c r="FY137" s="7"/>
      <c r="FZ137" s="20">
        <f>SUM(C137:FX137)</f>
        <v>387772.69999999995</v>
      </c>
      <c r="GA137" s="80">
        <v>387772.7</v>
      </c>
      <c r="GB137" s="11">
        <f>FZ137-GA137</f>
        <v>0</v>
      </c>
      <c r="GC137" s="20"/>
      <c r="GD137" s="20"/>
      <c r="GE137" s="20"/>
      <c r="GF137" s="20"/>
      <c r="GG137" s="7"/>
      <c r="GH137" s="33"/>
      <c r="GI137" s="33"/>
      <c r="GJ137" s="33"/>
      <c r="GK137" s="33"/>
      <c r="GL137" s="33"/>
      <c r="GM137" s="33"/>
    </row>
    <row r="138" spans="1:256" x14ac:dyDescent="0.35">
      <c r="A138" s="6"/>
      <c r="B138" s="7" t="s">
        <v>632</v>
      </c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89"/>
      <c r="AQ138" s="89"/>
      <c r="AR138" s="89"/>
      <c r="AS138" s="89"/>
      <c r="AT138" s="89"/>
      <c r="AU138" s="89"/>
      <c r="AV138" s="89"/>
      <c r="AW138" s="89"/>
      <c r="AX138" s="89"/>
      <c r="AY138" s="89"/>
      <c r="AZ138" s="89"/>
      <c r="BA138" s="89"/>
      <c r="BB138" s="89"/>
      <c r="BC138" s="89"/>
      <c r="BD138" s="89"/>
      <c r="BE138" s="89"/>
      <c r="BF138" s="89"/>
      <c r="BG138" s="89"/>
      <c r="BH138" s="89"/>
      <c r="BI138" s="89"/>
      <c r="BJ138" s="89"/>
      <c r="BK138" s="89"/>
      <c r="BL138" s="89"/>
      <c r="BM138" s="89"/>
      <c r="BN138" s="89"/>
      <c r="BO138" s="89"/>
      <c r="BP138" s="89"/>
      <c r="BQ138" s="89"/>
      <c r="BR138" s="89"/>
      <c r="BS138" s="89"/>
      <c r="BT138" s="89"/>
      <c r="BU138" s="89"/>
      <c r="BV138" s="89"/>
      <c r="BW138" s="89"/>
      <c r="BX138" s="89"/>
      <c r="BY138" s="89"/>
      <c r="BZ138" s="89"/>
      <c r="CA138" s="89"/>
      <c r="CB138" s="89"/>
      <c r="CC138" s="89"/>
      <c r="CD138" s="89"/>
      <c r="CE138" s="89"/>
      <c r="CF138" s="89"/>
      <c r="CG138" s="89"/>
      <c r="CH138" s="89"/>
      <c r="CI138" s="89"/>
      <c r="CJ138" s="89"/>
      <c r="CK138" s="89"/>
      <c r="CL138" s="89"/>
      <c r="CM138" s="89"/>
      <c r="CN138" s="89"/>
      <c r="CO138" s="89"/>
      <c r="CP138" s="89"/>
      <c r="CQ138" s="89"/>
      <c r="CR138" s="89"/>
      <c r="CS138" s="89"/>
      <c r="CT138" s="89"/>
      <c r="CU138" s="89"/>
      <c r="CV138" s="89"/>
      <c r="CW138" s="89"/>
      <c r="CX138" s="89"/>
      <c r="CY138" s="89"/>
      <c r="CZ138" s="89"/>
      <c r="DA138" s="89"/>
      <c r="DB138" s="89"/>
      <c r="DC138" s="89"/>
      <c r="DD138" s="89"/>
      <c r="DE138" s="89"/>
      <c r="DF138" s="89"/>
      <c r="DG138" s="89"/>
      <c r="DH138" s="89"/>
      <c r="DI138" s="89"/>
      <c r="DJ138" s="89"/>
      <c r="DK138" s="89"/>
      <c r="DL138" s="89"/>
      <c r="DM138" s="89"/>
      <c r="DN138" s="89"/>
      <c r="DO138" s="89"/>
      <c r="DP138" s="89"/>
      <c r="DQ138" s="89"/>
      <c r="DR138" s="89"/>
      <c r="DS138" s="89"/>
      <c r="DT138" s="89"/>
      <c r="DU138" s="89"/>
      <c r="DV138" s="89"/>
      <c r="DW138" s="89"/>
      <c r="DX138" s="89"/>
      <c r="DY138" s="89"/>
      <c r="DZ138" s="89"/>
      <c r="EA138" s="89"/>
      <c r="EB138" s="89"/>
      <c r="EC138" s="89"/>
      <c r="ED138" s="89"/>
      <c r="EE138" s="89"/>
      <c r="EF138" s="89"/>
      <c r="EG138" s="89"/>
      <c r="EH138" s="89"/>
      <c r="EI138" s="89"/>
      <c r="EJ138" s="89"/>
      <c r="EK138" s="89"/>
      <c r="EL138" s="89"/>
      <c r="EM138" s="89"/>
      <c r="EN138" s="89"/>
      <c r="EO138" s="89"/>
      <c r="EP138" s="89"/>
      <c r="EQ138" s="89"/>
      <c r="ER138" s="89"/>
      <c r="ES138" s="89"/>
      <c r="ET138" s="89"/>
      <c r="EU138" s="89"/>
      <c r="EV138" s="89"/>
      <c r="EW138" s="89"/>
      <c r="EX138" s="89"/>
      <c r="EY138" s="89"/>
      <c r="EZ138" s="89"/>
      <c r="FA138" s="89"/>
      <c r="FB138" s="89"/>
      <c r="FC138" s="89"/>
      <c r="FD138" s="89"/>
      <c r="FE138" s="89"/>
      <c r="FF138" s="89"/>
      <c r="FG138" s="89"/>
      <c r="FH138" s="89"/>
      <c r="FI138" s="89"/>
      <c r="FJ138" s="89"/>
      <c r="FK138" s="89"/>
      <c r="FL138" s="89"/>
      <c r="FM138" s="89"/>
      <c r="FN138" s="89"/>
      <c r="FO138" s="89"/>
      <c r="FP138" s="89"/>
      <c r="FQ138" s="89"/>
      <c r="FR138" s="89"/>
      <c r="FS138" s="89"/>
      <c r="FT138" s="89"/>
      <c r="FU138" s="89"/>
      <c r="FV138" s="89"/>
      <c r="FW138" s="89"/>
      <c r="FX138" s="89"/>
      <c r="FY138" s="18"/>
      <c r="FZ138" s="20"/>
      <c r="GA138" s="7"/>
      <c r="GB138" s="20"/>
      <c r="GC138" s="20"/>
      <c r="GD138" s="20"/>
      <c r="GE138" s="20"/>
      <c r="GF138" s="20"/>
      <c r="GG138" s="7"/>
      <c r="GH138" s="18"/>
      <c r="GI138" s="18"/>
      <c r="GJ138" s="18"/>
      <c r="GK138" s="7"/>
      <c r="GL138" s="7"/>
      <c r="GM138" s="7"/>
      <c r="GN138" s="90"/>
      <c r="GO138" s="90"/>
      <c r="GP138" s="90"/>
      <c r="GQ138" s="90"/>
      <c r="GR138" s="90"/>
      <c r="GS138" s="90"/>
      <c r="GT138" s="90"/>
      <c r="GU138" s="90"/>
      <c r="GV138" s="90"/>
      <c r="GW138" s="90"/>
      <c r="GX138" s="90"/>
      <c r="GY138" s="90"/>
      <c r="GZ138" s="90"/>
      <c r="HA138" s="90"/>
      <c r="HB138" s="90"/>
      <c r="HC138" s="90"/>
      <c r="HD138" s="90"/>
      <c r="HE138" s="90"/>
      <c r="HF138" s="90"/>
      <c r="HG138" s="90"/>
      <c r="HH138" s="90"/>
      <c r="HI138" s="90"/>
      <c r="HJ138" s="90"/>
      <c r="HK138" s="90"/>
      <c r="HL138" s="90"/>
      <c r="HM138" s="90"/>
      <c r="HN138" s="90"/>
      <c r="HO138" s="90"/>
      <c r="HP138" s="90"/>
      <c r="HQ138" s="90"/>
      <c r="HR138" s="90"/>
      <c r="HS138" s="90"/>
      <c r="HT138" s="90"/>
      <c r="HU138" s="90"/>
      <c r="HV138" s="90"/>
      <c r="HW138" s="90"/>
      <c r="HX138" s="90"/>
      <c r="HY138" s="90"/>
      <c r="HZ138" s="90"/>
      <c r="IA138" s="90"/>
      <c r="IB138" s="90"/>
      <c r="IC138" s="90"/>
      <c r="ID138" s="90"/>
      <c r="IE138" s="90"/>
      <c r="IF138" s="90"/>
      <c r="IG138" s="90"/>
      <c r="IH138" s="90"/>
      <c r="II138" s="90"/>
      <c r="IJ138" s="90"/>
      <c r="IK138" s="90"/>
      <c r="IL138" s="90"/>
      <c r="IM138" s="90"/>
      <c r="IN138" s="90"/>
      <c r="IO138" s="90"/>
      <c r="IP138" s="90"/>
      <c r="IQ138" s="90"/>
      <c r="IR138" s="90"/>
      <c r="IS138" s="90"/>
      <c r="IT138" s="90"/>
      <c r="IU138" s="90"/>
      <c r="IV138" s="90"/>
    </row>
    <row r="139" spans="1:256" x14ac:dyDescent="0.35">
      <c r="A139" s="6" t="s">
        <v>633</v>
      </c>
      <c r="B139" s="7" t="s">
        <v>634</v>
      </c>
      <c r="C139" s="33">
        <f t="shared" ref="C139:BN139" si="163">ROUND((C137/C21),4)</f>
        <v>0.73480000000000001</v>
      </c>
      <c r="D139" s="33">
        <f t="shared" si="163"/>
        <v>0.51690000000000003</v>
      </c>
      <c r="E139" s="33">
        <f t="shared" si="163"/>
        <v>0.88429999999999997</v>
      </c>
      <c r="F139" s="33">
        <f t="shared" si="163"/>
        <v>0.51400000000000001</v>
      </c>
      <c r="G139" s="33">
        <f t="shared" si="163"/>
        <v>0.4405</v>
      </c>
      <c r="H139" s="33">
        <f t="shared" si="163"/>
        <v>0.40920000000000001</v>
      </c>
      <c r="I139" s="33">
        <f t="shared" si="163"/>
        <v>0.8196</v>
      </c>
      <c r="J139" s="33">
        <f t="shared" si="163"/>
        <v>0.79410000000000003</v>
      </c>
      <c r="K139" s="33">
        <f t="shared" si="163"/>
        <v>0.61070000000000002</v>
      </c>
      <c r="L139" s="33">
        <f t="shared" si="163"/>
        <v>0.64590000000000003</v>
      </c>
      <c r="M139" s="33">
        <f t="shared" si="163"/>
        <v>0.85960000000000003</v>
      </c>
      <c r="N139" s="33">
        <f t="shared" si="163"/>
        <v>0.3755</v>
      </c>
      <c r="O139" s="33">
        <f t="shared" si="163"/>
        <v>0.24490000000000001</v>
      </c>
      <c r="P139" s="33">
        <f t="shared" si="163"/>
        <v>0.52449999999999997</v>
      </c>
      <c r="Q139" s="33">
        <f t="shared" si="163"/>
        <v>0.78779999999999994</v>
      </c>
      <c r="R139" s="33">
        <f t="shared" si="163"/>
        <v>0.53339999999999999</v>
      </c>
      <c r="S139" s="33">
        <f t="shared" si="163"/>
        <v>0.59230000000000005</v>
      </c>
      <c r="T139" s="33">
        <f t="shared" si="163"/>
        <v>0.74050000000000005</v>
      </c>
      <c r="U139" s="33">
        <f t="shared" si="163"/>
        <v>0.6754</v>
      </c>
      <c r="V139" s="33">
        <f t="shared" si="163"/>
        <v>0.74509999999999998</v>
      </c>
      <c r="W139" s="33">
        <f t="shared" si="163"/>
        <v>0.78239999999999998</v>
      </c>
      <c r="X139" s="33">
        <f t="shared" si="163"/>
        <v>0.56410000000000005</v>
      </c>
      <c r="Y139" s="33">
        <f t="shared" si="163"/>
        <v>0.8417</v>
      </c>
      <c r="Z139" s="33">
        <f t="shared" si="163"/>
        <v>0.39</v>
      </c>
      <c r="AA139" s="33">
        <f t="shared" si="163"/>
        <v>0.36459999999999998</v>
      </c>
      <c r="AB139" s="33">
        <f t="shared" si="163"/>
        <v>0.27510000000000001</v>
      </c>
      <c r="AC139" s="33">
        <f t="shared" si="163"/>
        <v>0.36809999999999998</v>
      </c>
      <c r="AD139" s="33">
        <f t="shared" si="163"/>
        <v>0.3866</v>
      </c>
      <c r="AE139" s="33">
        <f t="shared" si="163"/>
        <v>0.69789999999999996</v>
      </c>
      <c r="AF139" s="33">
        <f t="shared" si="163"/>
        <v>0.54479999999999995</v>
      </c>
      <c r="AG139" s="33">
        <f t="shared" si="163"/>
        <v>0.32119999999999999</v>
      </c>
      <c r="AH139" s="33">
        <f t="shared" si="163"/>
        <v>0.68740000000000001</v>
      </c>
      <c r="AI139" s="33">
        <f t="shared" si="163"/>
        <v>0.61160000000000003</v>
      </c>
      <c r="AJ139" s="33">
        <f t="shared" si="163"/>
        <v>0.84660000000000002</v>
      </c>
      <c r="AK139" s="33">
        <f t="shared" si="163"/>
        <v>0.93130000000000002</v>
      </c>
      <c r="AL139" s="33">
        <f t="shared" si="163"/>
        <v>0.83320000000000005</v>
      </c>
      <c r="AM139" s="33">
        <f t="shared" si="163"/>
        <v>0.65480000000000005</v>
      </c>
      <c r="AN139" s="33">
        <f t="shared" si="163"/>
        <v>0.51600000000000001</v>
      </c>
      <c r="AO139" s="33">
        <f t="shared" si="163"/>
        <v>0.60499999999999998</v>
      </c>
      <c r="AP139" s="33">
        <f t="shared" si="163"/>
        <v>0.62880000000000003</v>
      </c>
      <c r="AQ139" s="33">
        <f t="shared" si="163"/>
        <v>0.60250000000000004</v>
      </c>
      <c r="AR139" s="33">
        <f t="shared" si="163"/>
        <v>0.1754</v>
      </c>
      <c r="AS139" s="33">
        <f t="shared" si="163"/>
        <v>0.42709999999999998</v>
      </c>
      <c r="AT139" s="33">
        <f t="shared" si="163"/>
        <v>0.23669999999999999</v>
      </c>
      <c r="AU139" s="33">
        <f t="shared" si="163"/>
        <v>0.40400000000000003</v>
      </c>
      <c r="AV139" s="33">
        <f t="shared" si="163"/>
        <v>0.6321</v>
      </c>
      <c r="AW139" s="33">
        <f t="shared" si="163"/>
        <v>0.34370000000000001</v>
      </c>
      <c r="AX139" s="33">
        <f t="shared" si="163"/>
        <v>0.54790000000000005</v>
      </c>
      <c r="AY139" s="33">
        <f t="shared" si="163"/>
        <v>0.53800000000000003</v>
      </c>
      <c r="AZ139" s="33">
        <f t="shared" si="163"/>
        <v>0.67120000000000002</v>
      </c>
      <c r="BA139" s="33">
        <f t="shared" si="163"/>
        <v>0.48359999999999997</v>
      </c>
      <c r="BB139" s="33">
        <f t="shared" si="163"/>
        <v>0.49070000000000003</v>
      </c>
      <c r="BC139" s="33">
        <f t="shared" si="163"/>
        <v>0.57669999999999999</v>
      </c>
      <c r="BD139" s="33">
        <f t="shared" si="163"/>
        <v>0.21840000000000001</v>
      </c>
      <c r="BE139" s="33">
        <f t="shared" si="163"/>
        <v>0.38030000000000003</v>
      </c>
      <c r="BF139" s="33">
        <f t="shared" si="163"/>
        <v>0.22520000000000001</v>
      </c>
      <c r="BG139" s="33">
        <f t="shared" si="163"/>
        <v>0.59860000000000002</v>
      </c>
      <c r="BH139" s="33">
        <f t="shared" si="163"/>
        <v>0.2949</v>
      </c>
      <c r="BI139" s="33">
        <f t="shared" si="163"/>
        <v>0.75019999999999998</v>
      </c>
      <c r="BJ139" s="33">
        <f t="shared" si="163"/>
        <v>0.17130000000000001</v>
      </c>
      <c r="BK139" s="33">
        <f t="shared" si="163"/>
        <v>0.50849999999999995</v>
      </c>
      <c r="BL139" s="33">
        <f t="shared" si="163"/>
        <v>0.6179</v>
      </c>
      <c r="BM139" s="33">
        <f t="shared" si="163"/>
        <v>0.63600000000000001</v>
      </c>
      <c r="BN139" s="33">
        <f t="shared" si="163"/>
        <v>0.59299999999999997</v>
      </c>
      <c r="BO139" s="33">
        <f t="shared" ref="BO139:DZ139" si="164">ROUND((BO137/BO21),4)</f>
        <v>0.57450000000000001</v>
      </c>
      <c r="BP139" s="33">
        <f t="shared" si="164"/>
        <v>0.63959999999999995</v>
      </c>
      <c r="BQ139" s="33">
        <f t="shared" si="164"/>
        <v>0.51349999999999996</v>
      </c>
      <c r="BR139" s="33">
        <f t="shared" si="164"/>
        <v>0.50919999999999999</v>
      </c>
      <c r="BS139" s="33">
        <f t="shared" si="164"/>
        <v>0.67689999999999995</v>
      </c>
      <c r="BT139" s="33">
        <f t="shared" si="164"/>
        <v>0.46039999999999998</v>
      </c>
      <c r="BU139" s="33">
        <f t="shared" si="164"/>
        <v>0.43519999999999998</v>
      </c>
      <c r="BV139" s="33">
        <f t="shared" si="164"/>
        <v>0.33239999999999997</v>
      </c>
      <c r="BW139" s="33">
        <f t="shared" si="164"/>
        <v>0.35349999999999998</v>
      </c>
      <c r="BX139" s="33">
        <f t="shared" si="164"/>
        <v>0.39400000000000002</v>
      </c>
      <c r="BY139" s="33">
        <f t="shared" si="164"/>
        <v>0.87409999999999999</v>
      </c>
      <c r="BZ139" s="33">
        <f t="shared" si="164"/>
        <v>0.71740000000000004</v>
      </c>
      <c r="CA139" s="33">
        <f t="shared" si="164"/>
        <v>0.32079999999999997</v>
      </c>
      <c r="CB139" s="33">
        <f t="shared" si="164"/>
        <v>0.30819999999999997</v>
      </c>
      <c r="CC139" s="33">
        <f t="shared" si="164"/>
        <v>0.65369999999999995</v>
      </c>
      <c r="CD139" s="33">
        <f t="shared" si="164"/>
        <v>0.40739999999999998</v>
      </c>
      <c r="CE139" s="33">
        <f t="shared" si="164"/>
        <v>0.46250000000000002</v>
      </c>
      <c r="CF139" s="33">
        <f t="shared" si="164"/>
        <v>0.5</v>
      </c>
      <c r="CG139" s="33">
        <f t="shared" si="164"/>
        <v>0.45079999999999998</v>
      </c>
      <c r="CH139" s="33">
        <f t="shared" si="164"/>
        <v>0.75560000000000005</v>
      </c>
      <c r="CI139" s="33">
        <f t="shared" si="164"/>
        <v>0.63080000000000003</v>
      </c>
      <c r="CJ139" s="33">
        <f t="shared" si="164"/>
        <v>0.62160000000000004</v>
      </c>
      <c r="CK139" s="33">
        <f t="shared" si="164"/>
        <v>0.36980000000000002</v>
      </c>
      <c r="CL139" s="33">
        <f t="shared" si="164"/>
        <v>0.42720000000000002</v>
      </c>
      <c r="CM139" s="33">
        <f t="shared" si="164"/>
        <v>0.57079999999999997</v>
      </c>
      <c r="CN139" s="33">
        <f t="shared" si="164"/>
        <v>0.32050000000000001</v>
      </c>
      <c r="CO139" s="33">
        <f t="shared" si="164"/>
        <v>0.33260000000000001</v>
      </c>
      <c r="CP139" s="33">
        <f t="shared" si="164"/>
        <v>0.47489999999999999</v>
      </c>
      <c r="CQ139" s="33">
        <f t="shared" si="164"/>
        <v>0.75649999999999995</v>
      </c>
      <c r="CR139" s="33">
        <f t="shared" si="164"/>
        <v>0.375</v>
      </c>
      <c r="CS139" s="33">
        <f t="shared" si="164"/>
        <v>0.4037</v>
      </c>
      <c r="CT139" s="33">
        <f t="shared" si="164"/>
        <v>0.80869999999999997</v>
      </c>
      <c r="CU139" s="33">
        <f t="shared" si="164"/>
        <v>0.44879999999999998</v>
      </c>
      <c r="CV139" s="33">
        <f t="shared" si="164"/>
        <v>0.37730000000000002</v>
      </c>
      <c r="CW139" s="33">
        <f t="shared" si="164"/>
        <v>0.56499999999999995</v>
      </c>
      <c r="CX139" s="33">
        <f t="shared" si="164"/>
        <v>0.50529999999999997</v>
      </c>
      <c r="CY139" s="33">
        <f t="shared" si="164"/>
        <v>0.51849999999999996</v>
      </c>
      <c r="CZ139" s="33">
        <f t="shared" si="164"/>
        <v>0.5665</v>
      </c>
      <c r="DA139" s="33">
        <f t="shared" si="164"/>
        <v>0.2475</v>
      </c>
      <c r="DB139" s="33">
        <f t="shared" si="164"/>
        <v>0.29299999999999998</v>
      </c>
      <c r="DC139" s="33">
        <f t="shared" si="164"/>
        <v>0.26229999999999998</v>
      </c>
      <c r="DD139" s="33">
        <f t="shared" si="164"/>
        <v>0.62570000000000003</v>
      </c>
      <c r="DE139" s="33">
        <f t="shared" si="164"/>
        <v>0.46260000000000001</v>
      </c>
      <c r="DF139" s="33">
        <f t="shared" si="164"/>
        <v>0.56259999999999999</v>
      </c>
      <c r="DG139" s="33">
        <f t="shared" si="164"/>
        <v>0.4022</v>
      </c>
      <c r="DH139" s="33">
        <f t="shared" si="164"/>
        <v>0.57899999999999996</v>
      </c>
      <c r="DI139" s="33">
        <f t="shared" si="164"/>
        <v>0.66669999999999996</v>
      </c>
      <c r="DJ139" s="33">
        <f t="shared" si="164"/>
        <v>0.56530000000000002</v>
      </c>
      <c r="DK139" s="33">
        <f t="shared" si="164"/>
        <v>0.41599999999999998</v>
      </c>
      <c r="DL139" s="33">
        <f t="shared" si="164"/>
        <v>0.5655</v>
      </c>
      <c r="DM139" s="33">
        <f t="shared" si="164"/>
        <v>0.58079999999999998</v>
      </c>
      <c r="DN139" s="33">
        <f t="shared" si="164"/>
        <v>0.66339999999999999</v>
      </c>
      <c r="DO139" s="33">
        <f t="shared" si="164"/>
        <v>0.61319999999999997</v>
      </c>
      <c r="DP139" s="33">
        <f t="shared" si="164"/>
        <v>0.33329999999999999</v>
      </c>
      <c r="DQ139" s="33">
        <f t="shared" si="164"/>
        <v>0.42570000000000002</v>
      </c>
      <c r="DR139" s="33">
        <f t="shared" si="164"/>
        <v>0.77539999999999998</v>
      </c>
      <c r="DS139" s="33">
        <f t="shared" si="164"/>
        <v>0.83289999999999997</v>
      </c>
      <c r="DT139" s="33">
        <f t="shared" si="164"/>
        <v>0.86460000000000004</v>
      </c>
      <c r="DU139" s="33">
        <f t="shared" si="164"/>
        <v>0.59909999999999997</v>
      </c>
      <c r="DV139" s="33">
        <f t="shared" si="164"/>
        <v>0.4642</v>
      </c>
      <c r="DW139" s="33">
        <f t="shared" si="164"/>
        <v>0.53</v>
      </c>
      <c r="DX139" s="33">
        <f t="shared" si="164"/>
        <v>0.33729999999999999</v>
      </c>
      <c r="DY139" s="33">
        <f t="shared" si="164"/>
        <v>0.25440000000000002</v>
      </c>
      <c r="DZ139" s="33">
        <f t="shared" si="164"/>
        <v>0.39610000000000001</v>
      </c>
      <c r="EA139" s="33">
        <f t="shared" ref="EA139:FX139" si="165">ROUND((EA137/EA21),4)</f>
        <v>0.43740000000000001</v>
      </c>
      <c r="EB139" s="33">
        <f t="shared" si="165"/>
        <v>0.63019999999999998</v>
      </c>
      <c r="EC139" s="33">
        <f t="shared" si="165"/>
        <v>0.37080000000000002</v>
      </c>
      <c r="ED139" s="33">
        <f t="shared" si="165"/>
        <v>6.6400000000000001E-2</v>
      </c>
      <c r="EE139" s="33">
        <f t="shared" si="165"/>
        <v>0.71340000000000003</v>
      </c>
      <c r="EF139" s="33">
        <f t="shared" si="165"/>
        <v>0.76319999999999999</v>
      </c>
      <c r="EG139" s="33">
        <f t="shared" si="165"/>
        <v>0.64510000000000001</v>
      </c>
      <c r="EH139" s="33">
        <f t="shared" si="165"/>
        <v>0.53139999999999998</v>
      </c>
      <c r="EI139" s="33">
        <f t="shared" si="165"/>
        <v>0.80859999999999999</v>
      </c>
      <c r="EJ139" s="33">
        <f t="shared" si="165"/>
        <v>0.52329999999999999</v>
      </c>
      <c r="EK139" s="33">
        <f t="shared" si="165"/>
        <v>0.38159999999999999</v>
      </c>
      <c r="EL139" s="33">
        <f t="shared" si="165"/>
        <v>0.4829</v>
      </c>
      <c r="EM139" s="33">
        <f t="shared" si="165"/>
        <v>0.59560000000000002</v>
      </c>
      <c r="EN139" s="33">
        <f t="shared" si="165"/>
        <v>0.7389</v>
      </c>
      <c r="EO139" s="33">
        <f t="shared" si="165"/>
        <v>0.48159999999999997</v>
      </c>
      <c r="EP139" s="33">
        <f t="shared" si="165"/>
        <v>0.27510000000000001</v>
      </c>
      <c r="EQ139" s="33">
        <f t="shared" si="165"/>
        <v>0.19089999999999999</v>
      </c>
      <c r="ER139" s="33">
        <f t="shared" si="165"/>
        <v>0.2833</v>
      </c>
      <c r="ES139" s="33">
        <f t="shared" si="165"/>
        <v>0.60199999999999998</v>
      </c>
      <c r="ET139" s="33">
        <f t="shared" si="165"/>
        <v>0.76529999999999998</v>
      </c>
      <c r="EU139" s="33">
        <f t="shared" si="165"/>
        <v>0.93799999999999994</v>
      </c>
      <c r="EV139" s="33">
        <f t="shared" si="165"/>
        <v>0.61109999999999998</v>
      </c>
      <c r="EW139" s="33">
        <f t="shared" si="165"/>
        <v>0.3075</v>
      </c>
      <c r="EX139" s="33">
        <f t="shared" si="165"/>
        <v>0.53120000000000001</v>
      </c>
      <c r="EY139" s="33">
        <f t="shared" si="165"/>
        <v>0.6583</v>
      </c>
      <c r="EZ139" s="33">
        <f t="shared" si="165"/>
        <v>0.55000000000000004</v>
      </c>
      <c r="FA139" s="33">
        <f t="shared" si="165"/>
        <v>0.39419999999999999</v>
      </c>
      <c r="FB139" s="33">
        <f t="shared" si="165"/>
        <v>0.7974</v>
      </c>
      <c r="FC139" s="33">
        <f t="shared" si="165"/>
        <v>0.36509999999999998</v>
      </c>
      <c r="FD139" s="33">
        <f t="shared" si="165"/>
        <v>0.57140000000000002</v>
      </c>
      <c r="FE139" s="33">
        <f t="shared" si="165"/>
        <v>0.68130000000000002</v>
      </c>
      <c r="FF139" s="33">
        <f t="shared" si="165"/>
        <v>0.58760000000000001</v>
      </c>
      <c r="FG139" s="33">
        <f t="shared" si="165"/>
        <v>0.46150000000000002</v>
      </c>
      <c r="FH139" s="33">
        <f t="shared" si="165"/>
        <v>0.46479999999999999</v>
      </c>
      <c r="FI139" s="33">
        <f t="shared" si="165"/>
        <v>0.62860000000000005</v>
      </c>
      <c r="FJ139" s="33">
        <f t="shared" si="165"/>
        <v>0.3725</v>
      </c>
      <c r="FK139" s="33">
        <f t="shared" si="165"/>
        <v>0.55479999999999996</v>
      </c>
      <c r="FL139" s="33">
        <f t="shared" si="165"/>
        <v>0.25419999999999998</v>
      </c>
      <c r="FM139" s="33">
        <f t="shared" si="165"/>
        <v>0.32769999999999999</v>
      </c>
      <c r="FN139" s="33">
        <f t="shared" si="165"/>
        <v>0.69579999999999997</v>
      </c>
      <c r="FO139" s="33">
        <f t="shared" si="165"/>
        <v>0.51639999999999997</v>
      </c>
      <c r="FP139" s="33">
        <f t="shared" si="165"/>
        <v>0.57330000000000003</v>
      </c>
      <c r="FQ139" s="33">
        <f t="shared" si="165"/>
        <v>0.35970000000000002</v>
      </c>
      <c r="FR139" s="33">
        <f t="shared" si="165"/>
        <v>0.28129999999999999</v>
      </c>
      <c r="FS139" s="33">
        <f t="shared" si="165"/>
        <v>0.28010000000000002</v>
      </c>
      <c r="FT139" s="33">
        <f t="shared" si="165"/>
        <v>0.59430000000000005</v>
      </c>
      <c r="FU139" s="33">
        <f t="shared" si="165"/>
        <v>0.63819999999999999</v>
      </c>
      <c r="FV139" s="33">
        <f t="shared" si="165"/>
        <v>0.62350000000000005</v>
      </c>
      <c r="FW139" s="33">
        <f t="shared" si="165"/>
        <v>0.62870000000000004</v>
      </c>
      <c r="FX139" s="33">
        <f t="shared" si="165"/>
        <v>0.45850000000000002</v>
      </c>
      <c r="FY139" s="21"/>
      <c r="FZ139" s="33">
        <f>ROUND((FZ137/FZ21),4)</f>
        <v>0.46500000000000002</v>
      </c>
      <c r="GA139" s="7"/>
      <c r="GB139" s="20"/>
      <c r="GC139" s="20"/>
      <c r="GD139" s="20"/>
      <c r="GE139" s="20"/>
      <c r="GF139" s="20"/>
      <c r="GG139" s="7"/>
      <c r="GH139" s="7"/>
      <c r="GI139" s="7"/>
      <c r="GJ139" s="7"/>
      <c r="GK139" s="7"/>
      <c r="GL139" s="7"/>
      <c r="GM139" s="7"/>
    </row>
    <row r="140" spans="1:256" x14ac:dyDescent="0.35">
      <c r="A140" s="7"/>
      <c r="B140" s="7" t="s">
        <v>635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18"/>
      <c r="FZ140" s="7"/>
      <c r="GA140" s="7"/>
      <c r="GB140" s="20"/>
      <c r="GC140" s="20"/>
      <c r="GD140" s="20"/>
      <c r="GE140" s="20"/>
      <c r="GF140" s="20"/>
      <c r="GG140" s="7"/>
      <c r="GH140" s="18"/>
      <c r="GI140" s="18"/>
      <c r="GJ140" s="18"/>
      <c r="GK140" s="7"/>
      <c r="GL140" s="7"/>
      <c r="GM140" s="7"/>
    </row>
    <row r="141" spans="1:256" x14ac:dyDescent="0.35">
      <c r="A141" s="91" t="s">
        <v>636</v>
      </c>
      <c r="B141" s="49" t="s">
        <v>637</v>
      </c>
      <c r="C141" s="49">
        <f t="shared" ref="C141:BN141" si="166">C43</f>
        <v>0.12</v>
      </c>
      <c r="D141" s="49">
        <f t="shared" si="166"/>
        <v>0.12</v>
      </c>
      <c r="E141" s="49">
        <f t="shared" si="166"/>
        <v>0.12</v>
      </c>
      <c r="F141" s="49">
        <f t="shared" si="166"/>
        <v>0.12</v>
      </c>
      <c r="G141" s="49">
        <f t="shared" si="166"/>
        <v>0.12</v>
      </c>
      <c r="H141" s="49">
        <f t="shared" si="166"/>
        <v>0.12</v>
      </c>
      <c r="I141" s="49">
        <f t="shared" si="166"/>
        <v>0.12</v>
      </c>
      <c r="J141" s="49">
        <f t="shared" si="166"/>
        <v>0.12</v>
      </c>
      <c r="K141" s="49">
        <f t="shared" si="166"/>
        <v>0.12</v>
      </c>
      <c r="L141" s="49">
        <f t="shared" si="166"/>
        <v>0.12</v>
      </c>
      <c r="M141" s="49">
        <f t="shared" si="166"/>
        <v>0.12</v>
      </c>
      <c r="N141" s="49">
        <f t="shared" si="166"/>
        <v>0.12</v>
      </c>
      <c r="O141" s="49">
        <f t="shared" si="166"/>
        <v>0.12</v>
      </c>
      <c r="P141" s="49">
        <f t="shared" si="166"/>
        <v>0.12</v>
      </c>
      <c r="Q141" s="49">
        <f t="shared" si="166"/>
        <v>0.12</v>
      </c>
      <c r="R141" s="49">
        <f t="shared" si="166"/>
        <v>0.12</v>
      </c>
      <c r="S141" s="49">
        <f t="shared" si="166"/>
        <v>0.12</v>
      </c>
      <c r="T141" s="49">
        <f t="shared" si="166"/>
        <v>0.12</v>
      </c>
      <c r="U141" s="49">
        <f t="shared" si="166"/>
        <v>0.12</v>
      </c>
      <c r="V141" s="49">
        <f t="shared" si="166"/>
        <v>0.12</v>
      </c>
      <c r="W141" s="49">
        <f t="shared" si="166"/>
        <v>0.12</v>
      </c>
      <c r="X141" s="49">
        <f t="shared" si="166"/>
        <v>0.12</v>
      </c>
      <c r="Y141" s="49">
        <f t="shared" si="166"/>
        <v>0.12</v>
      </c>
      <c r="Z141" s="49">
        <f t="shared" si="166"/>
        <v>0.12</v>
      </c>
      <c r="AA141" s="49">
        <f t="shared" si="166"/>
        <v>0.12</v>
      </c>
      <c r="AB141" s="49">
        <f t="shared" si="166"/>
        <v>0.12</v>
      </c>
      <c r="AC141" s="49">
        <f t="shared" si="166"/>
        <v>0.12</v>
      </c>
      <c r="AD141" s="49">
        <f t="shared" si="166"/>
        <v>0.12</v>
      </c>
      <c r="AE141" s="49">
        <f t="shared" si="166"/>
        <v>0.12</v>
      </c>
      <c r="AF141" s="49">
        <f t="shared" si="166"/>
        <v>0.12</v>
      </c>
      <c r="AG141" s="49">
        <f t="shared" si="166"/>
        <v>0.12</v>
      </c>
      <c r="AH141" s="49">
        <f t="shared" si="166"/>
        <v>0.12</v>
      </c>
      <c r="AI141" s="49">
        <f t="shared" si="166"/>
        <v>0.12</v>
      </c>
      <c r="AJ141" s="49">
        <f t="shared" si="166"/>
        <v>0.12</v>
      </c>
      <c r="AK141" s="49">
        <f t="shared" si="166"/>
        <v>0.12</v>
      </c>
      <c r="AL141" s="49">
        <f t="shared" si="166"/>
        <v>0.12</v>
      </c>
      <c r="AM141" s="49">
        <f t="shared" si="166"/>
        <v>0.12</v>
      </c>
      <c r="AN141" s="49">
        <f t="shared" si="166"/>
        <v>0.12</v>
      </c>
      <c r="AO141" s="49">
        <f t="shared" si="166"/>
        <v>0.12</v>
      </c>
      <c r="AP141" s="49">
        <f t="shared" si="166"/>
        <v>0.12</v>
      </c>
      <c r="AQ141" s="49">
        <f t="shared" si="166"/>
        <v>0.12</v>
      </c>
      <c r="AR141" s="49">
        <f t="shared" si="166"/>
        <v>0.12</v>
      </c>
      <c r="AS141" s="49">
        <f t="shared" si="166"/>
        <v>0.12</v>
      </c>
      <c r="AT141" s="49">
        <f t="shared" si="166"/>
        <v>0.12</v>
      </c>
      <c r="AU141" s="49">
        <f t="shared" si="166"/>
        <v>0.12</v>
      </c>
      <c r="AV141" s="49">
        <f t="shared" si="166"/>
        <v>0.12</v>
      </c>
      <c r="AW141" s="49">
        <f t="shared" si="166"/>
        <v>0.12</v>
      </c>
      <c r="AX141" s="49">
        <f t="shared" si="166"/>
        <v>0.12</v>
      </c>
      <c r="AY141" s="49">
        <f t="shared" si="166"/>
        <v>0.12</v>
      </c>
      <c r="AZ141" s="49">
        <f t="shared" si="166"/>
        <v>0.12</v>
      </c>
      <c r="BA141" s="49">
        <f t="shared" si="166"/>
        <v>0.12</v>
      </c>
      <c r="BB141" s="49">
        <f t="shared" si="166"/>
        <v>0.12</v>
      </c>
      <c r="BC141" s="49">
        <f t="shared" si="166"/>
        <v>0.12</v>
      </c>
      <c r="BD141" s="49">
        <f t="shared" si="166"/>
        <v>0.12</v>
      </c>
      <c r="BE141" s="49">
        <f t="shared" si="166"/>
        <v>0.12</v>
      </c>
      <c r="BF141" s="49">
        <f t="shared" si="166"/>
        <v>0.12</v>
      </c>
      <c r="BG141" s="49">
        <f t="shared" si="166"/>
        <v>0.12</v>
      </c>
      <c r="BH141" s="49">
        <f t="shared" si="166"/>
        <v>0.12</v>
      </c>
      <c r="BI141" s="49">
        <f t="shared" si="166"/>
        <v>0.12</v>
      </c>
      <c r="BJ141" s="49">
        <f t="shared" si="166"/>
        <v>0.12</v>
      </c>
      <c r="BK141" s="49">
        <f t="shared" si="166"/>
        <v>0.12</v>
      </c>
      <c r="BL141" s="49">
        <f t="shared" si="166"/>
        <v>0.12</v>
      </c>
      <c r="BM141" s="49">
        <f t="shared" si="166"/>
        <v>0.12</v>
      </c>
      <c r="BN141" s="49">
        <f t="shared" si="166"/>
        <v>0.12</v>
      </c>
      <c r="BO141" s="49">
        <f t="shared" ref="BO141:DZ141" si="167">BO43</f>
        <v>0.12</v>
      </c>
      <c r="BP141" s="49">
        <f t="shared" si="167"/>
        <v>0.12</v>
      </c>
      <c r="BQ141" s="49">
        <f t="shared" si="167"/>
        <v>0.12</v>
      </c>
      <c r="BR141" s="49">
        <f t="shared" si="167"/>
        <v>0.12</v>
      </c>
      <c r="BS141" s="49">
        <f t="shared" si="167"/>
        <v>0.12</v>
      </c>
      <c r="BT141" s="49">
        <f t="shared" si="167"/>
        <v>0.12</v>
      </c>
      <c r="BU141" s="49">
        <f t="shared" si="167"/>
        <v>0.12</v>
      </c>
      <c r="BV141" s="49">
        <f t="shared" si="167"/>
        <v>0.12</v>
      </c>
      <c r="BW141" s="49">
        <f t="shared" si="167"/>
        <v>0.12</v>
      </c>
      <c r="BX141" s="49">
        <f t="shared" si="167"/>
        <v>0.12</v>
      </c>
      <c r="BY141" s="49">
        <f t="shared" si="167"/>
        <v>0.12</v>
      </c>
      <c r="BZ141" s="49">
        <f t="shared" si="167"/>
        <v>0.12</v>
      </c>
      <c r="CA141" s="49">
        <f t="shared" si="167"/>
        <v>0.12</v>
      </c>
      <c r="CB141" s="49">
        <f t="shared" si="167"/>
        <v>0.12</v>
      </c>
      <c r="CC141" s="49">
        <f t="shared" si="167"/>
        <v>0.12</v>
      </c>
      <c r="CD141" s="49">
        <f t="shared" si="167"/>
        <v>0.12</v>
      </c>
      <c r="CE141" s="49">
        <f t="shared" si="167"/>
        <v>0.12</v>
      </c>
      <c r="CF141" s="49">
        <f t="shared" si="167"/>
        <v>0.12</v>
      </c>
      <c r="CG141" s="49">
        <f t="shared" si="167"/>
        <v>0.12</v>
      </c>
      <c r="CH141" s="49">
        <f t="shared" si="167"/>
        <v>0.12</v>
      </c>
      <c r="CI141" s="49">
        <f t="shared" si="167"/>
        <v>0.12</v>
      </c>
      <c r="CJ141" s="49">
        <f t="shared" si="167"/>
        <v>0.12</v>
      </c>
      <c r="CK141" s="49">
        <f t="shared" si="167"/>
        <v>0.12</v>
      </c>
      <c r="CL141" s="49">
        <f t="shared" si="167"/>
        <v>0.12</v>
      </c>
      <c r="CM141" s="49">
        <f t="shared" si="167"/>
        <v>0.12</v>
      </c>
      <c r="CN141" s="49">
        <f t="shared" si="167"/>
        <v>0.12</v>
      </c>
      <c r="CO141" s="49">
        <f t="shared" si="167"/>
        <v>0.12</v>
      </c>
      <c r="CP141" s="49">
        <f t="shared" si="167"/>
        <v>0.12</v>
      </c>
      <c r="CQ141" s="49">
        <f t="shared" si="167"/>
        <v>0.12</v>
      </c>
      <c r="CR141" s="49">
        <f t="shared" si="167"/>
        <v>0.12</v>
      </c>
      <c r="CS141" s="49">
        <f t="shared" si="167"/>
        <v>0.12</v>
      </c>
      <c r="CT141" s="49">
        <f t="shared" si="167"/>
        <v>0.12</v>
      </c>
      <c r="CU141" s="49">
        <f t="shared" si="167"/>
        <v>0.12</v>
      </c>
      <c r="CV141" s="49">
        <f t="shared" si="167"/>
        <v>0.12</v>
      </c>
      <c r="CW141" s="49">
        <f t="shared" si="167"/>
        <v>0.12</v>
      </c>
      <c r="CX141" s="49">
        <f t="shared" si="167"/>
        <v>0.12</v>
      </c>
      <c r="CY141" s="49">
        <f t="shared" si="167"/>
        <v>0.12</v>
      </c>
      <c r="CZ141" s="49">
        <f t="shared" si="167"/>
        <v>0.12</v>
      </c>
      <c r="DA141" s="49">
        <f t="shared" si="167"/>
        <v>0.12</v>
      </c>
      <c r="DB141" s="49">
        <f t="shared" si="167"/>
        <v>0.12</v>
      </c>
      <c r="DC141" s="49">
        <f t="shared" si="167"/>
        <v>0.12</v>
      </c>
      <c r="DD141" s="49">
        <f t="shared" si="167"/>
        <v>0.12</v>
      </c>
      <c r="DE141" s="49">
        <f t="shared" si="167"/>
        <v>0.12</v>
      </c>
      <c r="DF141" s="49">
        <f t="shared" si="167"/>
        <v>0.12</v>
      </c>
      <c r="DG141" s="49">
        <f t="shared" si="167"/>
        <v>0.12</v>
      </c>
      <c r="DH141" s="49">
        <f t="shared" si="167"/>
        <v>0.12</v>
      </c>
      <c r="DI141" s="49">
        <f t="shared" si="167"/>
        <v>0.12</v>
      </c>
      <c r="DJ141" s="49">
        <f t="shared" si="167"/>
        <v>0.12</v>
      </c>
      <c r="DK141" s="49">
        <f t="shared" si="167"/>
        <v>0.12</v>
      </c>
      <c r="DL141" s="49">
        <f t="shared" si="167"/>
        <v>0.12</v>
      </c>
      <c r="DM141" s="49">
        <f t="shared" si="167"/>
        <v>0.12</v>
      </c>
      <c r="DN141" s="49">
        <f t="shared" si="167"/>
        <v>0.12</v>
      </c>
      <c r="DO141" s="49">
        <f t="shared" si="167"/>
        <v>0.12</v>
      </c>
      <c r="DP141" s="49">
        <f t="shared" si="167"/>
        <v>0.12</v>
      </c>
      <c r="DQ141" s="49">
        <f t="shared" si="167"/>
        <v>0.12</v>
      </c>
      <c r="DR141" s="49">
        <f t="shared" si="167"/>
        <v>0.12</v>
      </c>
      <c r="DS141" s="49">
        <f t="shared" si="167"/>
        <v>0.12</v>
      </c>
      <c r="DT141" s="49">
        <f t="shared" si="167"/>
        <v>0.12</v>
      </c>
      <c r="DU141" s="49">
        <f t="shared" si="167"/>
        <v>0.12</v>
      </c>
      <c r="DV141" s="49">
        <f t="shared" si="167"/>
        <v>0.12</v>
      </c>
      <c r="DW141" s="49">
        <f t="shared" si="167"/>
        <v>0.12</v>
      </c>
      <c r="DX141" s="49">
        <f t="shared" si="167"/>
        <v>0.12</v>
      </c>
      <c r="DY141" s="49">
        <f t="shared" si="167"/>
        <v>0.12</v>
      </c>
      <c r="DZ141" s="49">
        <f t="shared" si="167"/>
        <v>0.12</v>
      </c>
      <c r="EA141" s="49">
        <f t="shared" ref="EA141:FX141" si="168">EA43</f>
        <v>0.12</v>
      </c>
      <c r="EB141" s="49">
        <f t="shared" si="168"/>
        <v>0.12</v>
      </c>
      <c r="EC141" s="49">
        <f t="shared" si="168"/>
        <v>0.12</v>
      </c>
      <c r="ED141" s="49">
        <f t="shared" si="168"/>
        <v>0.12</v>
      </c>
      <c r="EE141" s="49">
        <f t="shared" si="168"/>
        <v>0.12</v>
      </c>
      <c r="EF141" s="49">
        <f t="shared" si="168"/>
        <v>0.12</v>
      </c>
      <c r="EG141" s="49">
        <f t="shared" si="168"/>
        <v>0.12</v>
      </c>
      <c r="EH141" s="49">
        <f t="shared" si="168"/>
        <v>0.12</v>
      </c>
      <c r="EI141" s="49">
        <f t="shared" si="168"/>
        <v>0.12</v>
      </c>
      <c r="EJ141" s="49">
        <f t="shared" si="168"/>
        <v>0.12</v>
      </c>
      <c r="EK141" s="49">
        <f t="shared" si="168"/>
        <v>0.12</v>
      </c>
      <c r="EL141" s="49">
        <f t="shared" si="168"/>
        <v>0.12</v>
      </c>
      <c r="EM141" s="49">
        <f t="shared" si="168"/>
        <v>0.12</v>
      </c>
      <c r="EN141" s="49">
        <f t="shared" si="168"/>
        <v>0.12</v>
      </c>
      <c r="EO141" s="49">
        <f t="shared" si="168"/>
        <v>0.12</v>
      </c>
      <c r="EP141" s="49">
        <f t="shared" si="168"/>
        <v>0.12</v>
      </c>
      <c r="EQ141" s="49">
        <f t="shared" si="168"/>
        <v>0.12</v>
      </c>
      <c r="ER141" s="49">
        <f t="shared" si="168"/>
        <v>0.12</v>
      </c>
      <c r="ES141" s="49">
        <f t="shared" si="168"/>
        <v>0.12</v>
      </c>
      <c r="ET141" s="49">
        <f t="shared" si="168"/>
        <v>0.12</v>
      </c>
      <c r="EU141" s="49">
        <f t="shared" si="168"/>
        <v>0.12</v>
      </c>
      <c r="EV141" s="49">
        <f t="shared" si="168"/>
        <v>0.12</v>
      </c>
      <c r="EW141" s="49">
        <f t="shared" si="168"/>
        <v>0.12</v>
      </c>
      <c r="EX141" s="49">
        <f t="shared" si="168"/>
        <v>0.12</v>
      </c>
      <c r="EY141" s="49">
        <f t="shared" si="168"/>
        <v>0.12</v>
      </c>
      <c r="EZ141" s="49">
        <f t="shared" si="168"/>
        <v>0.12</v>
      </c>
      <c r="FA141" s="49">
        <f t="shared" si="168"/>
        <v>0.12</v>
      </c>
      <c r="FB141" s="49">
        <f t="shared" si="168"/>
        <v>0.12</v>
      </c>
      <c r="FC141" s="49">
        <f t="shared" si="168"/>
        <v>0.12</v>
      </c>
      <c r="FD141" s="49">
        <f t="shared" si="168"/>
        <v>0.12</v>
      </c>
      <c r="FE141" s="49">
        <f t="shared" si="168"/>
        <v>0.12</v>
      </c>
      <c r="FF141" s="49">
        <f t="shared" si="168"/>
        <v>0.12</v>
      </c>
      <c r="FG141" s="49">
        <f t="shared" si="168"/>
        <v>0.12</v>
      </c>
      <c r="FH141" s="49">
        <f t="shared" si="168"/>
        <v>0.12</v>
      </c>
      <c r="FI141" s="49">
        <f t="shared" si="168"/>
        <v>0.12</v>
      </c>
      <c r="FJ141" s="49">
        <f t="shared" si="168"/>
        <v>0.12</v>
      </c>
      <c r="FK141" s="49">
        <f t="shared" si="168"/>
        <v>0.12</v>
      </c>
      <c r="FL141" s="49">
        <f t="shared" si="168"/>
        <v>0.12</v>
      </c>
      <c r="FM141" s="49">
        <f t="shared" si="168"/>
        <v>0.12</v>
      </c>
      <c r="FN141" s="49">
        <f t="shared" si="168"/>
        <v>0.12</v>
      </c>
      <c r="FO141" s="49">
        <f t="shared" si="168"/>
        <v>0.12</v>
      </c>
      <c r="FP141" s="49">
        <f t="shared" si="168"/>
        <v>0.12</v>
      </c>
      <c r="FQ141" s="49">
        <f t="shared" si="168"/>
        <v>0.12</v>
      </c>
      <c r="FR141" s="49">
        <f t="shared" si="168"/>
        <v>0.12</v>
      </c>
      <c r="FS141" s="49">
        <f t="shared" si="168"/>
        <v>0.12</v>
      </c>
      <c r="FT141" s="49">
        <f t="shared" si="168"/>
        <v>0.12</v>
      </c>
      <c r="FU141" s="49">
        <f t="shared" si="168"/>
        <v>0.12</v>
      </c>
      <c r="FV141" s="49">
        <f t="shared" si="168"/>
        <v>0.12</v>
      </c>
      <c r="FW141" s="49">
        <f t="shared" si="168"/>
        <v>0.12</v>
      </c>
      <c r="FX141" s="49">
        <f t="shared" si="168"/>
        <v>0.12</v>
      </c>
      <c r="FY141" s="33"/>
      <c r="FZ141" s="49"/>
      <c r="GA141" s="33"/>
      <c r="GB141" s="20"/>
      <c r="GC141" s="20"/>
      <c r="GD141" s="20"/>
      <c r="GE141" s="20"/>
      <c r="GF141" s="20"/>
      <c r="GG141" s="7"/>
      <c r="GH141" s="18"/>
      <c r="GI141" s="18"/>
      <c r="GJ141" s="18"/>
      <c r="GK141" s="7"/>
      <c r="GL141" s="7"/>
      <c r="GM141" s="7"/>
    </row>
    <row r="142" spans="1:256" x14ac:dyDescent="0.35">
      <c r="A142" s="6" t="s">
        <v>638</v>
      </c>
      <c r="B142" s="7" t="s">
        <v>639</v>
      </c>
      <c r="C142" s="33">
        <f t="shared" ref="C142:BN142" si="169">ROUND(IF((C139-C19)*0.3&lt;0=TRUE(),0,IF((C103&lt;=50000),ROUND((C139-C19)*0.3,6),0)),4)</f>
        <v>8.09E-2</v>
      </c>
      <c r="D142" s="33">
        <f t="shared" si="169"/>
        <v>1.5599999999999999E-2</v>
      </c>
      <c r="E142" s="33">
        <f t="shared" si="169"/>
        <v>0.1258</v>
      </c>
      <c r="F142" s="33">
        <f t="shared" si="169"/>
        <v>1.47E-2</v>
      </c>
      <c r="G142" s="33">
        <f t="shared" si="169"/>
        <v>0</v>
      </c>
      <c r="H142" s="33">
        <f t="shared" si="169"/>
        <v>0</v>
      </c>
      <c r="I142" s="33">
        <f t="shared" si="169"/>
        <v>0.10639999999999999</v>
      </c>
      <c r="J142" s="33">
        <f t="shared" si="169"/>
        <v>9.8699999999999996E-2</v>
      </c>
      <c r="K142" s="33">
        <f t="shared" si="169"/>
        <v>4.3700000000000003E-2</v>
      </c>
      <c r="L142" s="33">
        <f t="shared" si="169"/>
        <v>5.4300000000000001E-2</v>
      </c>
      <c r="M142" s="33">
        <f t="shared" si="169"/>
        <v>0.11840000000000001</v>
      </c>
      <c r="N142" s="33">
        <f t="shared" si="169"/>
        <v>0</v>
      </c>
      <c r="O142" s="33">
        <f t="shared" si="169"/>
        <v>0</v>
      </c>
      <c r="P142" s="33">
        <f t="shared" si="169"/>
        <v>1.7899999999999999E-2</v>
      </c>
      <c r="Q142" s="33">
        <f t="shared" si="169"/>
        <v>9.6799999999999997E-2</v>
      </c>
      <c r="R142" s="33">
        <f t="shared" si="169"/>
        <v>2.0500000000000001E-2</v>
      </c>
      <c r="S142" s="33">
        <f t="shared" si="169"/>
        <v>3.8199999999999998E-2</v>
      </c>
      <c r="T142" s="33">
        <f t="shared" si="169"/>
        <v>8.2699999999999996E-2</v>
      </c>
      <c r="U142" s="33">
        <f t="shared" si="169"/>
        <v>6.3100000000000003E-2</v>
      </c>
      <c r="V142" s="33">
        <f t="shared" si="169"/>
        <v>8.4000000000000005E-2</v>
      </c>
      <c r="W142" s="33">
        <f t="shared" si="169"/>
        <v>9.5200000000000007E-2</v>
      </c>
      <c r="X142" s="33">
        <f t="shared" si="169"/>
        <v>2.9700000000000001E-2</v>
      </c>
      <c r="Y142" s="33">
        <f t="shared" si="169"/>
        <v>0.113</v>
      </c>
      <c r="Z142" s="33">
        <f t="shared" si="169"/>
        <v>0</v>
      </c>
      <c r="AA142" s="33">
        <f t="shared" si="169"/>
        <v>0</v>
      </c>
      <c r="AB142" s="33">
        <f t="shared" si="169"/>
        <v>0</v>
      </c>
      <c r="AC142" s="33">
        <f t="shared" si="169"/>
        <v>0</v>
      </c>
      <c r="AD142" s="33">
        <f t="shared" si="169"/>
        <v>0</v>
      </c>
      <c r="AE142" s="33">
        <f t="shared" si="169"/>
        <v>6.9900000000000004E-2</v>
      </c>
      <c r="AF142" s="33">
        <f t="shared" si="169"/>
        <v>2.3900000000000001E-2</v>
      </c>
      <c r="AG142" s="33">
        <f t="shared" si="169"/>
        <v>0</v>
      </c>
      <c r="AH142" s="33">
        <f t="shared" si="169"/>
        <v>6.6699999999999995E-2</v>
      </c>
      <c r="AI142" s="33">
        <f t="shared" si="169"/>
        <v>4.3999999999999997E-2</v>
      </c>
      <c r="AJ142" s="33">
        <f t="shared" si="169"/>
        <v>0.1145</v>
      </c>
      <c r="AK142" s="33">
        <f t="shared" si="169"/>
        <v>0.1399</v>
      </c>
      <c r="AL142" s="33">
        <f t="shared" si="169"/>
        <v>0.1105</v>
      </c>
      <c r="AM142" s="33">
        <f t="shared" si="169"/>
        <v>5.6899999999999999E-2</v>
      </c>
      <c r="AN142" s="33">
        <f t="shared" si="169"/>
        <v>1.5299999999999999E-2</v>
      </c>
      <c r="AO142" s="33">
        <f t="shared" si="169"/>
        <v>4.2000000000000003E-2</v>
      </c>
      <c r="AP142" s="33">
        <f t="shared" si="169"/>
        <v>0</v>
      </c>
      <c r="AQ142" s="33">
        <f t="shared" si="169"/>
        <v>4.1300000000000003E-2</v>
      </c>
      <c r="AR142" s="33">
        <f t="shared" si="169"/>
        <v>0</v>
      </c>
      <c r="AS142" s="33">
        <f t="shared" si="169"/>
        <v>0</v>
      </c>
      <c r="AT142" s="33">
        <f t="shared" si="169"/>
        <v>0</v>
      </c>
      <c r="AU142" s="33">
        <f t="shared" si="169"/>
        <v>0</v>
      </c>
      <c r="AV142" s="33">
        <f t="shared" si="169"/>
        <v>5.0099999999999999E-2</v>
      </c>
      <c r="AW142" s="33">
        <f t="shared" si="169"/>
        <v>0</v>
      </c>
      <c r="AX142" s="33">
        <f t="shared" si="169"/>
        <v>2.4899999999999999E-2</v>
      </c>
      <c r="AY142" s="33">
        <f t="shared" si="169"/>
        <v>2.1899999999999999E-2</v>
      </c>
      <c r="AZ142" s="33">
        <f t="shared" si="169"/>
        <v>6.1899999999999997E-2</v>
      </c>
      <c r="BA142" s="33">
        <f t="shared" si="169"/>
        <v>5.5999999999999999E-3</v>
      </c>
      <c r="BB142" s="33">
        <f t="shared" si="169"/>
        <v>7.7000000000000002E-3</v>
      </c>
      <c r="BC142" s="33">
        <f t="shared" si="169"/>
        <v>3.3500000000000002E-2</v>
      </c>
      <c r="BD142" s="33">
        <f t="shared" si="169"/>
        <v>0</v>
      </c>
      <c r="BE142" s="33">
        <f t="shared" si="169"/>
        <v>0</v>
      </c>
      <c r="BF142" s="33">
        <f t="shared" si="169"/>
        <v>0</v>
      </c>
      <c r="BG142" s="33">
        <f t="shared" si="169"/>
        <v>4.0099999999999997E-2</v>
      </c>
      <c r="BH142" s="33">
        <f t="shared" si="169"/>
        <v>0</v>
      </c>
      <c r="BI142" s="33">
        <f t="shared" si="169"/>
        <v>8.5599999999999996E-2</v>
      </c>
      <c r="BJ142" s="33">
        <f t="shared" si="169"/>
        <v>0</v>
      </c>
      <c r="BK142" s="33">
        <f t="shared" si="169"/>
        <v>1.3100000000000001E-2</v>
      </c>
      <c r="BL142" s="33">
        <f t="shared" si="169"/>
        <v>4.5900000000000003E-2</v>
      </c>
      <c r="BM142" s="33">
        <f t="shared" si="169"/>
        <v>5.1299999999999998E-2</v>
      </c>
      <c r="BN142" s="33">
        <f t="shared" si="169"/>
        <v>3.8399999999999997E-2</v>
      </c>
      <c r="BO142" s="33">
        <f t="shared" ref="BO142:DZ142" si="170">ROUND(IF((BO139-BO19)*0.3&lt;0=TRUE(),0,IF((BO103&lt;=50000),ROUND((BO139-BO19)*0.3,6),0)),4)</f>
        <v>3.2899999999999999E-2</v>
      </c>
      <c r="BP142" s="33">
        <f t="shared" si="170"/>
        <v>5.2400000000000002E-2</v>
      </c>
      <c r="BQ142" s="33">
        <f t="shared" si="170"/>
        <v>1.46E-2</v>
      </c>
      <c r="BR142" s="33">
        <f t="shared" si="170"/>
        <v>1.3299999999999999E-2</v>
      </c>
      <c r="BS142" s="33">
        <f t="shared" si="170"/>
        <v>6.3600000000000004E-2</v>
      </c>
      <c r="BT142" s="33">
        <f t="shared" si="170"/>
        <v>0</v>
      </c>
      <c r="BU142" s="33">
        <f t="shared" si="170"/>
        <v>0</v>
      </c>
      <c r="BV142" s="33">
        <f t="shared" si="170"/>
        <v>0</v>
      </c>
      <c r="BW142" s="33">
        <f t="shared" si="170"/>
        <v>0</v>
      </c>
      <c r="BX142" s="33">
        <f t="shared" si="170"/>
        <v>0</v>
      </c>
      <c r="BY142" s="33">
        <f t="shared" si="170"/>
        <v>0.1227</v>
      </c>
      <c r="BZ142" s="33">
        <f t="shared" si="170"/>
        <v>7.5700000000000003E-2</v>
      </c>
      <c r="CA142" s="33">
        <f t="shared" si="170"/>
        <v>0</v>
      </c>
      <c r="CB142" s="33">
        <f t="shared" si="170"/>
        <v>0</v>
      </c>
      <c r="CC142" s="33">
        <f t="shared" si="170"/>
        <v>5.6599999999999998E-2</v>
      </c>
      <c r="CD142" s="33">
        <f t="shared" si="170"/>
        <v>0</v>
      </c>
      <c r="CE142" s="33">
        <f t="shared" si="170"/>
        <v>0</v>
      </c>
      <c r="CF142" s="33">
        <f t="shared" si="170"/>
        <v>1.0500000000000001E-2</v>
      </c>
      <c r="CG142" s="33">
        <f t="shared" si="170"/>
        <v>0</v>
      </c>
      <c r="CH142" s="33">
        <f t="shared" si="170"/>
        <v>8.72E-2</v>
      </c>
      <c r="CI142" s="33">
        <f t="shared" si="170"/>
        <v>4.9700000000000001E-2</v>
      </c>
      <c r="CJ142" s="33">
        <f t="shared" si="170"/>
        <v>4.7E-2</v>
      </c>
      <c r="CK142" s="33">
        <f t="shared" si="170"/>
        <v>0</v>
      </c>
      <c r="CL142" s="33">
        <f t="shared" si="170"/>
        <v>0</v>
      </c>
      <c r="CM142" s="33">
        <f t="shared" si="170"/>
        <v>3.1699999999999999E-2</v>
      </c>
      <c r="CN142" s="33">
        <f t="shared" si="170"/>
        <v>0</v>
      </c>
      <c r="CO142" s="33">
        <f t="shared" si="170"/>
        <v>0</v>
      </c>
      <c r="CP142" s="33">
        <f t="shared" si="170"/>
        <v>3.0000000000000001E-3</v>
      </c>
      <c r="CQ142" s="33">
        <f t="shared" si="170"/>
        <v>8.7499999999999994E-2</v>
      </c>
      <c r="CR142" s="33">
        <f t="shared" si="170"/>
        <v>0</v>
      </c>
      <c r="CS142" s="33">
        <f t="shared" si="170"/>
        <v>0</v>
      </c>
      <c r="CT142" s="33">
        <f t="shared" si="170"/>
        <v>0.1031</v>
      </c>
      <c r="CU142" s="33">
        <f t="shared" si="170"/>
        <v>0</v>
      </c>
      <c r="CV142" s="33">
        <f t="shared" si="170"/>
        <v>0</v>
      </c>
      <c r="CW142" s="33">
        <f t="shared" si="170"/>
        <v>0.03</v>
      </c>
      <c r="CX142" s="33">
        <f t="shared" si="170"/>
        <v>1.21E-2</v>
      </c>
      <c r="CY142" s="33">
        <f t="shared" si="170"/>
        <v>1.61E-2</v>
      </c>
      <c r="CZ142" s="33">
        <f t="shared" si="170"/>
        <v>3.0499999999999999E-2</v>
      </c>
      <c r="DA142" s="33">
        <f t="shared" si="170"/>
        <v>0</v>
      </c>
      <c r="DB142" s="33">
        <f t="shared" si="170"/>
        <v>0</v>
      </c>
      <c r="DC142" s="33">
        <f t="shared" si="170"/>
        <v>0</v>
      </c>
      <c r="DD142" s="33">
        <f t="shared" si="170"/>
        <v>4.82E-2</v>
      </c>
      <c r="DE142" s="33">
        <f t="shared" si="170"/>
        <v>0</v>
      </c>
      <c r="DF142" s="33">
        <f t="shared" si="170"/>
        <v>2.93E-2</v>
      </c>
      <c r="DG142" s="33">
        <f t="shared" si="170"/>
        <v>0</v>
      </c>
      <c r="DH142" s="33">
        <f t="shared" si="170"/>
        <v>3.4200000000000001E-2</v>
      </c>
      <c r="DI142" s="33">
        <f t="shared" si="170"/>
        <v>6.0499999999999998E-2</v>
      </c>
      <c r="DJ142" s="33">
        <f t="shared" si="170"/>
        <v>3.0099999999999998E-2</v>
      </c>
      <c r="DK142" s="33">
        <f t="shared" si="170"/>
        <v>0</v>
      </c>
      <c r="DL142" s="33">
        <f t="shared" si="170"/>
        <v>3.0200000000000001E-2</v>
      </c>
      <c r="DM142" s="33">
        <f t="shared" si="170"/>
        <v>3.4700000000000002E-2</v>
      </c>
      <c r="DN142" s="33">
        <f t="shared" si="170"/>
        <v>5.9499999999999997E-2</v>
      </c>
      <c r="DO142" s="33">
        <f t="shared" si="170"/>
        <v>4.4499999999999998E-2</v>
      </c>
      <c r="DP142" s="33">
        <f t="shared" si="170"/>
        <v>0</v>
      </c>
      <c r="DQ142" s="33">
        <f t="shared" si="170"/>
        <v>0</v>
      </c>
      <c r="DR142" s="33">
        <f t="shared" si="170"/>
        <v>9.3100000000000002E-2</v>
      </c>
      <c r="DS142" s="33">
        <f t="shared" si="170"/>
        <v>0.1104</v>
      </c>
      <c r="DT142" s="33">
        <f t="shared" si="170"/>
        <v>0.11990000000000001</v>
      </c>
      <c r="DU142" s="33">
        <f t="shared" si="170"/>
        <v>4.02E-2</v>
      </c>
      <c r="DV142" s="33">
        <f t="shared" si="170"/>
        <v>0</v>
      </c>
      <c r="DW142" s="33">
        <f t="shared" si="170"/>
        <v>1.95E-2</v>
      </c>
      <c r="DX142" s="33">
        <f t="shared" si="170"/>
        <v>0</v>
      </c>
      <c r="DY142" s="33">
        <f t="shared" si="170"/>
        <v>0</v>
      </c>
      <c r="DZ142" s="33">
        <f t="shared" si="170"/>
        <v>0</v>
      </c>
      <c r="EA142" s="33">
        <f t="shared" ref="EA142:FX142" si="171">ROUND(IF((EA139-EA19)*0.3&lt;0=TRUE(),0,IF((EA103&lt;=50000),ROUND((EA139-EA19)*0.3,6),0)),4)</f>
        <v>0</v>
      </c>
      <c r="EB142" s="33">
        <f t="shared" si="171"/>
        <v>4.9599999999999998E-2</v>
      </c>
      <c r="EC142" s="33">
        <f t="shared" si="171"/>
        <v>0</v>
      </c>
      <c r="ED142" s="33">
        <f t="shared" si="171"/>
        <v>0</v>
      </c>
      <c r="EE142" s="33">
        <f t="shared" si="171"/>
        <v>7.4499999999999997E-2</v>
      </c>
      <c r="EF142" s="33">
        <f t="shared" si="171"/>
        <v>8.9499999999999996E-2</v>
      </c>
      <c r="EG142" s="33">
        <f t="shared" si="171"/>
        <v>5.3999999999999999E-2</v>
      </c>
      <c r="EH142" s="33">
        <f t="shared" si="171"/>
        <v>1.9900000000000001E-2</v>
      </c>
      <c r="EI142" s="33">
        <f t="shared" si="171"/>
        <v>0.1031</v>
      </c>
      <c r="EJ142" s="33">
        <f t="shared" si="171"/>
        <v>1.7500000000000002E-2</v>
      </c>
      <c r="EK142" s="33">
        <f t="shared" si="171"/>
        <v>0</v>
      </c>
      <c r="EL142" s="33">
        <f t="shared" si="171"/>
        <v>5.4000000000000003E-3</v>
      </c>
      <c r="EM142" s="33">
        <f t="shared" si="171"/>
        <v>3.9199999999999999E-2</v>
      </c>
      <c r="EN142" s="33">
        <f t="shared" si="171"/>
        <v>8.2199999999999995E-2</v>
      </c>
      <c r="EO142" s="33">
        <f t="shared" si="171"/>
        <v>5.0000000000000001E-3</v>
      </c>
      <c r="EP142" s="33">
        <f t="shared" si="171"/>
        <v>0</v>
      </c>
      <c r="EQ142" s="33">
        <f t="shared" si="171"/>
        <v>0</v>
      </c>
      <c r="ER142" s="33">
        <f t="shared" si="171"/>
        <v>0</v>
      </c>
      <c r="ES142" s="33">
        <f t="shared" si="171"/>
        <v>4.1099999999999998E-2</v>
      </c>
      <c r="ET142" s="33">
        <f t="shared" si="171"/>
        <v>9.01E-2</v>
      </c>
      <c r="EU142" s="33">
        <f t="shared" si="171"/>
        <v>0.1419</v>
      </c>
      <c r="EV142" s="33">
        <f t="shared" si="171"/>
        <v>4.3799999999999999E-2</v>
      </c>
      <c r="EW142" s="33">
        <f t="shared" si="171"/>
        <v>0</v>
      </c>
      <c r="EX142" s="33">
        <f t="shared" si="171"/>
        <v>1.9900000000000001E-2</v>
      </c>
      <c r="EY142" s="33">
        <f t="shared" si="171"/>
        <v>5.8000000000000003E-2</v>
      </c>
      <c r="EZ142" s="33">
        <f t="shared" si="171"/>
        <v>2.5499999999999998E-2</v>
      </c>
      <c r="FA142" s="33">
        <f t="shared" si="171"/>
        <v>0</v>
      </c>
      <c r="FB142" s="33">
        <f t="shared" si="171"/>
        <v>9.9699999999999997E-2</v>
      </c>
      <c r="FC142" s="33">
        <f t="shared" si="171"/>
        <v>0</v>
      </c>
      <c r="FD142" s="33">
        <f t="shared" si="171"/>
        <v>3.1899999999999998E-2</v>
      </c>
      <c r="FE142" s="33">
        <f t="shared" si="171"/>
        <v>6.4899999999999999E-2</v>
      </c>
      <c r="FF142" s="33">
        <f t="shared" si="171"/>
        <v>3.6799999999999999E-2</v>
      </c>
      <c r="FG142" s="33">
        <f t="shared" si="171"/>
        <v>0</v>
      </c>
      <c r="FH142" s="33">
        <f t="shared" si="171"/>
        <v>0</v>
      </c>
      <c r="FI142" s="33">
        <f t="shared" si="171"/>
        <v>4.9099999999999998E-2</v>
      </c>
      <c r="FJ142" s="33">
        <f t="shared" si="171"/>
        <v>0</v>
      </c>
      <c r="FK142" s="33">
        <f t="shared" si="171"/>
        <v>2.69E-2</v>
      </c>
      <c r="FL142" s="33">
        <f t="shared" si="171"/>
        <v>0</v>
      </c>
      <c r="FM142" s="33">
        <f t="shared" si="171"/>
        <v>0</v>
      </c>
      <c r="FN142" s="33">
        <f t="shared" si="171"/>
        <v>6.9199999999999998E-2</v>
      </c>
      <c r="FO142" s="33">
        <f t="shared" si="171"/>
        <v>1.54E-2</v>
      </c>
      <c r="FP142" s="33">
        <f t="shared" si="171"/>
        <v>3.2500000000000001E-2</v>
      </c>
      <c r="FQ142" s="33">
        <f t="shared" si="171"/>
        <v>0</v>
      </c>
      <c r="FR142" s="33">
        <f t="shared" si="171"/>
        <v>0</v>
      </c>
      <c r="FS142" s="33">
        <f t="shared" si="171"/>
        <v>0</v>
      </c>
      <c r="FT142" s="33">
        <f t="shared" si="171"/>
        <v>3.8800000000000001E-2</v>
      </c>
      <c r="FU142" s="33">
        <f t="shared" si="171"/>
        <v>5.1999999999999998E-2</v>
      </c>
      <c r="FV142" s="33">
        <f t="shared" si="171"/>
        <v>4.7600000000000003E-2</v>
      </c>
      <c r="FW142" s="33">
        <f t="shared" si="171"/>
        <v>4.9099999999999998E-2</v>
      </c>
      <c r="FX142" s="33">
        <f t="shared" si="171"/>
        <v>0</v>
      </c>
      <c r="FY142" s="7"/>
      <c r="FZ142" s="33"/>
      <c r="GA142" s="7"/>
      <c r="GB142" s="20"/>
      <c r="GC142" s="20"/>
      <c r="GD142" s="20"/>
      <c r="GE142" s="20"/>
      <c r="GF142" s="20"/>
      <c r="GG142" s="7"/>
      <c r="GH142" s="18"/>
      <c r="GI142" s="18"/>
      <c r="GJ142" s="18"/>
      <c r="GK142" s="7"/>
      <c r="GL142" s="7"/>
      <c r="GM142" s="7"/>
    </row>
    <row r="143" spans="1:256" x14ac:dyDescent="0.35">
      <c r="A143" s="7"/>
      <c r="B143" s="7" t="s">
        <v>640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49"/>
      <c r="FZ143" s="7"/>
      <c r="GA143" s="7"/>
      <c r="GB143" s="33"/>
      <c r="GC143" s="33"/>
      <c r="GD143" s="33"/>
      <c r="GE143" s="33"/>
      <c r="GF143" s="33"/>
      <c r="GG143" s="7"/>
      <c r="GH143" s="7"/>
      <c r="GI143" s="7"/>
      <c r="GJ143" s="7"/>
      <c r="GK143" s="7"/>
      <c r="GL143" s="7"/>
      <c r="GM143" s="7"/>
    </row>
    <row r="144" spans="1:256" x14ac:dyDescent="0.35">
      <c r="A144" s="6" t="s">
        <v>641</v>
      </c>
      <c r="B144" s="7" t="s">
        <v>642</v>
      </c>
      <c r="C144" s="33">
        <f t="shared" ref="C144:BN144" si="172">ROUND(IF((C139-C19)*0.36&lt;0=TRUE(),0,IF((C103&gt;50000),(C139-C19)*0.36,0)),4)</f>
        <v>0</v>
      </c>
      <c r="D144" s="33">
        <f t="shared" si="172"/>
        <v>0</v>
      </c>
      <c r="E144" s="33">
        <f t="shared" si="172"/>
        <v>0</v>
      </c>
      <c r="F144" s="33">
        <f t="shared" si="172"/>
        <v>0</v>
      </c>
      <c r="G144" s="33">
        <f t="shared" si="172"/>
        <v>0</v>
      </c>
      <c r="H144" s="33">
        <f t="shared" si="172"/>
        <v>0</v>
      </c>
      <c r="I144" s="33">
        <f t="shared" si="172"/>
        <v>0</v>
      </c>
      <c r="J144" s="33">
        <f t="shared" si="172"/>
        <v>0</v>
      </c>
      <c r="K144" s="33">
        <f t="shared" si="172"/>
        <v>0</v>
      </c>
      <c r="L144" s="33">
        <f t="shared" si="172"/>
        <v>0</v>
      </c>
      <c r="M144" s="33">
        <f t="shared" si="172"/>
        <v>0</v>
      </c>
      <c r="N144" s="33">
        <f t="shared" si="172"/>
        <v>0</v>
      </c>
      <c r="O144" s="33">
        <f t="shared" si="172"/>
        <v>0</v>
      </c>
      <c r="P144" s="33">
        <f t="shared" si="172"/>
        <v>0</v>
      </c>
      <c r="Q144" s="33">
        <f t="shared" si="172"/>
        <v>0</v>
      </c>
      <c r="R144" s="33">
        <f t="shared" si="172"/>
        <v>0</v>
      </c>
      <c r="S144" s="33">
        <f t="shared" si="172"/>
        <v>0</v>
      </c>
      <c r="T144" s="33">
        <f t="shared" si="172"/>
        <v>0</v>
      </c>
      <c r="U144" s="33">
        <f t="shared" si="172"/>
        <v>0</v>
      </c>
      <c r="V144" s="33">
        <f t="shared" si="172"/>
        <v>0</v>
      </c>
      <c r="W144" s="33">
        <f t="shared" si="172"/>
        <v>0</v>
      </c>
      <c r="X144" s="33">
        <f t="shared" si="172"/>
        <v>0</v>
      </c>
      <c r="Y144" s="33">
        <f t="shared" si="172"/>
        <v>0</v>
      </c>
      <c r="Z144" s="33">
        <f t="shared" si="172"/>
        <v>0</v>
      </c>
      <c r="AA144" s="33">
        <f t="shared" si="172"/>
        <v>0</v>
      </c>
      <c r="AB144" s="33">
        <f t="shared" si="172"/>
        <v>0</v>
      </c>
      <c r="AC144" s="33">
        <f t="shared" si="172"/>
        <v>0</v>
      </c>
      <c r="AD144" s="33">
        <f t="shared" si="172"/>
        <v>0</v>
      </c>
      <c r="AE144" s="33">
        <f t="shared" si="172"/>
        <v>0</v>
      </c>
      <c r="AF144" s="33">
        <f t="shared" si="172"/>
        <v>0</v>
      </c>
      <c r="AG144" s="33">
        <f t="shared" si="172"/>
        <v>0</v>
      </c>
      <c r="AH144" s="33">
        <f t="shared" si="172"/>
        <v>0</v>
      </c>
      <c r="AI144" s="33">
        <f t="shared" si="172"/>
        <v>0</v>
      </c>
      <c r="AJ144" s="33">
        <f t="shared" si="172"/>
        <v>0</v>
      </c>
      <c r="AK144" s="33">
        <f t="shared" si="172"/>
        <v>0</v>
      </c>
      <c r="AL144" s="33">
        <f t="shared" si="172"/>
        <v>0</v>
      </c>
      <c r="AM144" s="33">
        <f t="shared" si="172"/>
        <v>0</v>
      </c>
      <c r="AN144" s="33">
        <f t="shared" si="172"/>
        <v>0</v>
      </c>
      <c r="AO144" s="33">
        <f t="shared" si="172"/>
        <v>0</v>
      </c>
      <c r="AP144" s="33">
        <f t="shared" si="172"/>
        <v>5.8999999999999997E-2</v>
      </c>
      <c r="AQ144" s="33">
        <f t="shared" si="172"/>
        <v>0</v>
      </c>
      <c r="AR144" s="33">
        <f t="shared" si="172"/>
        <v>0</v>
      </c>
      <c r="AS144" s="33">
        <f t="shared" si="172"/>
        <v>0</v>
      </c>
      <c r="AT144" s="33">
        <f t="shared" si="172"/>
        <v>0</v>
      </c>
      <c r="AU144" s="33">
        <f t="shared" si="172"/>
        <v>0</v>
      </c>
      <c r="AV144" s="33">
        <f t="shared" si="172"/>
        <v>0</v>
      </c>
      <c r="AW144" s="33">
        <f t="shared" si="172"/>
        <v>0</v>
      </c>
      <c r="AX144" s="33">
        <f t="shared" si="172"/>
        <v>0</v>
      </c>
      <c r="AY144" s="33">
        <f t="shared" si="172"/>
        <v>0</v>
      </c>
      <c r="AZ144" s="33">
        <f t="shared" si="172"/>
        <v>0</v>
      </c>
      <c r="BA144" s="33">
        <f t="shared" si="172"/>
        <v>0</v>
      </c>
      <c r="BB144" s="33">
        <f t="shared" si="172"/>
        <v>0</v>
      </c>
      <c r="BC144" s="33">
        <f t="shared" si="172"/>
        <v>0</v>
      </c>
      <c r="BD144" s="33">
        <f t="shared" si="172"/>
        <v>0</v>
      </c>
      <c r="BE144" s="33">
        <f t="shared" si="172"/>
        <v>0</v>
      </c>
      <c r="BF144" s="33">
        <f t="shared" si="172"/>
        <v>0</v>
      </c>
      <c r="BG144" s="33">
        <f t="shared" si="172"/>
        <v>0</v>
      </c>
      <c r="BH144" s="33">
        <f t="shared" si="172"/>
        <v>0</v>
      </c>
      <c r="BI144" s="33">
        <f t="shared" si="172"/>
        <v>0</v>
      </c>
      <c r="BJ144" s="33">
        <f t="shared" si="172"/>
        <v>0</v>
      </c>
      <c r="BK144" s="33">
        <f t="shared" si="172"/>
        <v>0</v>
      </c>
      <c r="BL144" s="33">
        <f t="shared" si="172"/>
        <v>0</v>
      </c>
      <c r="BM144" s="33">
        <f t="shared" si="172"/>
        <v>0</v>
      </c>
      <c r="BN144" s="33">
        <f t="shared" si="172"/>
        <v>0</v>
      </c>
      <c r="BO144" s="33">
        <f t="shared" ref="BO144:DZ144" si="173">ROUND(IF((BO139-BO19)*0.36&lt;0=TRUE(),0,IF((BO103&gt;50000),(BO139-BO19)*0.36,0)),4)</f>
        <v>0</v>
      </c>
      <c r="BP144" s="33">
        <f t="shared" si="173"/>
        <v>0</v>
      </c>
      <c r="BQ144" s="33">
        <f t="shared" si="173"/>
        <v>0</v>
      </c>
      <c r="BR144" s="33">
        <f t="shared" si="173"/>
        <v>0</v>
      </c>
      <c r="BS144" s="33">
        <f t="shared" si="173"/>
        <v>0</v>
      </c>
      <c r="BT144" s="33">
        <f t="shared" si="173"/>
        <v>0</v>
      </c>
      <c r="BU144" s="33">
        <f t="shared" si="173"/>
        <v>0</v>
      </c>
      <c r="BV144" s="33">
        <f t="shared" si="173"/>
        <v>0</v>
      </c>
      <c r="BW144" s="33">
        <f t="shared" si="173"/>
        <v>0</v>
      </c>
      <c r="BX144" s="33">
        <f t="shared" si="173"/>
        <v>0</v>
      </c>
      <c r="BY144" s="33">
        <f t="shared" si="173"/>
        <v>0</v>
      </c>
      <c r="BZ144" s="33">
        <f t="shared" si="173"/>
        <v>0</v>
      </c>
      <c r="CA144" s="33">
        <f t="shared" si="173"/>
        <v>0</v>
      </c>
      <c r="CB144" s="33">
        <f t="shared" si="173"/>
        <v>0</v>
      </c>
      <c r="CC144" s="33">
        <f t="shared" si="173"/>
        <v>0</v>
      </c>
      <c r="CD144" s="33">
        <f t="shared" si="173"/>
        <v>0</v>
      </c>
      <c r="CE144" s="33">
        <f t="shared" si="173"/>
        <v>0</v>
      </c>
      <c r="CF144" s="33">
        <f t="shared" si="173"/>
        <v>0</v>
      </c>
      <c r="CG144" s="33">
        <f t="shared" si="173"/>
        <v>0</v>
      </c>
      <c r="CH144" s="33">
        <f t="shared" si="173"/>
        <v>0</v>
      </c>
      <c r="CI144" s="33">
        <f t="shared" si="173"/>
        <v>0</v>
      </c>
      <c r="CJ144" s="33">
        <f t="shared" si="173"/>
        <v>0</v>
      </c>
      <c r="CK144" s="33">
        <f t="shared" si="173"/>
        <v>0</v>
      </c>
      <c r="CL144" s="33">
        <f t="shared" si="173"/>
        <v>0</v>
      </c>
      <c r="CM144" s="33">
        <f t="shared" si="173"/>
        <v>0</v>
      </c>
      <c r="CN144" s="33">
        <f t="shared" si="173"/>
        <v>0</v>
      </c>
      <c r="CO144" s="33">
        <f t="shared" si="173"/>
        <v>0</v>
      </c>
      <c r="CP144" s="33">
        <f t="shared" si="173"/>
        <v>0</v>
      </c>
      <c r="CQ144" s="33">
        <f t="shared" si="173"/>
        <v>0</v>
      </c>
      <c r="CR144" s="33">
        <f t="shared" si="173"/>
        <v>0</v>
      </c>
      <c r="CS144" s="33">
        <f t="shared" si="173"/>
        <v>0</v>
      </c>
      <c r="CT144" s="33">
        <f t="shared" si="173"/>
        <v>0</v>
      </c>
      <c r="CU144" s="33">
        <f t="shared" si="173"/>
        <v>0</v>
      </c>
      <c r="CV144" s="33">
        <f t="shared" si="173"/>
        <v>0</v>
      </c>
      <c r="CW144" s="33">
        <f t="shared" si="173"/>
        <v>0</v>
      </c>
      <c r="CX144" s="33">
        <f t="shared" si="173"/>
        <v>0</v>
      </c>
      <c r="CY144" s="33">
        <f t="shared" si="173"/>
        <v>0</v>
      </c>
      <c r="CZ144" s="33">
        <f t="shared" si="173"/>
        <v>0</v>
      </c>
      <c r="DA144" s="33">
        <f t="shared" si="173"/>
        <v>0</v>
      </c>
      <c r="DB144" s="33">
        <f t="shared" si="173"/>
        <v>0</v>
      </c>
      <c r="DC144" s="33">
        <f t="shared" si="173"/>
        <v>0</v>
      </c>
      <c r="DD144" s="33">
        <f t="shared" si="173"/>
        <v>0</v>
      </c>
      <c r="DE144" s="33">
        <f t="shared" si="173"/>
        <v>0</v>
      </c>
      <c r="DF144" s="33">
        <f t="shared" si="173"/>
        <v>0</v>
      </c>
      <c r="DG144" s="33">
        <f t="shared" si="173"/>
        <v>0</v>
      </c>
      <c r="DH144" s="33">
        <f t="shared" si="173"/>
        <v>0</v>
      </c>
      <c r="DI144" s="33">
        <f t="shared" si="173"/>
        <v>0</v>
      </c>
      <c r="DJ144" s="33">
        <f t="shared" si="173"/>
        <v>0</v>
      </c>
      <c r="DK144" s="33">
        <f t="shared" si="173"/>
        <v>0</v>
      </c>
      <c r="DL144" s="33">
        <f t="shared" si="173"/>
        <v>0</v>
      </c>
      <c r="DM144" s="33">
        <f t="shared" si="173"/>
        <v>0</v>
      </c>
      <c r="DN144" s="33">
        <f t="shared" si="173"/>
        <v>0</v>
      </c>
      <c r="DO144" s="33">
        <f t="shared" si="173"/>
        <v>0</v>
      </c>
      <c r="DP144" s="33">
        <f t="shared" si="173"/>
        <v>0</v>
      </c>
      <c r="DQ144" s="33">
        <f t="shared" si="173"/>
        <v>0</v>
      </c>
      <c r="DR144" s="33">
        <f t="shared" si="173"/>
        <v>0</v>
      </c>
      <c r="DS144" s="33">
        <f t="shared" si="173"/>
        <v>0</v>
      </c>
      <c r="DT144" s="33">
        <f t="shared" si="173"/>
        <v>0</v>
      </c>
      <c r="DU144" s="33">
        <f t="shared" si="173"/>
        <v>0</v>
      </c>
      <c r="DV144" s="33">
        <f t="shared" si="173"/>
        <v>0</v>
      </c>
      <c r="DW144" s="33">
        <f t="shared" si="173"/>
        <v>0</v>
      </c>
      <c r="DX144" s="33">
        <f t="shared" si="173"/>
        <v>0</v>
      </c>
      <c r="DY144" s="33">
        <f t="shared" si="173"/>
        <v>0</v>
      </c>
      <c r="DZ144" s="33">
        <f t="shared" si="173"/>
        <v>0</v>
      </c>
      <c r="EA144" s="33">
        <f t="shared" ref="EA144:FX144" si="174">ROUND(IF((EA139-EA19)*0.36&lt;0=TRUE(),0,IF((EA103&gt;50000),(EA139-EA19)*0.36,0)),4)</f>
        <v>0</v>
      </c>
      <c r="EB144" s="33">
        <f t="shared" si="174"/>
        <v>0</v>
      </c>
      <c r="EC144" s="33">
        <f t="shared" si="174"/>
        <v>0</v>
      </c>
      <c r="ED144" s="33">
        <f t="shared" si="174"/>
        <v>0</v>
      </c>
      <c r="EE144" s="33">
        <f t="shared" si="174"/>
        <v>0</v>
      </c>
      <c r="EF144" s="33">
        <f t="shared" si="174"/>
        <v>0</v>
      </c>
      <c r="EG144" s="33">
        <f t="shared" si="174"/>
        <v>0</v>
      </c>
      <c r="EH144" s="33">
        <f t="shared" si="174"/>
        <v>0</v>
      </c>
      <c r="EI144" s="33">
        <f t="shared" si="174"/>
        <v>0</v>
      </c>
      <c r="EJ144" s="33">
        <f t="shared" si="174"/>
        <v>0</v>
      </c>
      <c r="EK144" s="33">
        <f t="shared" si="174"/>
        <v>0</v>
      </c>
      <c r="EL144" s="33">
        <f t="shared" si="174"/>
        <v>0</v>
      </c>
      <c r="EM144" s="33">
        <f t="shared" si="174"/>
        <v>0</v>
      </c>
      <c r="EN144" s="33">
        <f t="shared" si="174"/>
        <v>0</v>
      </c>
      <c r="EO144" s="33">
        <f t="shared" si="174"/>
        <v>0</v>
      </c>
      <c r="EP144" s="33">
        <f t="shared" si="174"/>
        <v>0</v>
      </c>
      <c r="EQ144" s="33">
        <f t="shared" si="174"/>
        <v>0</v>
      </c>
      <c r="ER144" s="33">
        <f t="shared" si="174"/>
        <v>0</v>
      </c>
      <c r="ES144" s="33">
        <f t="shared" si="174"/>
        <v>0</v>
      </c>
      <c r="ET144" s="33">
        <f t="shared" si="174"/>
        <v>0</v>
      </c>
      <c r="EU144" s="33">
        <f t="shared" si="174"/>
        <v>0</v>
      </c>
      <c r="EV144" s="33">
        <f t="shared" si="174"/>
        <v>0</v>
      </c>
      <c r="EW144" s="33">
        <f t="shared" si="174"/>
        <v>0</v>
      </c>
      <c r="EX144" s="33">
        <f t="shared" si="174"/>
        <v>0</v>
      </c>
      <c r="EY144" s="33">
        <f t="shared" si="174"/>
        <v>0</v>
      </c>
      <c r="EZ144" s="33">
        <f t="shared" si="174"/>
        <v>0</v>
      </c>
      <c r="FA144" s="33">
        <f t="shared" si="174"/>
        <v>0</v>
      </c>
      <c r="FB144" s="33">
        <f t="shared" si="174"/>
        <v>0</v>
      </c>
      <c r="FC144" s="33">
        <f t="shared" si="174"/>
        <v>0</v>
      </c>
      <c r="FD144" s="33">
        <f t="shared" si="174"/>
        <v>0</v>
      </c>
      <c r="FE144" s="33">
        <f t="shared" si="174"/>
        <v>0</v>
      </c>
      <c r="FF144" s="33">
        <f t="shared" si="174"/>
        <v>0</v>
      </c>
      <c r="FG144" s="33">
        <f t="shared" si="174"/>
        <v>0</v>
      </c>
      <c r="FH144" s="33">
        <f t="shared" si="174"/>
        <v>0</v>
      </c>
      <c r="FI144" s="33">
        <f t="shared" si="174"/>
        <v>0</v>
      </c>
      <c r="FJ144" s="33">
        <f t="shared" si="174"/>
        <v>0</v>
      </c>
      <c r="FK144" s="33">
        <f t="shared" si="174"/>
        <v>0</v>
      </c>
      <c r="FL144" s="33">
        <f t="shared" si="174"/>
        <v>0</v>
      </c>
      <c r="FM144" s="33">
        <f t="shared" si="174"/>
        <v>0</v>
      </c>
      <c r="FN144" s="33">
        <f t="shared" si="174"/>
        <v>0</v>
      </c>
      <c r="FO144" s="33">
        <f t="shared" si="174"/>
        <v>0</v>
      </c>
      <c r="FP144" s="33">
        <f t="shared" si="174"/>
        <v>0</v>
      </c>
      <c r="FQ144" s="33">
        <f t="shared" si="174"/>
        <v>0</v>
      </c>
      <c r="FR144" s="33">
        <f t="shared" si="174"/>
        <v>0</v>
      </c>
      <c r="FS144" s="33">
        <f t="shared" si="174"/>
        <v>0</v>
      </c>
      <c r="FT144" s="33">
        <f t="shared" si="174"/>
        <v>0</v>
      </c>
      <c r="FU144" s="33">
        <f t="shared" si="174"/>
        <v>0</v>
      </c>
      <c r="FV144" s="33">
        <f t="shared" si="174"/>
        <v>0</v>
      </c>
      <c r="FW144" s="33">
        <f t="shared" si="174"/>
        <v>0</v>
      </c>
      <c r="FX144" s="33">
        <f t="shared" si="174"/>
        <v>0</v>
      </c>
      <c r="FY144" s="33"/>
      <c r="FZ144" s="7"/>
      <c r="GA144" s="7"/>
      <c r="GB144" s="7"/>
      <c r="GC144" s="7"/>
      <c r="GD144" s="7"/>
      <c r="GE144" s="7"/>
      <c r="GF144" s="7"/>
      <c r="GG144" s="7"/>
      <c r="GH144" s="7"/>
      <c r="GI144" s="7"/>
      <c r="GJ144" s="7"/>
      <c r="GK144" s="7"/>
      <c r="GL144" s="7"/>
      <c r="GM144" s="7"/>
    </row>
    <row r="145" spans="1:195" x14ac:dyDescent="0.35">
      <c r="A145" s="7"/>
      <c r="B145" s="7" t="s">
        <v>643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49"/>
      <c r="GC145" s="49"/>
      <c r="GD145" s="49"/>
      <c r="GE145" s="49"/>
      <c r="GF145" s="49"/>
      <c r="GG145" s="7"/>
      <c r="GH145" s="49"/>
      <c r="GI145" s="49"/>
      <c r="GJ145" s="49"/>
      <c r="GK145" s="49"/>
      <c r="GL145" s="49"/>
      <c r="GM145" s="49"/>
    </row>
    <row r="146" spans="1:195" x14ac:dyDescent="0.35">
      <c r="A146" s="6" t="s">
        <v>644</v>
      </c>
      <c r="B146" s="7" t="s">
        <v>645</v>
      </c>
      <c r="C146" s="92">
        <f t="shared" ref="C146:BN146" si="175">MAX(C142,C144)</f>
        <v>8.09E-2</v>
      </c>
      <c r="D146" s="92">
        <f t="shared" si="175"/>
        <v>1.5599999999999999E-2</v>
      </c>
      <c r="E146" s="92">
        <f t="shared" si="175"/>
        <v>0.1258</v>
      </c>
      <c r="F146" s="92">
        <f t="shared" si="175"/>
        <v>1.47E-2</v>
      </c>
      <c r="G146" s="92">
        <f t="shared" si="175"/>
        <v>0</v>
      </c>
      <c r="H146" s="92">
        <f t="shared" si="175"/>
        <v>0</v>
      </c>
      <c r="I146" s="92">
        <f t="shared" si="175"/>
        <v>0.10639999999999999</v>
      </c>
      <c r="J146" s="92">
        <f t="shared" si="175"/>
        <v>9.8699999999999996E-2</v>
      </c>
      <c r="K146" s="92">
        <f t="shared" si="175"/>
        <v>4.3700000000000003E-2</v>
      </c>
      <c r="L146" s="92">
        <f t="shared" si="175"/>
        <v>5.4300000000000001E-2</v>
      </c>
      <c r="M146" s="92">
        <f t="shared" si="175"/>
        <v>0.11840000000000001</v>
      </c>
      <c r="N146" s="92">
        <f t="shared" si="175"/>
        <v>0</v>
      </c>
      <c r="O146" s="92">
        <f t="shared" si="175"/>
        <v>0</v>
      </c>
      <c r="P146" s="92">
        <f t="shared" si="175"/>
        <v>1.7899999999999999E-2</v>
      </c>
      <c r="Q146" s="92">
        <f t="shared" si="175"/>
        <v>9.6799999999999997E-2</v>
      </c>
      <c r="R146" s="92">
        <f t="shared" si="175"/>
        <v>2.0500000000000001E-2</v>
      </c>
      <c r="S146" s="92">
        <f t="shared" si="175"/>
        <v>3.8199999999999998E-2</v>
      </c>
      <c r="T146" s="92">
        <f t="shared" si="175"/>
        <v>8.2699999999999996E-2</v>
      </c>
      <c r="U146" s="92">
        <f t="shared" si="175"/>
        <v>6.3100000000000003E-2</v>
      </c>
      <c r="V146" s="92">
        <f t="shared" si="175"/>
        <v>8.4000000000000005E-2</v>
      </c>
      <c r="W146" s="92">
        <f t="shared" si="175"/>
        <v>9.5200000000000007E-2</v>
      </c>
      <c r="X146" s="92">
        <f t="shared" si="175"/>
        <v>2.9700000000000001E-2</v>
      </c>
      <c r="Y146" s="92">
        <f t="shared" si="175"/>
        <v>0.113</v>
      </c>
      <c r="Z146" s="92">
        <f t="shared" si="175"/>
        <v>0</v>
      </c>
      <c r="AA146" s="92">
        <f t="shared" si="175"/>
        <v>0</v>
      </c>
      <c r="AB146" s="92">
        <f t="shared" si="175"/>
        <v>0</v>
      </c>
      <c r="AC146" s="92">
        <f t="shared" si="175"/>
        <v>0</v>
      </c>
      <c r="AD146" s="92">
        <f t="shared" si="175"/>
        <v>0</v>
      </c>
      <c r="AE146" s="92">
        <f t="shared" si="175"/>
        <v>6.9900000000000004E-2</v>
      </c>
      <c r="AF146" s="92">
        <f t="shared" si="175"/>
        <v>2.3900000000000001E-2</v>
      </c>
      <c r="AG146" s="92">
        <f t="shared" si="175"/>
        <v>0</v>
      </c>
      <c r="AH146" s="92">
        <f t="shared" si="175"/>
        <v>6.6699999999999995E-2</v>
      </c>
      <c r="AI146" s="92">
        <f t="shared" si="175"/>
        <v>4.3999999999999997E-2</v>
      </c>
      <c r="AJ146" s="92">
        <f t="shared" si="175"/>
        <v>0.1145</v>
      </c>
      <c r="AK146" s="92">
        <f t="shared" si="175"/>
        <v>0.1399</v>
      </c>
      <c r="AL146" s="92">
        <f t="shared" si="175"/>
        <v>0.1105</v>
      </c>
      <c r="AM146" s="92">
        <f t="shared" si="175"/>
        <v>5.6899999999999999E-2</v>
      </c>
      <c r="AN146" s="92">
        <f t="shared" si="175"/>
        <v>1.5299999999999999E-2</v>
      </c>
      <c r="AO146" s="92">
        <f t="shared" si="175"/>
        <v>4.2000000000000003E-2</v>
      </c>
      <c r="AP146" s="92">
        <f t="shared" si="175"/>
        <v>5.8999999999999997E-2</v>
      </c>
      <c r="AQ146" s="92">
        <f t="shared" si="175"/>
        <v>4.1300000000000003E-2</v>
      </c>
      <c r="AR146" s="92">
        <f t="shared" si="175"/>
        <v>0</v>
      </c>
      <c r="AS146" s="92">
        <f t="shared" si="175"/>
        <v>0</v>
      </c>
      <c r="AT146" s="92">
        <f t="shared" si="175"/>
        <v>0</v>
      </c>
      <c r="AU146" s="92">
        <f t="shared" si="175"/>
        <v>0</v>
      </c>
      <c r="AV146" s="92">
        <f t="shared" si="175"/>
        <v>5.0099999999999999E-2</v>
      </c>
      <c r="AW146" s="92">
        <f t="shared" si="175"/>
        <v>0</v>
      </c>
      <c r="AX146" s="92">
        <f t="shared" si="175"/>
        <v>2.4899999999999999E-2</v>
      </c>
      <c r="AY146" s="92">
        <f t="shared" si="175"/>
        <v>2.1899999999999999E-2</v>
      </c>
      <c r="AZ146" s="92">
        <f t="shared" si="175"/>
        <v>6.1899999999999997E-2</v>
      </c>
      <c r="BA146" s="92">
        <f t="shared" si="175"/>
        <v>5.5999999999999999E-3</v>
      </c>
      <c r="BB146" s="92">
        <f t="shared" si="175"/>
        <v>7.7000000000000002E-3</v>
      </c>
      <c r="BC146" s="92">
        <f t="shared" si="175"/>
        <v>3.3500000000000002E-2</v>
      </c>
      <c r="BD146" s="92">
        <f t="shared" si="175"/>
        <v>0</v>
      </c>
      <c r="BE146" s="92">
        <f t="shared" si="175"/>
        <v>0</v>
      </c>
      <c r="BF146" s="92">
        <f t="shared" si="175"/>
        <v>0</v>
      </c>
      <c r="BG146" s="92">
        <f t="shared" si="175"/>
        <v>4.0099999999999997E-2</v>
      </c>
      <c r="BH146" s="92">
        <f t="shared" si="175"/>
        <v>0</v>
      </c>
      <c r="BI146" s="92">
        <f t="shared" si="175"/>
        <v>8.5599999999999996E-2</v>
      </c>
      <c r="BJ146" s="92">
        <f t="shared" si="175"/>
        <v>0</v>
      </c>
      <c r="BK146" s="92">
        <f t="shared" si="175"/>
        <v>1.3100000000000001E-2</v>
      </c>
      <c r="BL146" s="92">
        <f t="shared" si="175"/>
        <v>4.5900000000000003E-2</v>
      </c>
      <c r="BM146" s="92">
        <f t="shared" si="175"/>
        <v>5.1299999999999998E-2</v>
      </c>
      <c r="BN146" s="92">
        <f t="shared" si="175"/>
        <v>3.8399999999999997E-2</v>
      </c>
      <c r="BO146" s="92">
        <f t="shared" ref="BO146:DZ146" si="176">MAX(BO142,BO144)</f>
        <v>3.2899999999999999E-2</v>
      </c>
      <c r="BP146" s="92">
        <f t="shared" si="176"/>
        <v>5.2400000000000002E-2</v>
      </c>
      <c r="BQ146" s="92">
        <f t="shared" si="176"/>
        <v>1.46E-2</v>
      </c>
      <c r="BR146" s="92">
        <f t="shared" si="176"/>
        <v>1.3299999999999999E-2</v>
      </c>
      <c r="BS146" s="92">
        <f t="shared" si="176"/>
        <v>6.3600000000000004E-2</v>
      </c>
      <c r="BT146" s="92">
        <f t="shared" si="176"/>
        <v>0</v>
      </c>
      <c r="BU146" s="92">
        <f t="shared" si="176"/>
        <v>0</v>
      </c>
      <c r="BV146" s="92">
        <f t="shared" si="176"/>
        <v>0</v>
      </c>
      <c r="BW146" s="92">
        <f t="shared" si="176"/>
        <v>0</v>
      </c>
      <c r="BX146" s="92">
        <f t="shared" si="176"/>
        <v>0</v>
      </c>
      <c r="BY146" s="92">
        <f t="shared" si="176"/>
        <v>0.1227</v>
      </c>
      <c r="BZ146" s="92">
        <f t="shared" si="176"/>
        <v>7.5700000000000003E-2</v>
      </c>
      <c r="CA146" s="92">
        <f t="shared" si="176"/>
        <v>0</v>
      </c>
      <c r="CB146" s="92">
        <f t="shared" si="176"/>
        <v>0</v>
      </c>
      <c r="CC146" s="92">
        <f t="shared" si="176"/>
        <v>5.6599999999999998E-2</v>
      </c>
      <c r="CD146" s="92">
        <f t="shared" si="176"/>
        <v>0</v>
      </c>
      <c r="CE146" s="92">
        <f t="shared" si="176"/>
        <v>0</v>
      </c>
      <c r="CF146" s="92">
        <f t="shared" si="176"/>
        <v>1.0500000000000001E-2</v>
      </c>
      <c r="CG146" s="92">
        <f t="shared" si="176"/>
        <v>0</v>
      </c>
      <c r="CH146" s="92">
        <f t="shared" si="176"/>
        <v>8.72E-2</v>
      </c>
      <c r="CI146" s="92">
        <f t="shared" si="176"/>
        <v>4.9700000000000001E-2</v>
      </c>
      <c r="CJ146" s="92">
        <f t="shared" si="176"/>
        <v>4.7E-2</v>
      </c>
      <c r="CK146" s="92">
        <f t="shared" si="176"/>
        <v>0</v>
      </c>
      <c r="CL146" s="92">
        <f t="shared" si="176"/>
        <v>0</v>
      </c>
      <c r="CM146" s="92">
        <f t="shared" si="176"/>
        <v>3.1699999999999999E-2</v>
      </c>
      <c r="CN146" s="92">
        <f t="shared" si="176"/>
        <v>0</v>
      </c>
      <c r="CO146" s="92">
        <f t="shared" si="176"/>
        <v>0</v>
      </c>
      <c r="CP146" s="92">
        <f t="shared" si="176"/>
        <v>3.0000000000000001E-3</v>
      </c>
      <c r="CQ146" s="92">
        <f t="shared" si="176"/>
        <v>8.7499999999999994E-2</v>
      </c>
      <c r="CR146" s="92">
        <f t="shared" si="176"/>
        <v>0</v>
      </c>
      <c r="CS146" s="92">
        <f t="shared" si="176"/>
        <v>0</v>
      </c>
      <c r="CT146" s="92">
        <f t="shared" si="176"/>
        <v>0.1031</v>
      </c>
      <c r="CU146" s="92">
        <f t="shared" si="176"/>
        <v>0</v>
      </c>
      <c r="CV146" s="92">
        <f t="shared" si="176"/>
        <v>0</v>
      </c>
      <c r="CW146" s="92">
        <f t="shared" si="176"/>
        <v>0.03</v>
      </c>
      <c r="CX146" s="92">
        <f t="shared" si="176"/>
        <v>1.21E-2</v>
      </c>
      <c r="CY146" s="92">
        <f t="shared" si="176"/>
        <v>1.61E-2</v>
      </c>
      <c r="CZ146" s="92">
        <f t="shared" si="176"/>
        <v>3.0499999999999999E-2</v>
      </c>
      <c r="DA146" s="92">
        <f t="shared" si="176"/>
        <v>0</v>
      </c>
      <c r="DB146" s="92">
        <f t="shared" si="176"/>
        <v>0</v>
      </c>
      <c r="DC146" s="92">
        <f t="shared" si="176"/>
        <v>0</v>
      </c>
      <c r="DD146" s="92">
        <f t="shared" si="176"/>
        <v>4.82E-2</v>
      </c>
      <c r="DE146" s="92">
        <f t="shared" si="176"/>
        <v>0</v>
      </c>
      <c r="DF146" s="92">
        <f t="shared" si="176"/>
        <v>2.93E-2</v>
      </c>
      <c r="DG146" s="92">
        <f t="shared" si="176"/>
        <v>0</v>
      </c>
      <c r="DH146" s="92">
        <f t="shared" si="176"/>
        <v>3.4200000000000001E-2</v>
      </c>
      <c r="DI146" s="92">
        <f t="shared" si="176"/>
        <v>6.0499999999999998E-2</v>
      </c>
      <c r="DJ146" s="92">
        <f t="shared" si="176"/>
        <v>3.0099999999999998E-2</v>
      </c>
      <c r="DK146" s="92">
        <f t="shared" si="176"/>
        <v>0</v>
      </c>
      <c r="DL146" s="92">
        <f t="shared" si="176"/>
        <v>3.0200000000000001E-2</v>
      </c>
      <c r="DM146" s="92">
        <f t="shared" si="176"/>
        <v>3.4700000000000002E-2</v>
      </c>
      <c r="DN146" s="92">
        <f t="shared" si="176"/>
        <v>5.9499999999999997E-2</v>
      </c>
      <c r="DO146" s="92">
        <f t="shared" si="176"/>
        <v>4.4499999999999998E-2</v>
      </c>
      <c r="DP146" s="92">
        <f t="shared" si="176"/>
        <v>0</v>
      </c>
      <c r="DQ146" s="92">
        <f t="shared" si="176"/>
        <v>0</v>
      </c>
      <c r="DR146" s="92">
        <f t="shared" si="176"/>
        <v>9.3100000000000002E-2</v>
      </c>
      <c r="DS146" s="92">
        <f t="shared" si="176"/>
        <v>0.1104</v>
      </c>
      <c r="DT146" s="92">
        <f t="shared" si="176"/>
        <v>0.11990000000000001</v>
      </c>
      <c r="DU146" s="92">
        <f t="shared" si="176"/>
        <v>4.02E-2</v>
      </c>
      <c r="DV146" s="92">
        <f t="shared" si="176"/>
        <v>0</v>
      </c>
      <c r="DW146" s="92">
        <f t="shared" si="176"/>
        <v>1.95E-2</v>
      </c>
      <c r="DX146" s="92">
        <f t="shared" si="176"/>
        <v>0</v>
      </c>
      <c r="DY146" s="92">
        <f t="shared" si="176"/>
        <v>0</v>
      </c>
      <c r="DZ146" s="92">
        <f t="shared" si="176"/>
        <v>0</v>
      </c>
      <c r="EA146" s="92">
        <f t="shared" ref="EA146:FX146" si="177">MAX(EA142,EA144)</f>
        <v>0</v>
      </c>
      <c r="EB146" s="92">
        <f t="shared" si="177"/>
        <v>4.9599999999999998E-2</v>
      </c>
      <c r="EC146" s="92">
        <f t="shared" si="177"/>
        <v>0</v>
      </c>
      <c r="ED146" s="92">
        <f t="shared" si="177"/>
        <v>0</v>
      </c>
      <c r="EE146" s="92">
        <f t="shared" si="177"/>
        <v>7.4499999999999997E-2</v>
      </c>
      <c r="EF146" s="92">
        <f t="shared" si="177"/>
        <v>8.9499999999999996E-2</v>
      </c>
      <c r="EG146" s="92">
        <f t="shared" si="177"/>
        <v>5.3999999999999999E-2</v>
      </c>
      <c r="EH146" s="92">
        <f t="shared" si="177"/>
        <v>1.9900000000000001E-2</v>
      </c>
      <c r="EI146" s="92">
        <f t="shared" si="177"/>
        <v>0.1031</v>
      </c>
      <c r="EJ146" s="92">
        <f t="shared" si="177"/>
        <v>1.7500000000000002E-2</v>
      </c>
      <c r="EK146" s="92">
        <f t="shared" si="177"/>
        <v>0</v>
      </c>
      <c r="EL146" s="92">
        <f t="shared" si="177"/>
        <v>5.4000000000000003E-3</v>
      </c>
      <c r="EM146" s="92">
        <f t="shared" si="177"/>
        <v>3.9199999999999999E-2</v>
      </c>
      <c r="EN146" s="92">
        <f t="shared" si="177"/>
        <v>8.2199999999999995E-2</v>
      </c>
      <c r="EO146" s="92">
        <f t="shared" si="177"/>
        <v>5.0000000000000001E-3</v>
      </c>
      <c r="EP146" s="92">
        <f t="shared" si="177"/>
        <v>0</v>
      </c>
      <c r="EQ146" s="92">
        <f t="shared" si="177"/>
        <v>0</v>
      </c>
      <c r="ER146" s="92">
        <f t="shared" si="177"/>
        <v>0</v>
      </c>
      <c r="ES146" s="92">
        <f t="shared" si="177"/>
        <v>4.1099999999999998E-2</v>
      </c>
      <c r="ET146" s="92">
        <f t="shared" si="177"/>
        <v>9.01E-2</v>
      </c>
      <c r="EU146" s="92">
        <f t="shared" si="177"/>
        <v>0.1419</v>
      </c>
      <c r="EV146" s="92">
        <f t="shared" si="177"/>
        <v>4.3799999999999999E-2</v>
      </c>
      <c r="EW146" s="92">
        <f t="shared" si="177"/>
        <v>0</v>
      </c>
      <c r="EX146" s="92">
        <f t="shared" si="177"/>
        <v>1.9900000000000001E-2</v>
      </c>
      <c r="EY146" s="92">
        <f t="shared" si="177"/>
        <v>5.8000000000000003E-2</v>
      </c>
      <c r="EZ146" s="92">
        <f t="shared" si="177"/>
        <v>2.5499999999999998E-2</v>
      </c>
      <c r="FA146" s="92">
        <f t="shared" si="177"/>
        <v>0</v>
      </c>
      <c r="FB146" s="92">
        <f t="shared" si="177"/>
        <v>9.9699999999999997E-2</v>
      </c>
      <c r="FC146" s="92">
        <f t="shared" si="177"/>
        <v>0</v>
      </c>
      <c r="FD146" s="92">
        <f t="shared" si="177"/>
        <v>3.1899999999999998E-2</v>
      </c>
      <c r="FE146" s="92">
        <f t="shared" si="177"/>
        <v>6.4899999999999999E-2</v>
      </c>
      <c r="FF146" s="92">
        <f t="shared" si="177"/>
        <v>3.6799999999999999E-2</v>
      </c>
      <c r="FG146" s="92">
        <f t="shared" si="177"/>
        <v>0</v>
      </c>
      <c r="FH146" s="92">
        <f t="shared" si="177"/>
        <v>0</v>
      </c>
      <c r="FI146" s="92">
        <f t="shared" si="177"/>
        <v>4.9099999999999998E-2</v>
      </c>
      <c r="FJ146" s="92">
        <f t="shared" si="177"/>
        <v>0</v>
      </c>
      <c r="FK146" s="92">
        <f t="shared" si="177"/>
        <v>2.69E-2</v>
      </c>
      <c r="FL146" s="92">
        <f t="shared" si="177"/>
        <v>0</v>
      </c>
      <c r="FM146" s="92">
        <f t="shared" si="177"/>
        <v>0</v>
      </c>
      <c r="FN146" s="92">
        <f t="shared" si="177"/>
        <v>6.9199999999999998E-2</v>
      </c>
      <c r="FO146" s="92">
        <f t="shared" si="177"/>
        <v>1.54E-2</v>
      </c>
      <c r="FP146" s="92">
        <f t="shared" si="177"/>
        <v>3.2500000000000001E-2</v>
      </c>
      <c r="FQ146" s="92">
        <f t="shared" si="177"/>
        <v>0</v>
      </c>
      <c r="FR146" s="92">
        <f t="shared" si="177"/>
        <v>0</v>
      </c>
      <c r="FS146" s="92">
        <f t="shared" si="177"/>
        <v>0</v>
      </c>
      <c r="FT146" s="92">
        <f t="shared" si="177"/>
        <v>3.8800000000000001E-2</v>
      </c>
      <c r="FU146" s="92">
        <f t="shared" si="177"/>
        <v>5.1999999999999998E-2</v>
      </c>
      <c r="FV146" s="92">
        <f t="shared" si="177"/>
        <v>4.7600000000000003E-2</v>
      </c>
      <c r="FW146" s="92">
        <f t="shared" si="177"/>
        <v>4.9099999999999998E-2</v>
      </c>
      <c r="FX146" s="92">
        <f t="shared" si="177"/>
        <v>0</v>
      </c>
      <c r="FY146" s="33"/>
      <c r="FZ146" s="7"/>
      <c r="GA146" s="7"/>
      <c r="GB146" s="33"/>
      <c r="GC146" s="33"/>
      <c r="GD146" s="33"/>
      <c r="GE146" s="33"/>
      <c r="GF146" s="33"/>
      <c r="GG146" s="7"/>
      <c r="GH146" s="7"/>
      <c r="GI146" s="7"/>
      <c r="GJ146" s="7"/>
      <c r="GK146" s="7"/>
      <c r="GL146" s="7"/>
      <c r="GM146" s="7"/>
    </row>
    <row r="147" spans="1:195" x14ac:dyDescent="0.35">
      <c r="A147" s="7"/>
      <c r="B147" s="7" t="s">
        <v>646</v>
      </c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</row>
    <row r="148" spans="1:195" x14ac:dyDescent="0.35">
      <c r="A148" s="6" t="s">
        <v>647</v>
      </c>
      <c r="B148" s="7" t="s">
        <v>648</v>
      </c>
      <c r="C148" s="33">
        <f t="shared" ref="C148:BN148" si="178">MIN(0.3,(C141+C146))</f>
        <v>0.2009</v>
      </c>
      <c r="D148" s="33">
        <f t="shared" si="178"/>
        <v>0.1356</v>
      </c>
      <c r="E148" s="33">
        <f t="shared" si="178"/>
        <v>0.24579999999999999</v>
      </c>
      <c r="F148" s="33">
        <f t="shared" si="178"/>
        <v>0.13469999999999999</v>
      </c>
      <c r="G148" s="33">
        <f t="shared" si="178"/>
        <v>0.12</v>
      </c>
      <c r="H148" s="33">
        <f t="shared" si="178"/>
        <v>0.12</v>
      </c>
      <c r="I148" s="33">
        <f t="shared" si="178"/>
        <v>0.22639999999999999</v>
      </c>
      <c r="J148" s="33">
        <f t="shared" si="178"/>
        <v>0.21870000000000001</v>
      </c>
      <c r="K148" s="33">
        <f t="shared" si="178"/>
        <v>0.16370000000000001</v>
      </c>
      <c r="L148" s="33">
        <f t="shared" si="178"/>
        <v>0.17430000000000001</v>
      </c>
      <c r="M148" s="33">
        <f t="shared" si="178"/>
        <v>0.2384</v>
      </c>
      <c r="N148" s="33">
        <f t="shared" si="178"/>
        <v>0.12</v>
      </c>
      <c r="O148" s="33">
        <f t="shared" si="178"/>
        <v>0.12</v>
      </c>
      <c r="P148" s="33">
        <f t="shared" si="178"/>
        <v>0.13789999999999999</v>
      </c>
      <c r="Q148" s="33">
        <f t="shared" si="178"/>
        <v>0.21679999999999999</v>
      </c>
      <c r="R148" s="33">
        <f t="shared" si="178"/>
        <v>0.14049999999999999</v>
      </c>
      <c r="S148" s="33">
        <f t="shared" si="178"/>
        <v>0.15820000000000001</v>
      </c>
      <c r="T148" s="33">
        <f t="shared" si="178"/>
        <v>0.20269999999999999</v>
      </c>
      <c r="U148" s="33">
        <f t="shared" si="178"/>
        <v>0.18309999999999998</v>
      </c>
      <c r="V148" s="33">
        <f t="shared" si="178"/>
        <v>0.20400000000000001</v>
      </c>
      <c r="W148" s="33">
        <f t="shared" si="178"/>
        <v>0.2152</v>
      </c>
      <c r="X148" s="33">
        <f t="shared" si="178"/>
        <v>0.1497</v>
      </c>
      <c r="Y148" s="33">
        <f t="shared" si="178"/>
        <v>0.23299999999999998</v>
      </c>
      <c r="Z148" s="33">
        <f t="shared" si="178"/>
        <v>0.12</v>
      </c>
      <c r="AA148" s="33">
        <f t="shared" si="178"/>
        <v>0.12</v>
      </c>
      <c r="AB148" s="33">
        <f t="shared" si="178"/>
        <v>0.12</v>
      </c>
      <c r="AC148" s="33">
        <f t="shared" si="178"/>
        <v>0.12</v>
      </c>
      <c r="AD148" s="33">
        <f t="shared" si="178"/>
        <v>0.12</v>
      </c>
      <c r="AE148" s="33">
        <f t="shared" si="178"/>
        <v>0.18990000000000001</v>
      </c>
      <c r="AF148" s="33">
        <f t="shared" si="178"/>
        <v>0.1439</v>
      </c>
      <c r="AG148" s="33">
        <f t="shared" si="178"/>
        <v>0.12</v>
      </c>
      <c r="AH148" s="33">
        <f t="shared" si="178"/>
        <v>0.18669999999999998</v>
      </c>
      <c r="AI148" s="33">
        <f t="shared" si="178"/>
        <v>0.16399999999999998</v>
      </c>
      <c r="AJ148" s="33">
        <f t="shared" si="178"/>
        <v>0.23449999999999999</v>
      </c>
      <c r="AK148" s="33">
        <f t="shared" si="178"/>
        <v>0.25990000000000002</v>
      </c>
      <c r="AL148" s="33">
        <f t="shared" si="178"/>
        <v>0.23049999999999998</v>
      </c>
      <c r="AM148" s="33">
        <f t="shared" si="178"/>
        <v>0.1769</v>
      </c>
      <c r="AN148" s="33">
        <f t="shared" si="178"/>
        <v>0.1353</v>
      </c>
      <c r="AO148" s="33">
        <f t="shared" si="178"/>
        <v>0.16200000000000001</v>
      </c>
      <c r="AP148" s="33">
        <f t="shared" si="178"/>
        <v>0.17899999999999999</v>
      </c>
      <c r="AQ148" s="33">
        <f t="shared" si="178"/>
        <v>0.1613</v>
      </c>
      <c r="AR148" s="33">
        <f t="shared" si="178"/>
        <v>0.12</v>
      </c>
      <c r="AS148" s="33">
        <f t="shared" si="178"/>
        <v>0.12</v>
      </c>
      <c r="AT148" s="33">
        <f t="shared" si="178"/>
        <v>0.12</v>
      </c>
      <c r="AU148" s="33">
        <f t="shared" si="178"/>
        <v>0.12</v>
      </c>
      <c r="AV148" s="33">
        <f t="shared" si="178"/>
        <v>0.1701</v>
      </c>
      <c r="AW148" s="33">
        <f t="shared" si="178"/>
        <v>0.12</v>
      </c>
      <c r="AX148" s="33">
        <f t="shared" si="178"/>
        <v>0.1449</v>
      </c>
      <c r="AY148" s="33">
        <f t="shared" si="178"/>
        <v>0.1419</v>
      </c>
      <c r="AZ148" s="33">
        <f t="shared" si="178"/>
        <v>0.18190000000000001</v>
      </c>
      <c r="BA148" s="33">
        <f t="shared" si="178"/>
        <v>0.12559999999999999</v>
      </c>
      <c r="BB148" s="33">
        <f t="shared" si="178"/>
        <v>0.12770000000000001</v>
      </c>
      <c r="BC148" s="33">
        <f t="shared" si="178"/>
        <v>0.1535</v>
      </c>
      <c r="BD148" s="33">
        <f t="shared" si="178"/>
        <v>0.12</v>
      </c>
      <c r="BE148" s="33">
        <f t="shared" si="178"/>
        <v>0.12</v>
      </c>
      <c r="BF148" s="33">
        <f t="shared" si="178"/>
        <v>0.12</v>
      </c>
      <c r="BG148" s="33">
        <f t="shared" si="178"/>
        <v>0.16009999999999999</v>
      </c>
      <c r="BH148" s="33">
        <f t="shared" si="178"/>
        <v>0.12</v>
      </c>
      <c r="BI148" s="33">
        <f t="shared" si="178"/>
        <v>0.2056</v>
      </c>
      <c r="BJ148" s="33">
        <f t="shared" si="178"/>
        <v>0.12</v>
      </c>
      <c r="BK148" s="33">
        <f t="shared" si="178"/>
        <v>0.1331</v>
      </c>
      <c r="BL148" s="33">
        <f t="shared" si="178"/>
        <v>0.16589999999999999</v>
      </c>
      <c r="BM148" s="33">
        <f t="shared" si="178"/>
        <v>0.17130000000000001</v>
      </c>
      <c r="BN148" s="33">
        <f t="shared" si="178"/>
        <v>0.15839999999999999</v>
      </c>
      <c r="BO148" s="33">
        <f t="shared" ref="BO148:DZ148" si="179">MIN(0.3,(BO141+BO146))</f>
        <v>0.15289999999999998</v>
      </c>
      <c r="BP148" s="33">
        <f t="shared" si="179"/>
        <v>0.1724</v>
      </c>
      <c r="BQ148" s="33">
        <f t="shared" si="179"/>
        <v>0.1346</v>
      </c>
      <c r="BR148" s="33">
        <f t="shared" si="179"/>
        <v>0.1333</v>
      </c>
      <c r="BS148" s="33">
        <f t="shared" si="179"/>
        <v>0.18359999999999999</v>
      </c>
      <c r="BT148" s="33">
        <f t="shared" si="179"/>
        <v>0.12</v>
      </c>
      <c r="BU148" s="33">
        <f t="shared" si="179"/>
        <v>0.12</v>
      </c>
      <c r="BV148" s="33">
        <f t="shared" si="179"/>
        <v>0.12</v>
      </c>
      <c r="BW148" s="33">
        <f t="shared" si="179"/>
        <v>0.12</v>
      </c>
      <c r="BX148" s="33">
        <f t="shared" si="179"/>
        <v>0.12</v>
      </c>
      <c r="BY148" s="33">
        <f t="shared" si="179"/>
        <v>0.2427</v>
      </c>
      <c r="BZ148" s="33">
        <f t="shared" si="179"/>
        <v>0.19569999999999999</v>
      </c>
      <c r="CA148" s="33">
        <f t="shared" si="179"/>
        <v>0.12</v>
      </c>
      <c r="CB148" s="33">
        <f t="shared" si="179"/>
        <v>0.12</v>
      </c>
      <c r="CC148" s="33">
        <f t="shared" si="179"/>
        <v>0.17659999999999998</v>
      </c>
      <c r="CD148" s="33">
        <f t="shared" si="179"/>
        <v>0.12</v>
      </c>
      <c r="CE148" s="33">
        <f t="shared" si="179"/>
        <v>0.12</v>
      </c>
      <c r="CF148" s="33">
        <f t="shared" si="179"/>
        <v>0.1305</v>
      </c>
      <c r="CG148" s="33">
        <f t="shared" si="179"/>
        <v>0.12</v>
      </c>
      <c r="CH148" s="33">
        <f t="shared" si="179"/>
        <v>0.2072</v>
      </c>
      <c r="CI148" s="33">
        <f t="shared" si="179"/>
        <v>0.16969999999999999</v>
      </c>
      <c r="CJ148" s="33">
        <f t="shared" si="179"/>
        <v>0.16699999999999998</v>
      </c>
      <c r="CK148" s="33">
        <f t="shared" si="179"/>
        <v>0.12</v>
      </c>
      <c r="CL148" s="33">
        <f t="shared" si="179"/>
        <v>0.12</v>
      </c>
      <c r="CM148" s="33">
        <f t="shared" si="179"/>
        <v>0.1517</v>
      </c>
      <c r="CN148" s="33">
        <f t="shared" si="179"/>
        <v>0.12</v>
      </c>
      <c r="CO148" s="33">
        <f t="shared" si="179"/>
        <v>0.12</v>
      </c>
      <c r="CP148" s="33">
        <f t="shared" si="179"/>
        <v>0.123</v>
      </c>
      <c r="CQ148" s="33">
        <f t="shared" si="179"/>
        <v>0.20749999999999999</v>
      </c>
      <c r="CR148" s="33">
        <f t="shared" si="179"/>
        <v>0.12</v>
      </c>
      <c r="CS148" s="33">
        <f t="shared" si="179"/>
        <v>0.12</v>
      </c>
      <c r="CT148" s="33">
        <f t="shared" si="179"/>
        <v>0.22309999999999999</v>
      </c>
      <c r="CU148" s="33">
        <f t="shared" si="179"/>
        <v>0.12</v>
      </c>
      <c r="CV148" s="33">
        <f t="shared" si="179"/>
        <v>0.12</v>
      </c>
      <c r="CW148" s="33">
        <f t="shared" si="179"/>
        <v>0.15</v>
      </c>
      <c r="CX148" s="33">
        <f t="shared" si="179"/>
        <v>0.1321</v>
      </c>
      <c r="CY148" s="33">
        <f t="shared" si="179"/>
        <v>0.1361</v>
      </c>
      <c r="CZ148" s="33">
        <f t="shared" si="179"/>
        <v>0.15049999999999999</v>
      </c>
      <c r="DA148" s="33">
        <f t="shared" si="179"/>
        <v>0.12</v>
      </c>
      <c r="DB148" s="33">
        <f t="shared" si="179"/>
        <v>0.12</v>
      </c>
      <c r="DC148" s="33">
        <f t="shared" si="179"/>
        <v>0.12</v>
      </c>
      <c r="DD148" s="33">
        <f t="shared" si="179"/>
        <v>0.16819999999999999</v>
      </c>
      <c r="DE148" s="33">
        <f t="shared" si="179"/>
        <v>0.12</v>
      </c>
      <c r="DF148" s="33">
        <f t="shared" si="179"/>
        <v>0.14929999999999999</v>
      </c>
      <c r="DG148" s="33">
        <f t="shared" si="179"/>
        <v>0.12</v>
      </c>
      <c r="DH148" s="33">
        <f t="shared" si="179"/>
        <v>0.1542</v>
      </c>
      <c r="DI148" s="33">
        <f t="shared" si="179"/>
        <v>0.18049999999999999</v>
      </c>
      <c r="DJ148" s="33">
        <f t="shared" si="179"/>
        <v>0.15009999999999998</v>
      </c>
      <c r="DK148" s="33">
        <f t="shared" si="179"/>
        <v>0.12</v>
      </c>
      <c r="DL148" s="33">
        <f t="shared" si="179"/>
        <v>0.1502</v>
      </c>
      <c r="DM148" s="33">
        <f t="shared" si="179"/>
        <v>0.1547</v>
      </c>
      <c r="DN148" s="33">
        <f t="shared" si="179"/>
        <v>0.17949999999999999</v>
      </c>
      <c r="DO148" s="33">
        <f t="shared" si="179"/>
        <v>0.16449999999999998</v>
      </c>
      <c r="DP148" s="33">
        <f t="shared" si="179"/>
        <v>0.12</v>
      </c>
      <c r="DQ148" s="33">
        <f t="shared" si="179"/>
        <v>0.12</v>
      </c>
      <c r="DR148" s="33">
        <f t="shared" si="179"/>
        <v>0.21310000000000001</v>
      </c>
      <c r="DS148" s="33">
        <f t="shared" si="179"/>
        <v>0.23039999999999999</v>
      </c>
      <c r="DT148" s="33">
        <f t="shared" si="179"/>
        <v>0.2399</v>
      </c>
      <c r="DU148" s="33">
        <f t="shared" si="179"/>
        <v>0.16020000000000001</v>
      </c>
      <c r="DV148" s="33">
        <f t="shared" si="179"/>
        <v>0.12</v>
      </c>
      <c r="DW148" s="33">
        <f t="shared" si="179"/>
        <v>0.13949999999999999</v>
      </c>
      <c r="DX148" s="33">
        <f t="shared" si="179"/>
        <v>0.12</v>
      </c>
      <c r="DY148" s="33">
        <f t="shared" si="179"/>
        <v>0.12</v>
      </c>
      <c r="DZ148" s="33">
        <f t="shared" si="179"/>
        <v>0.12</v>
      </c>
      <c r="EA148" s="33">
        <f t="shared" ref="EA148:FX148" si="180">MIN(0.3,(EA141+EA146))</f>
        <v>0.12</v>
      </c>
      <c r="EB148" s="33">
        <f t="shared" si="180"/>
        <v>0.1696</v>
      </c>
      <c r="EC148" s="33">
        <f t="shared" si="180"/>
        <v>0.12</v>
      </c>
      <c r="ED148" s="33">
        <f t="shared" si="180"/>
        <v>0.12</v>
      </c>
      <c r="EE148" s="33">
        <f t="shared" si="180"/>
        <v>0.19450000000000001</v>
      </c>
      <c r="EF148" s="33">
        <f t="shared" si="180"/>
        <v>0.20949999999999999</v>
      </c>
      <c r="EG148" s="33">
        <f t="shared" si="180"/>
        <v>0.17399999999999999</v>
      </c>
      <c r="EH148" s="33">
        <f t="shared" si="180"/>
        <v>0.1399</v>
      </c>
      <c r="EI148" s="33">
        <f t="shared" si="180"/>
        <v>0.22309999999999999</v>
      </c>
      <c r="EJ148" s="33">
        <f t="shared" si="180"/>
        <v>0.13750000000000001</v>
      </c>
      <c r="EK148" s="33">
        <f t="shared" si="180"/>
        <v>0.12</v>
      </c>
      <c r="EL148" s="33">
        <f t="shared" si="180"/>
        <v>0.12539999999999998</v>
      </c>
      <c r="EM148" s="33">
        <f t="shared" si="180"/>
        <v>0.15920000000000001</v>
      </c>
      <c r="EN148" s="33">
        <f t="shared" si="180"/>
        <v>0.20219999999999999</v>
      </c>
      <c r="EO148" s="33">
        <f t="shared" si="180"/>
        <v>0.125</v>
      </c>
      <c r="EP148" s="33">
        <f t="shared" si="180"/>
        <v>0.12</v>
      </c>
      <c r="EQ148" s="33">
        <f t="shared" si="180"/>
        <v>0.12</v>
      </c>
      <c r="ER148" s="33">
        <f t="shared" si="180"/>
        <v>0.12</v>
      </c>
      <c r="ES148" s="33">
        <f t="shared" si="180"/>
        <v>0.16109999999999999</v>
      </c>
      <c r="ET148" s="33">
        <f t="shared" si="180"/>
        <v>0.21010000000000001</v>
      </c>
      <c r="EU148" s="33">
        <f t="shared" si="180"/>
        <v>0.26190000000000002</v>
      </c>
      <c r="EV148" s="33">
        <f t="shared" si="180"/>
        <v>0.1638</v>
      </c>
      <c r="EW148" s="33">
        <f t="shared" si="180"/>
        <v>0.12</v>
      </c>
      <c r="EX148" s="33">
        <f t="shared" si="180"/>
        <v>0.1399</v>
      </c>
      <c r="EY148" s="33">
        <f t="shared" si="180"/>
        <v>0.17799999999999999</v>
      </c>
      <c r="EZ148" s="33">
        <f t="shared" si="180"/>
        <v>0.14549999999999999</v>
      </c>
      <c r="FA148" s="33">
        <f t="shared" si="180"/>
        <v>0.12</v>
      </c>
      <c r="FB148" s="33">
        <f t="shared" si="180"/>
        <v>0.21970000000000001</v>
      </c>
      <c r="FC148" s="33">
        <f t="shared" si="180"/>
        <v>0.12</v>
      </c>
      <c r="FD148" s="33">
        <f t="shared" si="180"/>
        <v>0.15189999999999998</v>
      </c>
      <c r="FE148" s="33">
        <f t="shared" si="180"/>
        <v>0.18490000000000001</v>
      </c>
      <c r="FF148" s="33">
        <f t="shared" si="180"/>
        <v>0.15679999999999999</v>
      </c>
      <c r="FG148" s="33">
        <f t="shared" si="180"/>
        <v>0.12</v>
      </c>
      <c r="FH148" s="33">
        <f t="shared" si="180"/>
        <v>0.12</v>
      </c>
      <c r="FI148" s="33">
        <f t="shared" si="180"/>
        <v>0.1691</v>
      </c>
      <c r="FJ148" s="33">
        <f t="shared" si="180"/>
        <v>0.12</v>
      </c>
      <c r="FK148" s="33">
        <f t="shared" si="180"/>
        <v>0.1469</v>
      </c>
      <c r="FL148" s="33">
        <f t="shared" si="180"/>
        <v>0.12</v>
      </c>
      <c r="FM148" s="33">
        <f t="shared" si="180"/>
        <v>0.12</v>
      </c>
      <c r="FN148" s="33">
        <f t="shared" si="180"/>
        <v>0.18919999999999998</v>
      </c>
      <c r="FO148" s="33">
        <f t="shared" si="180"/>
        <v>0.13539999999999999</v>
      </c>
      <c r="FP148" s="33">
        <f t="shared" si="180"/>
        <v>0.1525</v>
      </c>
      <c r="FQ148" s="33">
        <f t="shared" si="180"/>
        <v>0.12</v>
      </c>
      <c r="FR148" s="33">
        <f t="shared" si="180"/>
        <v>0.12</v>
      </c>
      <c r="FS148" s="33">
        <f t="shared" si="180"/>
        <v>0.12</v>
      </c>
      <c r="FT148" s="33">
        <f t="shared" si="180"/>
        <v>0.1588</v>
      </c>
      <c r="FU148" s="33">
        <f t="shared" si="180"/>
        <v>0.17199999999999999</v>
      </c>
      <c r="FV148" s="33">
        <f t="shared" si="180"/>
        <v>0.1676</v>
      </c>
      <c r="FW148" s="33">
        <f t="shared" si="180"/>
        <v>0.1691</v>
      </c>
      <c r="FX148" s="33">
        <f t="shared" si="180"/>
        <v>0.12</v>
      </c>
      <c r="FY148" s="92"/>
      <c r="FZ148" s="11">
        <f>SUM(C148:FX148)</f>
        <v>27.192100000000007</v>
      </c>
      <c r="GA148" s="7"/>
      <c r="GB148" s="7"/>
      <c r="GC148" s="7"/>
      <c r="GD148" s="7"/>
      <c r="GE148" s="7"/>
      <c r="GF148" s="7"/>
      <c r="GG148" s="7"/>
      <c r="GH148" s="7"/>
      <c r="GI148" s="7"/>
      <c r="GJ148" s="7"/>
      <c r="GK148" s="7"/>
      <c r="GL148" s="7"/>
      <c r="GM148" s="7"/>
    </row>
    <row r="149" spans="1:195" x14ac:dyDescent="0.35">
      <c r="A149" s="7"/>
      <c r="B149" s="7" t="s">
        <v>649</v>
      </c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7"/>
      <c r="GB149" s="7"/>
      <c r="GC149" s="7"/>
      <c r="GD149" s="7"/>
      <c r="GE149" s="7"/>
      <c r="GF149" s="7"/>
      <c r="GG149" s="7"/>
      <c r="GH149" s="7"/>
      <c r="GI149" s="7"/>
      <c r="GJ149" s="7"/>
      <c r="GK149" s="7"/>
      <c r="GL149" s="7"/>
      <c r="GM149" s="7"/>
    </row>
    <row r="150" spans="1:195" x14ac:dyDescent="0.35">
      <c r="A150" s="6" t="s">
        <v>650</v>
      </c>
      <c r="B150" s="7" t="s">
        <v>651</v>
      </c>
      <c r="C150" s="7">
        <f t="shared" ref="C150:BN150" si="181">ROUND(IF(C103&lt;=459,C124*C141*C137,0),2)</f>
        <v>0</v>
      </c>
      <c r="D150" s="7">
        <f t="shared" si="181"/>
        <v>0</v>
      </c>
      <c r="E150" s="7">
        <f t="shared" si="181"/>
        <v>0</v>
      </c>
      <c r="F150" s="7">
        <f t="shared" si="181"/>
        <v>0</v>
      </c>
      <c r="G150" s="7">
        <f t="shared" si="181"/>
        <v>0</v>
      </c>
      <c r="H150" s="7">
        <f t="shared" si="181"/>
        <v>0</v>
      </c>
      <c r="I150" s="7">
        <f t="shared" si="181"/>
        <v>0</v>
      </c>
      <c r="J150" s="7">
        <f t="shared" si="181"/>
        <v>0</v>
      </c>
      <c r="K150" s="7">
        <f t="shared" si="181"/>
        <v>270128.21999999997</v>
      </c>
      <c r="L150" s="7">
        <f t="shared" si="181"/>
        <v>0</v>
      </c>
      <c r="M150" s="7">
        <f t="shared" si="181"/>
        <v>0</v>
      </c>
      <c r="N150" s="7">
        <f t="shared" si="181"/>
        <v>0</v>
      </c>
      <c r="O150" s="7">
        <f t="shared" si="181"/>
        <v>0</v>
      </c>
      <c r="P150" s="7">
        <f t="shared" si="181"/>
        <v>280720.69</v>
      </c>
      <c r="Q150" s="7">
        <f t="shared" si="181"/>
        <v>0</v>
      </c>
      <c r="R150" s="7">
        <f t="shared" si="181"/>
        <v>0</v>
      </c>
      <c r="S150" s="7">
        <f t="shared" si="181"/>
        <v>0</v>
      </c>
      <c r="T150" s="7">
        <f t="shared" si="181"/>
        <v>251731.17</v>
      </c>
      <c r="U150" s="7">
        <f t="shared" si="181"/>
        <v>98589.18</v>
      </c>
      <c r="V150" s="7">
        <f t="shared" si="181"/>
        <v>322155.63</v>
      </c>
      <c r="W150" s="7">
        <f t="shared" si="181"/>
        <v>89747.81</v>
      </c>
      <c r="X150" s="7">
        <f t="shared" si="181"/>
        <v>56917.01</v>
      </c>
      <c r="Y150" s="7">
        <f t="shared" si="181"/>
        <v>0</v>
      </c>
      <c r="Z150" s="7">
        <f t="shared" si="181"/>
        <v>164365.91</v>
      </c>
      <c r="AA150" s="7">
        <f t="shared" si="181"/>
        <v>0</v>
      </c>
      <c r="AB150" s="7">
        <f t="shared" si="181"/>
        <v>0</v>
      </c>
      <c r="AC150" s="7">
        <f t="shared" si="181"/>
        <v>0</v>
      </c>
      <c r="AD150" s="7">
        <f t="shared" si="181"/>
        <v>0</v>
      </c>
      <c r="AE150" s="7">
        <f t="shared" si="181"/>
        <v>161397.82</v>
      </c>
      <c r="AF150" s="7">
        <f t="shared" si="181"/>
        <v>196223.8</v>
      </c>
      <c r="AG150" s="7">
        <f t="shared" si="181"/>
        <v>0</v>
      </c>
      <c r="AH150" s="7">
        <f t="shared" si="181"/>
        <v>0</v>
      </c>
      <c r="AI150" s="7">
        <f t="shared" si="181"/>
        <v>338647.92</v>
      </c>
      <c r="AJ150" s="7">
        <f t="shared" si="181"/>
        <v>319071.94</v>
      </c>
      <c r="AK150" s="7">
        <f t="shared" si="181"/>
        <v>315983.59999999998</v>
      </c>
      <c r="AL150" s="7">
        <f t="shared" si="181"/>
        <v>398397.32</v>
      </c>
      <c r="AM150" s="7">
        <f t="shared" si="181"/>
        <v>336127.82</v>
      </c>
      <c r="AN150" s="7">
        <f t="shared" si="181"/>
        <v>240922.69</v>
      </c>
      <c r="AO150" s="7">
        <f t="shared" si="181"/>
        <v>0</v>
      </c>
      <c r="AP150" s="7">
        <f t="shared" si="181"/>
        <v>0</v>
      </c>
      <c r="AQ150" s="7">
        <f t="shared" si="181"/>
        <v>283948.57</v>
      </c>
      <c r="AR150" s="7">
        <f t="shared" si="181"/>
        <v>0</v>
      </c>
      <c r="AS150" s="7">
        <f t="shared" si="181"/>
        <v>0</v>
      </c>
      <c r="AT150" s="7">
        <f t="shared" si="181"/>
        <v>0</v>
      </c>
      <c r="AU150" s="7">
        <f t="shared" si="181"/>
        <v>188951.54</v>
      </c>
      <c r="AV150" s="7">
        <f t="shared" si="181"/>
        <v>334910.28000000003</v>
      </c>
      <c r="AW150" s="7">
        <f t="shared" si="181"/>
        <v>167339.70000000001</v>
      </c>
      <c r="AX150" s="7">
        <f t="shared" si="181"/>
        <v>107300.55</v>
      </c>
      <c r="AY150" s="7">
        <f t="shared" si="181"/>
        <v>329732.92</v>
      </c>
      <c r="AZ150" s="7">
        <f t="shared" si="181"/>
        <v>0</v>
      </c>
      <c r="BA150" s="7">
        <f t="shared" si="181"/>
        <v>0</v>
      </c>
      <c r="BB150" s="7">
        <f t="shared" si="181"/>
        <v>0</v>
      </c>
      <c r="BC150" s="7">
        <f t="shared" si="181"/>
        <v>0</v>
      </c>
      <c r="BD150" s="7">
        <f t="shared" si="181"/>
        <v>0</v>
      </c>
      <c r="BE150" s="7">
        <f t="shared" si="181"/>
        <v>0</v>
      </c>
      <c r="BF150" s="7">
        <f t="shared" si="181"/>
        <v>0</v>
      </c>
      <c r="BG150" s="7">
        <f t="shared" si="181"/>
        <v>0</v>
      </c>
      <c r="BH150" s="7">
        <f t="shared" si="181"/>
        <v>0</v>
      </c>
      <c r="BI150" s="7">
        <f t="shared" si="181"/>
        <v>354893.81</v>
      </c>
      <c r="BJ150" s="7">
        <f t="shared" si="181"/>
        <v>0</v>
      </c>
      <c r="BK150" s="7">
        <f t="shared" si="181"/>
        <v>0</v>
      </c>
      <c r="BL150" s="7">
        <f t="shared" si="181"/>
        <v>133838.29</v>
      </c>
      <c r="BM150" s="7">
        <f t="shared" si="181"/>
        <v>372066.29</v>
      </c>
      <c r="BN150" s="7">
        <f t="shared" si="181"/>
        <v>0</v>
      </c>
      <c r="BO150" s="7">
        <f t="shared" ref="BO150:DZ150" si="182">ROUND(IF(BO103&lt;=459,BO124*BO141*BO137,0),2)</f>
        <v>0</v>
      </c>
      <c r="BP150" s="7">
        <f t="shared" si="182"/>
        <v>201764.53</v>
      </c>
      <c r="BQ150" s="7">
        <f t="shared" si="182"/>
        <v>0</v>
      </c>
      <c r="BR150" s="7">
        <f t="shared" si="182"/>
        <v>0</v>
      </c>
      <c r="BS150" s="7">
        <f t="shared" si="182"/>
        <v>0</v>
      </c>
      <c r="BT150" s="7">
        <f t="shared" si="182"/>
        <v>272249.82</v>
      </c>
      <c r="BU150" s="7">
        <f t="shared" si="182"/>
        <v>273312.12</v>
      </c>
      <c r="BV150" s="7">
        <f t="shared" si="182"/>
        <v>0</v>
      </c>
      <c r="BW150" s="7">
        <f t="shared" si="182"/>
        <v>0</v>
      </c>
      <c r="BX150" s="7">
        <f t="shared" si="182"/>
        <v>73440.94</v>
      </c>
      <c r="BY150" s="7">
        <f t="shared" si="182"/>
        <v>512917.56</v>
      </c>
      <c r="BZ150" s="7">
        <f t="shared" si="182"/>
        <v>300790.96000000002</v>
      </c>
      <c r="CA150" s="7">
        <f t="shared" si="182"/>
        <v>97747.8</v>
      </c>
      <c r="CB150" s="7">
        <f t="shared" si="182"/>
        <v>0</v>
      </c>
      <c r="CC150" s="7">
        <f t="shared" si="182"/>
        <v>248624.81</v>
      </c>
      <c r="CD150" s="7">
        <f t="shared" si="182"/>
        <v>23415.7</v>
      </c>
      <c r="CE150" s="7">
        <f t="shared" si="182"/>
        <v>159155.26</v>
      </c>
      <c r="CF150" s="7">
        <f t="shared" si="182"/>
        <v>103007.72</v>
      </c>
      <c r="CG150" s="7">
        <f t="shared" si="182"/>
        <v>175397.22</v>
      </c>
      <c r="CH150" s="7">
        <f t="shared" si="182"/>
        <v>162877.22</v>
      </c>
      <c r="CI150" s="7">
        <f t="shared" si="182"/>
        <v>0</v>
      </c>
      <c r="CJ150" s="7">
        <f t="shared" si="182"/>
        <v>0</v>
      </c>
      <c r="CK150" s="7">
        <f t="shared" si="182"/>
        <v>0</v>
      </c>
      <c r="CL150" s="7">
        <f t="shared" si="182"/>
        <v>0</v>
      </c>
      <c r="CM150" s="7">
        <f t="shared" si="182"/>
        <v>0</v>
      </c>
      <c r="CN150" s="7">
        <f t="shared" si="182"/>
        <v>0</v>
      </c>
      <c r="CO150" s="7">
        <f t="shared" si="182"/>
        <v>0</v>
      </c>
      <c r="CP150" s="7">
        <f t="shared" si="182"/>
        <v>0</v>
      </c>
      <c r="CQ150" s="7">
        <f t="shared" si="182"/>
        <v>0</v>
      </c>
      <c r="CR150" s="7">
        <f t="shared" si="182"/>
        <v>145753.70000000001</v>
      </c>
      <c r="CS150" s="7">
        <f t="shared" si="182"/>
        <v>184575.93</v>
      </c>
      <c r="CT150" s="7">
        <f t="shared" si="182"/>
        <v>215948.78</v>
      </c>
      <c r="CU150" s="7">
        <f t="shared" si="182"/>
        <v>0</v>
      </c>
      <c r="CV150" s="7">
        <f t="shared" si="182"/>
        <v>20517.25</v>
      </c>
      <c r="CW150" s="7">
        <f t="shared" si="182"/>
        <v>232136.5</v>
      </c>
      <c r="CX150" s="7">
        <f t="shared" si="182"/>
        <v>0</v>
      </c>
      <c r="CY150" s="7">
        <f t="shared" si="182"/>
        <v>36547.89</v>
      </c>
      <c r="CZ150" s="7">
        <f t="shared" si="182"/>
        <v>0</v>
      </c>
      <c r="DA150" s="7">
        <f t="shared" si="182"/>
        <v>100385.25</v>
      </c>
      <c r="DB150" s="7">
        <f t="shared" si="182"/>
        <v>155492.29</v>
      </c>
      <c r="DC150" s="7">
        <f t="shared" si="182"/>
        <v>102729.26</v>
      </c>
      <c r="DD150" s="7">
        <f t="shared" si="182"/>
        <v>234030.02</v>
      </c>
      <c r="DE150" s="7">
        <f t="shared" si="182"/>
        <v>224148.28</v>
      </c>
      <c r="DF150" s="7">
        <f t="shared" si="182"/>
        <v>0</v>
      </c>
      <c r="DG150" s="7">
        <f t="shared" si="182"/>
        <v>94540.1</v>
      </c>
      <c r="DH150" s="7">
        <f t="shared" si="182"/>
        <v>0</v>
      </c>
      <c r="DI150" s="7">
        <f t="shared" si="182"/>
        <v>0</v>
      </c>
      <c r="DJ150" s="7">
        <f t="shared" si="182"/>
        <v>0</v>
      </c>
      <c r="DK150" s="7">
        <f t="shared" si="182"/>
        <v>0</v>
      </c>
      <c r="DL150" s="7">
        <f t="shared" si="182"/>
        <v>0</v>
      </c>
      <c r="DM150" s="7">
        <f t="shared" si="182"/>
        <v>269765.90000000002</v>
      </c>
      <c r="DN150" s="7">
        <f t="shared" si="182"/>
        <v>0</v>
      </c>
      <c r="DO150" s="7">
        <f t="shared" si="182"/>
        <v>0</v>
      </c>
      <c r="DP150" s="7">
        <f t="shared" si="182"/>
        <v>140710.85</v>
      </c>
      <c r="DQ150" s="7">
        <f t="shared" si="182"/>
        <v>0</v>
      </c>
      <c r="DR150" s="7">
        <f t="shared" si="182"/>
        <v>0</v>
      </c>
      <c r="DS150" s="7">
        <f t="shared" si="182"/>
        <v>0</v>
      </c>
      <c r="DT150" s="7">
        <f t="shared" si="182"/>
        <v>327472.28000000003</v>
      </c>
      <c r="DU150" s="7">
        <f t="shared" si="182"/>
        <v>324986.40999999997</v>
      </c>
      <c r="DV150" s="7">
        <f t="shared" si="182"/>
        <v>187310.23</v>
      </c>
      <c r="DW150" s="7">
        <f t="shared" si="182"/>
        <v>259861.09</v>
      </c>
      <c r="DX150" s="7">
        <f t="shared" si="182"/>
        <v>139783.32</v>
      </c>
      <c r="DY150" s="7">
        <f t="shared" si="182"/>
        <v>137649.57</v>
      </c>
      <c r="DZ150" s="7">
        <f t="shared" si="182"/>
        <v>0</v>
      </c>
      <c r="EA150" s="7">
        <f t="shared" ref="EA150:FX150" si="183">ROUND(IF(EA103&lt;=459,EA124*EA141*EA137,0),2)</f>
        <v>0</v>
      </c>
      <c r="EB150" s="7">
        <f t="shared" si="183"/>
        <v>0</v>
      </c>
      <c r="EC150" s="7">
        <f t="shared" si="183"/>
        <v>162446.54</v>
      </c>
      <c r="ED150" s="7">
        <f t="shared" si="183"/>
        <v>0</v>
      </c>
      <c r="EE150" s="7">
        <f t="shared" si="183"/>
        <v>277294.09000000003</v>
      </c>
      <c r="EF150" s="7">
        <f t="shared" si="183"/>
        <v>0</v>
      </c>
      <c r="EG150" s="7">
        <f t="shared" si="183"/>
        <v>282927.88</v>
      </c>
      <c r="EH150" s="7">
        <f t="shared" si="183"/>
        <v>232268.2</v>
      </c>
      <c r="EI150" s="7">
        <f t="shared" si="183"/>
        <v>0</v>
      </c>
      <c r="EJ150" s="7">
        <f t="shared" si="183"/>
        <v>0</v>
      </c>
      <c r="EK150" s="7">
        <f t="shared" si="183"/>
        <v>0</v>
      </c>
      <c r="EL150" s="7">
        <f t="shared" si="183"/>
        <v>0</v>
      </c>
      <c r="EM150" s="7">
        <f t="shared" si="183"/>
        <v>328157.77</v>
      </c>
      <c r="EN150" s="7">
        <f t="shared" si="183"/>
        <v>0</v>
      </c>
      <c r="EO150" s="7">
        <f t="shared" si="183"/>
        <v>232737.16</v>
      </c>
      <c r="EP150" s="7">
        <f t="shared" si="183"/>
        <v>184260.95</v>
      </c>
      <c r="EQ150" s="7">
        <f t="shared" si="183"/>
        <v>0</v>
      </c>
      <c r="ER150" s="7">
        <f t="shared" si="183"/>
        <v>155107.07</v>
      </c>
      <c r="ES150" s="7">
        <f t="shared" si="183"/>
        <v>251863.32</v>
      </c>
      <c r="ET150" s="7">
        <f t="shared" si="183"/>
        <v>348766.78</v>
      </c>
      <c r="EU150" s="7">
        <f t="shared" si="183"/>
        <v>0</v>
      </c>
      <c r="EV150" s="7">
        <f t="shared" si="183"/>
        <v>118278.66</v>
      </c>
      <c r="EW150" s="7">
        <f t="shared" si="183"/>
        <v>0</v>
      </c>
      <c r="EX150" s="7">
        <f t="shared" si="183"/>
        <v>212526.32</v>
      </c>
      <c r="EY150" s="7">
        <f t="shared" si="183"/>
        <v>0</v>
      </c>
      <c r="EZ150" s="7">
        <f t="shared" si="183"/>
        <v>165341.75</v>
      </c>
      <c r="FA150" s="7">
        <f t="shared" si="183"/>
        <v>0</v>
      </c>
      <c r="FB150" s="7">
        <f t="shared" si="183"/>
        <v>370157.97</v>
      </c>
      <c r="FC150" s="7">
        <f t="shared" si="183"/>
        <v>0</v>
      </c>
      <c r="FD150" s="7">
        <f t="shared" si="183"/>
        <v>343167.79</v>
      </c>
      <c r="FE150" s="7">
        <f t="shared" si="183"/>
        <v>129481.60000000001</v>
      </c>
      <c r="FF150" s="7">
        <f t="shared" si="183"/>
        <v>220001.35</v>
      </c>
      <c r="FG150" s="7">
        <f t="shared" si="183"/>
        <v>129663.6</v>
      </c>
      <c r="FH150" s="7">
        <f t="shared" si="183"/>
        <v>84690.23</v>
      </c>
      <c r="FI150" s="7">
        <f t="shared" si="183"/>
        <v>0</v>
      </c>
      <c r="FJ150" s="7">
        <f t="shared" si="183"/>
        <v>0</v>
      </c>
      <c r="FK150" s="7">
        <f t="shared" si="183"/>
        <v>0</v>
      </c>
      <c r="FL150" s="7">
        <f t="shared" si="183"/>
        <v>0</v>
      </c>
      <c r="FM150" s="7">
        <f t="shared" si="183"/>
        <v>0</v>
      </c>
      <c r="FN150" s="7">
        <f t="shared" si="183"/>
        <v>0</v>
      </c>
      <c r="FO150" s="7">
        <f t="shared" si="183"/>
        <v>0</v>
      </c>
      <c r="FP150" s="7">
        <f t="shared" si="183"/>
        <v>0</v>
      </c>
      <c r="FQ150" s="7">
        <f t="shared" si="183"/>
        <v>0</v>
      </c>
      <c r="FR150" s="7">
        <f t="shared" si="183"/>
        <v>100033.15</v>
      </c>
      <c r="FS150" s="7">
        <f t="shared" si="183"/>
        <v>92316.2</v>
      </c>
      <c r="FT150" s="7">
        <f t="shared" si="183"/>
        <v>84970.37</v>
      </c>
      <c r="FU150" s="7">
        <f t="shared" si="183"/>
        <v>0</v>
      </c>
      <c r="FV150" s="7">
        <f t="shared" si="183"/>
        <v>0</v>
      </c>
      <c r="FW150" s="7">
        <f t="shared" si="183"/>
        <v>193398.86</v>
      </c>
      <c r="FX150" s="7">
        <f t="shared" si="183"/>
        <v>82225.95</v>
      </c>
      <c r="FY150" s="33"/>
      <c r="FZ150" s="7"/>
      <c r="GA150" s="7"/>
      <c r="GB150" s="7"/>
      <c r="GC150" s="7"/>
      <c r="GD150" s="7"/>
      <c r="GE150" s="7"/>
      <c r="GF150" s="7"/>
      <c r="GG150" s="7"/>
      <c r="GH150" s="7"/>
      <c r="GI150" s="7"/>
      <c r="GJ150" s="7"/>
      <c r="GK150" s="7"/>
      <c r="GL150" s="7"/>
      <c r="GM150" s="7"/>
    </row>
    <row r="151" spans="1:195" x14ac:dyDescent="0.35">
      <c r="A151" s="7"/>
      <c r="B151" s="7" t="s">
        <v>652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/>
      <c r="FZ151" s="7"/>
      <c r="GA151" s="7"/>
      <c r="GB151" s="7"/>
      <c r="GC151" s="7"/>
      <c r="GD151" s="7"/>
      <c r="GE151" s="7"/>
      <c r="GF151" s="7"/>
      <c r="GG151" s="7"/>
      <c r="GH151" s="7"/>
      <c r="GI151" s="7"/>
      <c r="GJ151" s="7"/>
      <c r="GK151" s="7"/>
      <c r="GL151" s="7"/>
      <c r="GM151" s="7"/>
    </row>
    <row r="152" spans="1:195" x14ac:dyDescent="0.35">
      <c r="A152" s="6" t="s">
        <v>653</v>
      </c>
      <c r="B152" s="7" t="s">
        <v>654</v>
      </c>
      <c r="C152" s="7">
        <f t="shared" ref="C152:BN152" si="184">ROUND(IF(C103&lt;=459,0,IF(C139&lt;=C19,C124*C141*C137,0)),2)</f>
        <v>0</v>
      </c>
      <c r="D152" s="7">
        <f t="shared" si="184"/>
        <v>0</v>
      </c>
      <c r="E152" s="7">
        <f t="shared" si="184"/>
        <v>0</v>
      </c>
      <c r="F152" s="7">
        <f t="shared" si="184"/>
        <v>0</v>
      </c>
      <c r="G152" s="7">
        <f t="shared" si="184"/>
        <v>987925.12</v>
      </c>
      <c r="H152" s="7">
        <f t="shared" si="184"/>
        <v>597384.4</v>
      </c>
      <c r="I152" s="7">
        <f t="shared" si="184"/>
        <v>0</v>
      </c>
      <c r="J152" s="7">
        <f t="shared" si="184"/>
        <v>0</v>
      </c>
      <c r="K152" s="7">
        <f t="shared" si="184"/>
        <v>0</v>
      </c>
      <c r="L152" s="7">
        <f t="shared" si="184"/>
        <v>0</v>
      </c>
      <c r="M152" s="7">
        <f t="shared" si="184"/>
        <v>0</v>
      </c>
      <c r="N152" s="7">
        <f t="shared" si="184"/>
        <v>24793367.440000001</v>
      </c>
      <c r="O152" s="7">
        <f t="shared" si="184"/>
        <v>3948190.99</v>
      </c>
      <c r="P152" s="7">
        <f t="shared" si="184"/>
        <v>0</v>
      </c>
      <c r="Q152" s="7">
        <f t="shared" si="184"/>
        <v>0</v>
      </c>
      <c r="R152" s="7">
        <f t="shared" si="184"/>
        <v>0</v>
      </c>
      <c r="S152" s="7">
        <f t="shared" si="184"/>
        <v>0</v>
      </c>
      <c r="T152" s="7">
        <f t="shared" si="184"/>
        <v>0</v>
      </c>
      <c r="U152" s="7">
        <f t="shared" si="184"/>
        <v>0</v>
      </c>
      <c r="V152" s="7">
        <f t="shared" si="184"/>
        <v>0</v>
      </c>
      <c r="W152" s="7">
        <f t="shared" si="184"/>
        <v>0</v>
      </c>
      <c r="X152" s="7">
        <f t="shared" si="184"/>
        <v>0</v>
      </c>
      <c r="Y152" s="7">
        <f t="shared" si="184"/>
        <v>0</v>
      </c>
      <c r="Z152" s="7">
        <f t="shared" si="184"/>
        <v>0</v>
      </c>
      <c r="AA152" s="7">
        <f t="shared" si="184"/>
        <v>14424354.52</v>
      </c>
      <c r="AB152" s="7">
        <f t="shared" si="184"/>
        <v>9711602.5399999991</v>
      </c>
      <c r="AC152" s="7">
        <f t="shared" si="184"/>
        <v>425763.17</v>
      </c>
      <c r="AD152" s="7">
        <f t="shared" si="184"/>
        <v>705635.48</v>
      </c>
      <c r="AE152" s="7">
        <f t="shared" si="184"/>
        <v>0</v>
      </c>
      <c r="AF152" s="7">
        <f t="shared" si="184"/>
        <v>0</v>
      </c>
      <c r="AG152" s="7">
        <f t="shared" si="184"/>
        <v>274615.15999999997</v>
      </c>
      <c r="AH152" s="7">
        <f t="shared" si="184"/>
        <v>0</v>
      </c>
      <c r="AI152" s="7">
        <f t="shared" si="184"/>
        <v>0</v>
      </c>
      <c r="AJ152" s="7">
        <f t="shared" si="184"/>
        <v>0</v>
      </c>
      <c r="AK152" s="7">
        <f t="shared" si="184"/>
        <v>0</v>
      </c>
      <c r="AL152" s="7">
        <f t="shared" si="184"/>
        <v>0</v>
      </c>
      <c r="AM152" s="7">
        <f t="shared" si="184"/>
        <v>0</v>
      </c>
      <c r="AN152" s="7">
        <f t="shared" si="184"/>
        <v>0</v>
      </c>
      <c r="AO152" s="7">
        <f t="shared" si="184"/>
        <v>0</v>
      </c>
      <c r="AP152" s="7">
        <f t="shared" si="184"/>
        <v>0</v>
      </c>
      <c r="AQ152" s="7">
        <f t="shared" si="184"/>
        <v>0</v>
      </c>
      <c r="AR152" s="7">
        <f t="shared" si="184"/>
        <v>13910092.18</v>
      </c>
      <c r="AS152" s="7">
        <f t="shared" si="184"/>
        <v>3647484.86</v>
      </c>
      <c r="AT152" s="7">
        <f t="shared" si="184"/>
        <v>782690.49</v>
      </c>
      <c r="AU152" s="7">
        <f t="shared" si="184"/>
        <v>0</v>
      </c>
      <c r="AV152" s="7">
        <f t="shared" si="184"/>
        <v>0</v>
      </c>
      <c r="AW152" s="7">
        <f t="shared" si="184"/>
        <v>0</v>
      </c>
      <c r="AX152" s="7">
        <f t="shared" si="184"/>
        <v>0</v>
      </c>
      <c r="AY152" s="7">
        <f t="shared" si="184"/>
        <v>0</v>
      </c>
      <c r="AZ152" s="7">
        <f t="shared" si="184"/>
        <v>0</v>
      </c>
      <c r="BA152" s="7">
        <f t="shared" si="184"/>
        <v>0</v>
      </c>
      <c r="BB152" s="7">
        <f t="shared" si="184"/>
        <v>0</v>
      </c>
      <c r="BC152" s="7">
        <f t="shared" si="184"/>
        <v>0</v>
      </c>
      <c r="BD152" s="7">
        <f t="shared" si="184"/>
        <v>984865.9</v>
      </c>
      <c r="BE152" s="7">
        <f t="shared" si="184"/>
        <v>564049.57999999996</v>
      </c>
      <c r="BF152" s="7">
        <f t="shared" si="184"/>
        <v>7399055.2699999996</v>
      </c>
      <c r="BG152" s="7">
        <f t="shared" si="184"/>
        <v>0</v>
      </c>
      <c r="BH152" s="7">
        <f t="shared" si="184"/>
        <v>244676.72</v>
      </c>
      <c r="BI152" s="7">
        <f t="shared" si="184"/>
        <v>0</v>
      </c>
      <c r="BJ152" s="7">
        <f t="shared" si="184"/>
        <v>1369536.03</v>
      </c>
      <c r="BK152" s="7">
        <f t="shared" si="184"/>
        <v>0</v>
      </c>
      <c r="BL152" s="7">
        <f t="shared" si="184"/>
        <v>0</v>
      </c>
      <c r="BM152" s="7">
        <f t="shared" si="184"/>
        <v>0</v>
      </c>
      <c r="BN152" s="7">
        <f t="shared" si="184"/>
        <v>0</v>
      </c>
      <c r="BO152" s="7">
        <f t="shared" ref="BO152:DZ152" si="185">ROUND(IF(BO103&lt;=459,0,IF(BO139&lt;=BO19,BO124*BO141*BO137,0)),2)</f>
        <v>0</v>
      </c>
      <c r="BP152" s="7">
        <f t="shared" si="185"/>
        <v>0</v>
      </c>
      <c r="BQ152" s="7">
        <f t="shared" si="185"/>
        <v>0</v>
      </c>
      <c r="BR152" s="7">
        <f t="shared" si="185"/>
        <v>0</v>
      </c>
      <c r="BS152" s="7">
        <f t="shared" si="185"/>
        <v>0</v>
      </c>
      <c r="BT152" s="7">
        <f t="shared" si="185"/>
        <v>0</v>
      </c>
      <c r="BU152" s="7">
        <f t="shared" si="185"/>
        <v>0</v>
      </c>
      <c r="BV152" s="7">
        <f t="shared" si="185"/>
        <v>545543.97</v>
      </c>
      <c r="BW152" s="7">
        <f t="shared" si="185"/>
        <v>925399.05</v>
      </c>
      <c r="BX152" s="7">
        <f t="shared" si="185"/>
        <v>0</v>
      </c>
      <c r="BY152" s="7">
        <f t="shared" si="185"/>
        <v>0</v>
      </c>
      <c r="BZ152" s="7">
        <f t="shared" si="185"/>
        <v>0</v>
      </c>
      <c r="CA152" s="7">
        <f t="shared" si="185"/>
        <v>0</v>
      </c>
      <c r="CB152" s="7">
        <f t="shared" si="185"/>
        <v>28757337.43</v>
      </c>
      <c r="CC152" s="7">
        <f t="shared" si="185"/>
        <v>0</v>
      </c>
      <c r="CD152" s="7">
        <f t="shared" si="185"/>
        <v>0</v>
      </c>
      <c r="CE152" s="7">
        <f t="shared" si="185"/>
        <v>0</v>
      </c>
      <c r="CF152" s="7">
        <f t="shared" si="185"/>
        <v>0</v>
      </c>
      <c r="CG152" s="7">
        <f t="shared" si="185"/>
        <v>0</v>
      </c>
      <c r="CH152" s="7">
        <f t="shared" si="185"/>
        <v>0</v>
      </c>
      <c r="CI152" s="7">
        <f t="shared" si="185"/>
        <v>0</v>
      </c>
      <c r="CJ152" s="7">
        <f t="shared" si="185"/>
        <v>0</v>
      </c>
      <c r="CK152" s="7">
        <f t="shared" si="185"/>
        <v>2330782.65</v>
      </c>
      <c r="CL152" s="7">
        <f t="shared" si="185"/>
        <v>681687.41</v>
      </c>
      <c r="CM152" s="7">
        <f t="shared" si="185"/>
        <v>0</v>
      </c>
      <c r="CN152" s="7">
        <f t="shared" si="185"/>
        <v>12368950.9</v>
      </c>
      <c r="CO152" s="7">
        <f t="shared" si="185"/>
        <v>5790310.7599999998</v>
      </c>
      <c r="CP152" s="7">
        <f t="shared" si="185"/>
        <v>0</v>
      </c>
      <c r="CQ152" s="7">
        <f t="shared" si="185"/>
        <v>0</v>
      </c>
      <c r="CR152" s="7">
        <f t="shared" si="185"/>
        <v>0</v>
      </c>
      <c r="CS152" s="7">
        <f t="shared" si="185"/>
        <v>0</v>
      </c>
      <c r="CT152" s="7">
        <f t="shared" si="185"/>
        <v>0</v>
      </c>
      <c r="CU152" s="7">
        <f t="shared" si="185"/>
        <v>266473.92</v>
      </c>
      <c r="CV152" s="7">
        <f t="shared" si="185"/>
        <v>0</v>
      </c>
      <c r="CW152" s="7">
        <f t="shared" si="185"/>
        <v>0</v>
      </c>
      <c r="CX152" s="7">
        <f t="shared" si="185"/>
        <v>0</v>
      </c>
      <c r="CY152" s="7">
        <f t="shared" si="185"/>
        <v>0</v>
      </c>
      <c r="CZ152" s="7">
        <f t="shared" si="185"/>
        <v>0</v>
      </c>
      <c r="DA152" s="7">
        <f t="shared" si="185"/>
        <v>0</v>
      </c>
      <c r="DB152" s="7">
        <f t="shared" si="185"/>
        <v>0</v>
      </c>
      <c r="DC152" s="7">
        <f t="shared" si="185"/>
        <v>0</v>
      </c>
      <c r="DD152" s="7">
        <f t="shared" si="185"/>
        <v>0</v>
      </c>
      <c r="DE152" s="7">
        <f t="shared" si="185"/>
        <v>0</v>
      </c>
      <c r="DF152" s="7">
        <f t="shared" si="185"/>
        <v>0</v>
      </c>
      <c r="DG152" s="7">
        <f t="shared" si="185"/>
        <v>0</v>
      </c>
      <c r="DH152" s="7">
        <f t="shared" si="185"/>
        <v>0</v>
      </c>
      <c r="DI152" s="7">
        <f t="shared" si="185"/>
        <v>0</v>
      </c>
      <c r="DJ152" s="7">
        <f t="shared" si="185"/>
        <v>0</v>
      </c>
      <c r="DK152" s="7">
        <f t="shared" si="185"/>
        <v>278971.26</v>
      </c>
      <c r="DL152" s="7">
        <f t="shared" si="185"/>
        <v>0</v>
      </c>
      <c r="DM152" s="7">
        <f t="shared" si="185"/>
        <v>0</v>
      </c>
      <c r="DN152" s="7">
        <f t="shared" si="185"/>
        <v>0</v>
      </c>
      <c r="DO152" s="7">
        <f t="shared" si="185"/>
        <v>0</v>
      </c>
      <c r="DP152" s="7">
        <f t="shared" si="185"/>
        <v>0</v>
      </c>
      <c r="DQ152" s="7">
        <f t="shared" si="185"/>
        <v>479436.58</v>
      </c>
      <c r="DR152" s="7">
        <f t="shared" si="185"/>
        <v>0</v>
      </c>
      <c r="DS152" s="7">
        <f t="shared" si="185"/>
        <v>0</v>
      </c>
      <c r="DT152" s="7">
        <f t="shared" si="185"/>
        <v>0</v>
      </c>
      <c r="DU152" s="7">
        <f t="shared" si="185"/>
        <v>0</v>
      </c>
      <c r="DV152" s="7">
        <f t="shared" si="185"/>
        <v>0</v>
      </c>
      <c r="DW152" s="7">
        <f t="shared" si="185"/>
        <v>0</v>
      </c>
      <c r="DX152" s="7">
        <f t="shared" si="185"/>
        <v>0</v>
      </c>
      <c r="DY152" s="7">
        <f t="shared" si="185"/>
        <v>0</v>
      </c>
      <c r="DZ152" s="7">
        <f t="shared" si="185"/>
        <v>364587.71</v>
      </c>
      <c r="EA152" s="7">
        <f t="shared" ref="EA152:FX152" si="186">ROUND(IF(EA103&lt;=459,0,IF(EA139&lt;=EA19,EA124*EA141*EA137,0)),2)</f>
        <v>319789.78999999998</v>
      </c>
      <c r="EB152" s="7">
        <f t="shared" si="186"/>
        <v>0</v>
      </c>
      <c r="EC152" s="7">
        <f t="shared" si="186"/>
        <v>0</v>
      </c>
      <c r="ED152" s="7">
        <f t="shared" si="186"/>
        <v>179503.76</v>
      </c>
      <c r="EE152" s="7">
        <f t="shared" si="186"/>
        <v>0</v>
      </c>
      <c r="EF152" s="7">
        <f t="shared" si="186"/>
        <v>0</v>
      </c>
      <c r="EG152" s="7">
        <f t="shared" si="186"/>
        <v>0</v>
      </c>
      <c r="EH152" s="7">
        <f t="shared" si="186"/>
        <v>0</v>
      </c>
      <c r="EI152" s="7">
        <f t="shared" si="186"/>
        <v>0</v>
      </c>
      <c r="EJ152" s="7">
        <f t="shared" si="186"/>
        <v>0</v>
      </c>
      <c r="EK152" s="7">
        <f t="shared" si="186"/>
        <v>330281.27</v>
      </c>
      <c r="EL152" s="7">
        <f t="shared" si="186"/>
        <v>0</v>
      </c>
      <c r="EM152" s="7">
        <f t="shared" si="186"/>
        <v>0</v>
      </c>
      <c r="EN152" s="7">
        <f t="shared" si="186"/>
        <v>0</v>
      </c>
      <c r="EO152" s="7">
        <f t="shared" si="186"/>
        <v>0</v>
      </c>
      <c r="EP152" s="7">
        <f t="shared" si="186"/>
        <v>0</v>
      </c>
      <c r="EQ152" s="7">
        <f t="shared" si="186"/>
        <v>648243.39</v>
      </c>
      <c r="ER152" s="7">
        <f t="shared" si="186"/>
        <v>0</v>
      </c>
      <c r="ES152" s="7">
        <f t="shared" si="186"/>
        <v>0</v>
      </c>
      <c r="ET152" s="7">
        <f t="shared" si="186"/>
        <v>0</v>
      </c>
      <c r="EU152" s="7">
        <f t="shared" si="186"/>
        <v>0</v>
      </c>
      <c r="EV152" s="7">
        <f t="shared" si="186"/>
        <v>0</v>
      </c>
      <c r="EW152" s="7">
        <f t="shared" si="186"/>
        <v>435228.43</v>
      </c>
      <c r="EX152" s="7">
        <f t="shared" si="186"/>
        <v>0</v>
      </c>
      <c r="EY152" s="7">
        <f t="shared" si="186"/>
        <v>0</v>
      </c>
      <c r="EZ152" s="7">
        <f t="shared" si="186"/>
        <v>0</v>
      </c>
      <c r="FA152" s="7">
        <f t="shared" si="186"/>
        <v>1766019.45</v>
      </c>
      <c r="FB152" s="7">
        <f t="shared" si="186"/>
        <v>0</v>
      </c>
      <c r="FC152" s="7">
        <f t="shared" si="186"/>
        <v>810698.81</v>
      </c>
      <c r="FD152" s="7">
        <f t="shared" si="186"/>
        <v>0</v>
      </c>
      <c r="FE152" s="7">
        <f t="shared" si="186"/>
        <v>0</v>
      </c>
      <c r="FF152" s="7">
        <f t="shared" si="186"/>
        <v>0</v>
      </c>
      <c r="FG152" s="7">
        <f t="shared" si="186"/>
        <v>0</v>
      </c>
      <c r="FH152" s="7">
        <f t="shared" si="186"/>
        <v>0</v>
      </c>
      <c r="FI152" s="7">
        <f t="shared" si="186"/>
        <v>0</v>
      </c>
      <c r="FJ152" s="7">
        <f t="shared" si="186"/>
        <v>928313.93</v>
      </c>
      <c r="FK152" s="7">
        <f t="shared" si="186"/>
        <v>0</v>
      </c>
      <c r="FL152" s="7">
        <f t="shared" si="186"/>
        <v>2608199.2200000002</v>
      </c>
      <c r="FM152" s="7">
        <f t="shared" si="186"/>
        <v>1555176.81</v>
      </c>
      <c r="FN152" s="7">
        <f t="shared" si="186"/>
        <v>0</v>
      </c>
      <c r="FO152" s="7">
        <f t="shared" si="186"/>
        <v>0</v>
      </c>
      <c r="FP152" s="7">
        <f t="shared" si="186"/>
        <v>0</v>
      </c>
      <c r="FQ152" s="7">
        <f t="shared" si="186"/>
        <v>461350.88</v>
      </c>
      <c r="FR152" s="7">
        <f t="shared" si="186"/>
        <v>0</v>
      </c>
      <c r="FS152" s="7">
        <f t="shared" si="186"/>
        <v>0</v>
      </c>
      <c r="FT152" s="7">
        <f t="shared" si="186"/>
        <v>0</v>
      </c>
      <c r="FU152" s="7">
        <f t="shared" si="186"/>
        <v>0</v>
      </c>
      <c r="FV152" s="7">
        <f t="shared" si="186"/>
        <v>0</v>
      </c>
      <c r="FW152" s="7">
        <f t="shared" si="186"/>
        <v>0</v>
      </c>
      <c r="FX152" s="7">
        <f t="shared" si="186"/>
        <v>0</v>
      </c>
      <c r="FY152" s="7"/>
      <c r="FZ152" s="7"/>
      <c r="GA152" s="7"/>
      <c r="GB152" s="33"/>
      <c r="GC152" s="33"/>
      <c r="GD152" s="33"/>
      <c r="GE152" s="33"/>
      <c r="GF152" s="33"/>
      <c r="GG152" s="7"/>
      <c r="GH152" s="7"/>
      <c r="GI152" s="7"/>
      <c r="GJ152" s="7"/>
      <c r="GK152" s="7"/>
      <c r="GL152" s="7"/>
      <c r="GM152" s="7"/>
    </row>
    <row r="153" spans="1:195" x14ac:dyDescent="0.35">
      <c r="A153" s="7"/>
      <c r="B153" s="7" t="s">
        <v>655</v>
      </c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  <c r="GJ153" s="7"/>
      <c r="GK153" s="7"/>
      <c r="GL153" s="7"/>
      <c r="GM153" s="7"/>
    </row>
    <row r="154" spans="1:195" x14ac:dyDescent="0.35">
      <c r="A154" s="6" t="s">
        <v>656</v>
      </c>
      <c r="B154" s="7" t="s">
        <v>657</v>
      </c>
      <c r="C154" s="18">
        <f t="shared" ref="C154:BN154" si="187">ROUND(IF((AND((C103&lt;=459),(C139&lt;=C19)))=TRUE(),0,IF((AND(C150=0,C152=0))=TRUE(),C19*C21,0)),1)</f>
        <v>3050.9</v>
      </c>
      <c r="D154" s="18">
        <f t="shared" si="187"/>
        <v>17543.5</v>
      </c>
      <c r="E154" s="18">
        <f t="shared" si="187"/>
        <v>2523.6</v>
      </c>
      <c r="F154" s="18">
        <f t="shared" si="187"/>
        <v>11175.8</v>
      </c>
      <c r="G154" s="18">
        <f t="shared" si="187"/>
        <v>0</v>
      </c>
      <c r="H154" s="18">
        <f t="shared" si="187"/>
        <v>0</v>
      </c>
      <c r="I154" s="18">
        <f t="shared" si="187"/>
        <v>3722.3</v>
      </c>
      <c r="J154" s="18">
        <f t="shared" si="187"/>
        <v>941.6</v>
      </c>
      <c r="K154" s="18">
        <f t="shared" si="187"/>
        <v>0</v>
      </c>
      <c r="L154" s="18">
        <f t="shared" si="187"/>
        <v>982.5</v>
      </c>
      <c r="M154" s="18">
        <f t="shared" si="187"/>
        <v>407.3</v>
      </c>
      <c r="N154" s="18">
        <f t="shared" si="187"/>
        <v>0</v>
      </c>
      <c r="O154" s="18">
        <f t="shared" si="187"/>
        <v>0</v>
      </c>
      <c r="P154" s="18">
        <f t="shared" si="187"/>
        <v>0</v>
      </c>
      <c r="Q154" s="18">
        <f t="shared" si="187"/>
        <v>18448.900000000001</v>
      </c>
      <c r="R154" s="18">
        <f t="shared" si="187"/>
        <v>3133.2</v>
      </c>
      <c r="S154" s="18">
        <f t="shared" si="187"/>
        <v>731.9</v>
      </c>
      <c r="T154" s="18">
        <f t="shared" si="187"/>
        <v>0</v>
      </c>
      <c r="U154" s="18">
        <f t="shared" si="187"/>
        <v>0</v>
      </c>
      <c r="V154" s="18">
        <f t="shared" si="187"/>
        <v>0</v>
      </c>
      <c r="W154" s="18">
        <f t="shared" si="187"/>
        <v>0</v>
      </c>
      <c r="X154" s="18">
        <f t="shared" si="187"/>
        <v>0</v>
      </c>
      <c r="Y154" s="18">
        <f t="shared" si="187"/>
        <v>408.3</v>
      </c>
      <c r="Z154" s="18">
        <f t="shared" si="187"/>
        <v>0</v>
      </c>
      <c r="AA154" s="18">
        <f t="shared" si="187"/>
        <v>0</v>
      </c>
      <c r="AB154" s="18">
        <f t="shared" si="187"/>
        <v>0</v>
      </c>
      <c r="AC154" s="18">
        <f t="shared" si="187"/>
        <v>0</v>
      </c>
      <c r="AD154" s="18">
        <f t="shared" si="187"/>
        <v>0</v>
      </c>
      <c r="AE154" s="18">
        <f t="shared" si="187"/>
        <v>0</v>
      </c>
      <c r="AF154" s="18">
        <f t="shared" si="187"/>
        <v>0</v>
      </c>
      <c r="AG154" s="18">
        <f t="shared" si="187"/>
        <v>0</v>
      </c>
      <c r="AH154" s="18">
        <f t="shared" si="187"/>
        <v>431.1</v>
      </c>
      <c r="AI154" s="18">
        <f t="shared" si="187"/>
        <v>0</v>
      </c>
      <c r="AJ154" s="18">
        <f t="shared" si="187"/>
        <v>0</v>
      </c>
      <c r="AK154" s="18">
        <f t="shared" si="187"/>
        <v>0</v>
      </c>
      <c r="AL154" s="18">
        <f t="shared" si="187"/>
        <v>0</v>
      </c>
      <c r="AM154" s="18">
        <f t="shared" si="187"/>
        <v>0</v>
      </c>
      <c r="AN154" s="18">
        <f t="shared" si="187"/>
        <v>0</v>
      </c>
      <c r="AO154" s="18">
        <f t="shared" si="187"/>
        <v>1953.5</v>
      </c>
      <c r="AP154" s="18">
        <f t="shared" si="187"/>
        <v>39506.400000000001</v>
      </c>
      <c r="AQ154" s="18">
        <f t="shared" si="187"/>
        <v>0</v>
      </c>
      <c r="AR154" s="18">
        <f t="shared" si="187"/>
        <v>0</v>
      </c>
      <c r="AS154" s="18">
        <f t="shared" si="187"/>
        <v>0</v>
      </c>
      <c r="AT154" s="18">
        <f t="shared" si="187"/>
        <v>0</v>
      </c>
      <c r="AU154" s="18">
        <f t="shared" si="187"/>
        <v>0</v>
      </c>
      <c r="AV154" s="18">
        <f t="shared" si="187"/>
        <v>0</v>
      </c>
      <c r="AW154" s="18">
        <f t="shared" si="187"/>
        <v>0</v>
      </c>
      <c r="AX154" s="18">
        <f t="shared" si="187"/>
        <v>0</v>
      </c>
      <c r="AY154" s="18">
        <f t="shared" si="187"/>
        <v>0</v>
      </c>
      <c r="AZ154" s="18">
        <f t="shared" si="187"/>
        <v>5674.4</v>
      </c>
      <c r="BA154" s="18">
        <f t="shared" si="187"/>
        <v>4144.1000000000004</v>
      </c>
      <c r="BB154" s="18">
        <f t="shared" si="187"/>
        <v>3453.1</v>
      </c>
      <c r="BC154" s="18">
        <f t="shared" si="187"/>
        <v>11695.2</v>
      </c>
      <c r="BD154" s="18">
        <f t="shared" si="187"/>
        <v>0</v>
      </c>
      <c r="BE154" s="18">
        <f t="shared" si="187"/>
        <v>0</v>
      </c>
      <c r="BF154" s="18">
        <f t="shared" si="187"/>
        <v>0</v>
      </c>
      <c r="BG154" s="18">
        <f t="shared" si="187"/>
        <v>429.2</v>
      </c>
      <c r="BH154" s="18">
        <f t="shared" si="187"/>
        <v>0</v>
      </c>
      <c r="BI154" s="18">
        <f t="shared" si="187"/>
        <v>0</v>
      </c>
      <c r="BJ154" s="18">
        <f t="shared" si="187"/>
        <v>0</v>
      </c>
      <c r="BK154" s="18">
        <f t="shared" si="187"/>
        <v>12104</v>
      </c>
      <c r="BL154" s="18">
        <f t="shared" si="187"/>
        <v>0</v>
      </c>
      <c r="BM154" s="18">
        <f t="shared" si="187"/>
        <v>0</v>
      </c>
      <c r="BN154" s="18">
        <f t="shared" si="187"/>
        <v>1429.4</v>
      </c>
      <c r="BO154" s="18">
        <f t="shared" ref="BO154:DZ154" si="188">ROUND(IF((AND((BO103&lt;=459),(BO139&lt;=BO19)))=TRUE(),0,IF((AND(BO150=0,BO152=0))=TRUE(),BO19*BO21,0)),1)</f>
        <v>554.70000000000005</v>
      </c>
      <c r="BP154" s="18">
        <f t="shared" si="188"/>
        <v>0</v>
      </c>
      <c r="BQ154" s="18">
        <f t="shared" si="188"/>
        <v>2675.1</v>
      </c>
      <c r="BR154" s="18">
        <f t="shared" si="188"/>
        <v>2036.2</v>
      </c>
      <c r="BS154" s="18">
        <f t="shared" si="188"/>
        <v>527.29999999999995</v>
      </c>
      <c r="BT154" s="18">
        <f t="shared" si="188"/>
        <v>0</v>
      </c>
      <c r="BU154" s="18">
        <f t="shared" si="188"/>
        <v>0</v>
      </c>
      <c r="BV154" s="18">
        <f t="shared" si="188"/>
        <v>0</v>
      </c>
      <c r="BW154" s="18">
        <f t="shared" si="188"/>
        <v>0</v>
      </c>
      <c r="BX154" s="18">
        <f t="shared" si="188"/>
        <v>0</v>
      </c>
      <c r="BY154" s="18">
        <f t="shared" si="188"/>
        <v>0</v>
      </c>
      <c r="BZ154" s="18">
        <f t="shared" si="188"/>
        <v>0</v>
      </c>
      <c r="CA154" s="18">
        <f t="shared" si="188"/>
        <v>0</v>
      </c>
      <c r="CB154" s="18">
        <f t="shared" si="188"/>
        <v>0</v>
      </c>
      <c r="CC154" s="18">
        <f t="shared" si="188"/>
        <v>0</v>
      </c>
      <c r="CD154" s="18">
        <f t="shared" si="188"/>
        <v>0</v>
      </c>
      <c r="CE154" s="18">
        <f t="shared" si="188"/>
        <v>0</v>
      </c>
      <c r="CF154" s="18">
        <f t="shared" si="188"/>
        <v>0</v>
      </c>
      <c r="CG154" s="18">
        <f t="shared" si="188"/>
        <v>0</v>
      </c>
      <c r="CH154" s="18">
        <f t="shared" si="188"/>
        <v>0</v>
      </c>
      <c r="CI154" s="18">
        <f t="shared" si="188"/>
        <v>307.8</v>
      </c>
      <c r="CJ154" s="18">
        <f t="shared" si="188"/>
        <v>401.3</v>
      </c>
      <c r="CK154" s="18">
        <f t="shared" si="188"/>
        <v>0</v>
      </c>
      <c r="CL154" s="18">
        <f t="shared" si="188"/>
        <v>0</v>
      </c>
      <c r="CM154" s="18">
        <f t="shared" si="188"/>
        <v>279.89999999999998</v>
      </c>
      <c r="CN154" s="18">
        <f t="shared" si="188"/>
        <v>0</v>
      </c>
      <c r="CO154" s="18">
        <f t="shared" si="188"/>
        <v>0</v>
      </c>
      <c r="CP154" s="18">
        <f t="shared" si="188"/>
        <v>424.1</v>
      </c>
      <c r="CQ154" s="18">
        <f t="shared" si="188"/>
        <v>354.8</v>
      </c>
      <c r="CR154" s="18">
        <f t="shared" si="188"/>
        <v>0</v>
      </c>
      <c r="CS154" s="18">
        <f t="shared" si="188"/>
        <v>0</v>
      </c>
      <c r="CT154" s="18">
        <f t="shared" si="188"/>
        <v>0</v>
      </c>
      <c r="CU154" s="18">
        <f t="shared" si="188"/>
        <v>0</v>
      </c>
      <c r="CV154" s="18">
        <f t="shared" si="188"/>
        <v>0</v>
      </c>
      <c r="CW154" s="18">
        <f t="shared" si="188"/>
        <v>0</v>
      </c>
      <c r="CX154" s="18">
        <f t="shared" si="188"/>
        <v>209.7</v>
      </c>
      <c r="CY154" s="18">
        <f t="shared" si="188"/>
        <v>0</v>
      </c>
      <c r="CZ154" s="18">
        <f t="shared" si="188"/>
        <v>825.8</v>
      </c>
      <c r="DA154" s="18">
        <f t="shared" si="188"/>
        <v>0</v>
      </c>
      <c r="DB154" s="18">
        <f t="shared" si="188"/>
        <v>0</v>
      </c>
      <c r="DC154" s="18">
        <f t="shared" si="188"/>
        <v>0</v>
      </c>
      <c r="DD154" s="18">
        <f t="shared" si="188"/>
        <v>0</v>
      </c>
      <c r="DE154" s="18">
        <f t="shared" si="188"/>
        <v>0</v>
      </c>
      <c r="DF154" s="18">
        <f t="shared" si="188"/>
        <v>9489.7000000000007</v>
      </c>
      <c r="DG154" s="18">
        <f t="shared" si="188"/>
        <v>0</v>
      </c>
      <c r="DH154" s="18">
        <f t="shared" si="188"/>
        <v>787.2</v>
      </c>
      <c r="DI154" s="18">
        <f t="shared" si="188"/>
        <v>1103</v>
      </c>
      <c r="DJ154" s="18">
        <f t="shared" si="188"/>
        <v>277.60000000000002</v>
      </c>
      <c r="DK154" s="18">
        <f t="shared" si="188"/>
        <v>0</v>
      </c>
      <c r="DL154" s="18">
        <f t="shared" si="188"/>
        <v>2646.3</v>
      </c>
      <c r="DM154" s="18">
        <f t="shared" si="188"/>
        <v>0</v>
      </c>
      <c r="DN154" s="18">
        <f t="shared" si="188"/>
        <v>587.79999999999995</v>
      </c>
      <c r="DO154" s="18">
        <f t="shared" si="188"/>
        <v>1509.9</v>
      </c>
      <c r="DP154" s="18">
        <f t="shared" si="188"/>
        <v>0</v>
      </c>
      <c r="DQ154" s="18">
        <f t="shared" si="188"/>
        <v>0</v>
      </c>
      <c r="DR154" s="18">
        <f t="shared" si="188"/>
        <v>595.70000000000005</v>
      </c>
      <c r="DS154" s="18">
        <f t="shared" si="188"/>
        <v>257.60000000000002</v>
      </c>
      <c r="DT154" s="18">
        <f t="shared" si="188"/>
        <v>0</v>
      </c>
      <c r="DU154" s="18">
        <f t="shared" si="188"/>
        <v>0</v>
      </c>
      <c r="DV154" s="18">
        <f t="shared" si="188"/>
        <v>0</v>
      </c>
      <c r="DW154" s="18">
        <f t="shared" si="188"/>
        <v>0</v>
      </c>
      <c r="DX154" s="18">
        <f t="shared" si="188"/>
        <v>0</v>
      </c>
      <c r="DY154" s="18">
        <f t="shared" si="188"/>
        <v>0</v>
      </c>
      <c r="DZ154" s="18">
        <f t="shared" si="188"/>
        <v>0</v>
      </c>
      <c r="EA154" s="18">
        <f t="shared" ref="EA154:FX154" si="189">ROUND(IF((AND((EA103&lt;=459),(EA139&lt;=EA19)))=TRUE(),0,IF((AND(EA150=0,EA152=0))=TRUE(),EA19*EA21,0)),1)</f>
        <v>0</v>
      </c>
      <c r="EB154" s="18">
        <f t="shared" si="189"/>
        <v>237.2</v>
      </c>
      <c r="EC154" s="18">
        <f t="shared" si="189"/>
        <v>0</v>
      </c>
      <c r="ED154" s="18">
        <f t="shared" si="189"/>
        <v>0</v>
      </c>
      <c r="EE154" s="18">
        <f t="shared" si="189"/>
        <v>0</v>
      </c>
      <c r="EF154" s="18">
        <f t="shared" si="189"/>
        <v>591.9</v>
      </c>
      <c r="EG154" s="18">
        <f t="shared" si="189"/>
        <v>0</v>
      </c>
      <c r="EH154" s="18">
        <f t="shared" si="189"/>
        <v>0</v>
      </c>
      <c r="EI154" s="18">
        <f t="shared" si="189"/>
        <v>6270.1</v>
      </c>
      <c r="EJ154" s="18">
        <f t="shared" si="189"/>
        <v>4673.7</v>
      </c>
      <c r="EK154" s="18">
        <f t="shared" si="189"/>
        <v>0</v>
      </c>
      <c r="EL154" s="18">
        <f t="shared" si="189"/>
        <v>212.5</v>
      </c>
      <c r="EM154" s="18">
        <f t="shared" si="189"/>
        <v>0</v>
      </c>
      <c r="EN154" s="18">
        <f t="shared" si="189"/>
        <v>430.6</v>
      </c>
      <c r="EO154" s="18">
        <f t="shared" si="189"/>
        <v>0</v>
      </c>
      <c r="EP154" s="18">
        <f t="shared" si="189"/>
        <v>0</v>
      </c>
      <c r="EQ154" s="18">
        <f t="shared" si="189"/>
        <v>0</v>
      </c>
      <c r="ER154" s="18">
        <f t="shared" si="189"/>
        <v>0</v>
      </c>
      <c r="ES154" s="18">
        <f t="shared" si="189"/>
        <v>0</v>
      </c>
      <c r="ET154" s="18">
        <f t="shared" si="189"/>
        <v>0</v>
      </c>
      <c r="EU154" s="18">
        <f t="shared" si="189"/>
        <v>267.8</v>
      </c>
      <c r="EV154" s="18">
        <f t="shared" si="189"/>
        <v>0</v>
      </c>
      <c r="EW154" s="18">
        <f t="shared" si="189"/>
        <v>0</v>
      </c>
      <c r="EX154" s="18">
        <f t="shared" si="189"/>
        <v>0</v>
      </c>
      <c r="EY154" s="18">
        <f t="shared" si="189"/>
        <v>300.89999999999998</v>
      </c>
      <c r="EZ154" s="18">
        <f t="shared" si="189"/>
        <v>0</v>
      </c>
      <c r="FA154" s="18">
        <f t="shared" si="189"/>
        <v>0</v>
      </c>
      <c r="FB154" s="18">
        <f t="shared" si="189"/>
        <v>0</v>
      </c>
      <c r="FC154" s="18">
        <f t="shared" si="189"/>
        <v>0</v>
      </c>
      <c r="FD154" s="18">
        <f t="shared" si="189"/>
        <v>0</v>
      </c>
      <c r="FE154" s="18">
        <f t="shared" si="189"/>
        <v>0</v>
      </c>
      <c r="FF154" s="18">
        <f t="shared" si="189"/>
        <v>0</v>
      </c>
      <c r="FG154" s="18">
        <f t="shared" si="189"/>
        <v>0</v>
      </c>
      <c r="FH154" s="18">
        <f t="shared" si="189"/>
        <v>0</v>
      </c>
      <c r="FI154" s="18">
        <f t="shared" si="189"/>
        <v>761.2</v>
      </c>
      <c r="FJ154" s="18">
        <f t="shared" si="189"/>
        <v>0</v>
      </c>
      <c r="FK154" s="18">
        <f t="shared" si="189"/>
        <v>1151.3</v>
      </c>
      <c r="FL154" s="18">
        <f t="shared" si="189"/>
        <v>0</v>
      </c>
      <c r="FM154" s="18">
        <f t="shared" si="189"/>
        <v>0</v>
      </c>
      <c r="FN154" s="18">
        <f t="shared" si="189"/>
        <v>10463.9</v>
      </c>
      <c r="FO154" s="18">
        <f t="shared" si="189"/>
        <v>518</v>
      </c>
      <c r="FP154" s="18">
        <f t="shared" si="189"/>
        <v>1073.7</v>
      </c>
      <c r="FQ154" s="18">
        <f t="shared" si="189"/>
        <v>0</v>
      </c>
      <c r="FR154" s="18">
        <f t="shared" si="189"/>
        <v>0</v>
      </c>
      <c r="FS154" s="18">
        <f t="shared" si="189"/>
        <v>0</v>
      </c>
      <c r="FT154" s="18">
        <f t="shared" si="189"/>
        <v>0</v>
      </c>
      <c r="FU154" s="18">
        <f t="shared" si="189"/>
        <v>353.4</v>
      </c>
      <c r="FV154" s="18">
        <f t="shared" si="189"/>
        <v>323.2</v>
      </c>
      <c r="FW154" s="18">
        <f t="shared" si="189"/>
        <v>0</v>
      </c>
      <c r="FX154" s="18">
        <f t="shared" si="189"/>
        <v>0</v>
      </c>
      <c r="FY154" s="7"/>
      <c r="FZ154" s="7"/>
      <c r="GA154" s="7"/>
      <c r="GB154" s="7"/>
      <c r="GC154" s="7"/>
      <c r="GD154" s="7"/>
      <c r="GE154" s="7"/>
      <c r="GF154" s="7"/>
      <c r="GG154" s="7"/>
      <c r="GH154" s="7"/>
      <c r="GI154" s="7"/>
      <c r="GJ154" s="7"/>
      <c r="GK154" s="7"/>
      <c r="GL154" s="7"/>
      <c r="GM154" s="7"/>
    </row>
    <row r="155" spans="1:195" x14ac:dyDescent="0.35">
      <c r="A155" s="7"/>
      <c r="B155" s="7" t="s">
        <v>658</v>
      </c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7"/>
      <c r="GB155" s="7"/>
      <c r="GC155" s="7"/>
      <c r="GD155" s="7"/>
      <c r="GE155" s="7"/>
      <c r="GF155" s="7"/>
      <c r="GG155" s="7"/>
      <c r="GH155" s="7"/>
      <c r="GI155" s="7"/>
      <c r="GJ155" s="7"/>
      <c r="GK155" s="7"/>
      <c r="GL155" s="7"/>
      <c r="GM155" s="7"/>
    </row>
    <row r="156" spans="1:195" x14ac:dyDescent="0.35">
      <c r="A156" s="6" t="s">
        <v>659</v>
      </c>
      <c r="B156" s="7" t="s">
        <v>660</v>
      </c>
      <c r="C156" s="7">
        <f t="shared" ref="C156:BN156" si="190">ROUND(IF((AND((C103&lt;=459),(C139&lt;=C19)))=TRUE(),0,(C124*C141*C154)),2)</f>
        <v>3843170.46</v>
      </c>
      <c r="D156" s="7">
        <f t="shared" si="190"/>
        <v>22185016.140000001</v>
      </c>
      <c r="E156" s="7">
        <f t="shared" si="190"/>
        <v>3151057.04</v>
      </c>
      <c r="F156" s="7">
        <f t="shared" si="190"/>
        <v>14012734.25</v>
      </c>
      <c r="G156" s="7">
        <f t="shared" si="190"/>
        <v>0</v>
      </c>
      <c r="H156" s="7">
        <f t="shared" si="190"/>
        <v>0</v>
      </c>
      <c r="I156" s="7">
        <f t="shared" si="190"/>
        <v>4655205.53</v>
      </c>
      <c r="J156" s="7">
        <f t="shared" si="190"/>
        <v>1137169.6000000001</v>
      </c>
      <c r="K156" s="7">
        <f t="shared" si="190"/>
        <v>0</v>
      </c>
      <c r="L156" s="7">
        <f t="shared" si="190"/>
        <v>1283616.33</v>
      </c>
      <c r="M156" s="7">
        <f t="shared" si="190"/>
        <v>563281.35</v>
      </c>
      <c r="N156" s="7">
        <f t="shared" si="190"/>
        <v>0</v>
      </c>
      <c r="O156" s="7">
        <f t="shared" si="190"/>
        <v>0</v>
      </c>
      <c r="P156" s="7">
        <f t="shared" si="190"/>
        <v>0</v>
      </c>
      <c r="Q156" s="7">
        <f t="shared" si="190"/>
        <v>23663001.129999999</v>
      </c>
      <c r="R156" s="7">
        <f t="shared" si="190"/>
        <v>3917538.04</v>
      </c>
      <c r="S156" s="7">
        <f t="shared" si="190"/>
        <v>941784.92</v>
      </c>
      <c r="T156" s="7">
        <f t="shared" si="190"/>
        <v>0</v>
      </c>
      <c r="U156" s="7">
        <f t="shared" si="190"/>
        <v>0</v>
      </c>
      <c r="V156" s="7">
        <f t="shared" si="190"/>
        <v>0</v>
      </c>
      <c r="W156" s="7">
        <f t="shared" si="190"/>
        <v>0</v>
      </c>
      <c r="X156" s="7">
        <f t="shared" si="190"/>
        <v>0</v>
      </c>
      <c r="Y156" s="7">
        <f t="shared" si="190"/>
        <v>506635.63</v>
      </c>
      <c r="Z156" s="7">
        <f t="shared" si="190"/>
        <v>0</v>
      </c>
      <c r="AA156" s="7">
        <f t="shared" si="190"/>
        <v>0</v>
      </c>
      <c r="AB156" s="7">
        <f t="shared" si="190"/>
        <v>0</v>
      </c>
      <c r="AC156" s="7">
        <f t="shared" si="190"/>
        <v>0</v>
      </c>
      <c r="AD156" s="7">
        <f t="shared" si="190"/>
        <v>0</v>
      </c>
      <c r="AE156" s="7">
        <f t="shared" si="190"/>
        <v>0</v>
      </c>
      <c r="AF156" s="7">
        <f t="shared" si="190"/>
        <v>0</v>
      </c>
      <c r="AG156" s="7">
        <f t="shared" si="190"/>
        <v>0</v>
      </c>
      <c r="AH156" s="7">
        <f t="shared" si="190"/>
        <v>544102.05000000005</v>
      </c>
      <c r="AI156" s="7">
        <f t="shared" si="190"/>
        <v>0</v>
      </c>
      <c r="AJ156" s="7">
        <f t="shared" si="190"/>
        <v>0</v>
      </c>
      <c r="AK156" s="7">
        <f t="shared" si="190"/>
        <v>0</v>
      </c>
      <c r="AL156" s="7">
        <f t="shared" si="190"/>
        <v>0</v>
      </c>
      <c r="AM156" s="7">
        <f t="shared" si="190"/>
        <v>0</v>
      </c>
      <c r="AN156" s="7">
        <f t="shared" si="190"/>
        <v>0</v>
      </c>
      <c r="AO156" s="7">
        <f t="shared" si="190"/>
        <v>2403665.0499999998</v>
      </c>
      <c r="AP156" s="7">
        <f t="shared" si="190"/>
        <v>50709390.590000004</v>
      </c>
      <c r="AQ156" s="7">
        <f t="shared" si="190"/>
        <v>0</v>
      </c>
      <c r="AR156" s="7">
        <f t="shared" si="190"/>
        <v>0</v>
      </c>
      <c r="AS156" s="7">
        <f t="shared" si="190"/>
        <v>0</v>
      </c>
      <c r="AT156" s="7">
        <f t="shared" si="190"/>
        <v>0</v>
      </c>
      <c r="AU156" s="7">
        <f t="shared" si="190"/>
        <v>0</v>
      </c>
      <c r="AV156" s="7">
        <f t="shared" si="190"/>
        <v>0</v>
      </c>
      <c r="AW156" s="7">
        <f t="shared" si="190"/>
        <v>0</v>
      </c>
      <c r="AX156" s="7">
        <f t="shared" si="190"/>
        <v>0</v>
      </c>
      <c r="AY156" s="7">
        <f t="shared" si="190"/>
        <v>0</v>
      </c>
      <c r="AZ156" s="7">
        <f t="shared" si="190"/>
        <v>7064237.6399999997</v>
      </c>
      <c r="BA156" s="7">
        <f t="shared" si="190"/>
        <v>5044671.13</v>
      </c>
      <c r="BB156" s="7">
        <f t="shared" si="190"/>
        <v>4234738.45</v>
      </c>
      <c r="BC156" s="7">
        <f t="shared" si="190"/>
        <v>14577661.529999999</v>
      </c>
      <c r="BD156" s="7">
        <f t="shared" si="190"/>
        <v>0</v>
      </c>
      <c r="BE156" s="7">
        <f t="shared" si="190"/>
        <v>0</v>
      </c>
      <c r="BF156" s="7">
        <f t="shared" si="190"/>
        <v>0</v>
      </c>
      <c r="BG156" s="7">
        <f t="shared" si="190"/>
        <v>582575.56000000006</v>
      </c>
      <c r="BH156" s="7">
        <f t="shared" si="190"/>
        <v>0</v>
      </c>
      <c r="BI156" s="7">
        <f t="shared" si="190"/>
        <v>0</v>
      </c>
      <c r="BJ156" s="7">
        <f t="shared" si="190"/>
        <v>0</v>
      </c>
      <c r="BK156" s="7">
        <f t="shared" si="190"/>
        <v>15122375.25</v>
      </c>
      <c r="BL156" s="7">
        <f t="shared" si="190"/>
        <v>0</v>
      </c>
      <c r="BM156" s="7">
        <f t="shared" si="190"/>
        <v>0</v>
      </c>
      <c r="BN156" s="7">
        <f t="shared" si="190"/>
        <v>1720972.93</v>
      </c>
      <c r="BO156" s="7">
        <f t="shared" ref="BO156:DZ156" si="191">ROUND(IF((AND((BO103&lt;=459),(BO139&lt;=BO19)))=TRUE(),0,(BO124*BO141*BO154)),2)</f>
        <v>700712.98</v>
      </c>
      <c r="BP156" s="7">
        <f t="shared" si="191"/>
        <v>0</v>
      </c>
      <c r="BQ156" s="7">
        <f t="shared" si="191"/>
        <v>3573071.83</v>
      </c>
      <c r="BR156" s="7">
        <f t="shared" si="191"/>
        <v>2528501.2200000002</v>
      </c>
      <c r="BS156" s="7">
        <f t="shared" si="191"/>
        <v>708425.79</v>
      </c>
      <c r="BT156" s="7">
        <f t="shared" si="191"/>
        <v>0</v>
      </c>
      <c r="BU156" s="7">
        <f t="shared" si="191"/>
        <v>0</v>
      </c>
      <c r="BV156" s="7">
        <f t="shared" si="191"/>
        <v>0</v>
      </c>
      <c r="BW156" s="7">
        <f t="shared" si="191"/>
        <v>0</v>
      </c>
      <c r="BX156" s="7">
        <f t="shared" si="191"/>
        <v>0</v>
      </c>
      <c r="BY156" s="7">
        <f t="shared" si="191"/>
        <v>0</v>
      </c>
      <c r="BZ156" s="7">
        <f t="shared" si="191"/>
        <v>0</v>
      </c>
      <c r="CA156" s="7">
        <f t="shared" si="191"/>
        <v>0</v>
      </c>
      <c r="CB156" s="7">
        <f t="shared" si="191"/>
        <v>0</v>
      </c>
      <c r="CC156" s="7">
        <f t="shared" si="191"/>
        <v>0</v>
      </c>
      <c r="CD156" s="7">
        <f t="shared" si="191"/>
        <v>0</v>
      </c>
      <c r="CE156" s="7">
        <f t="shared" si="191"/>
        <v>0</v>
      </c>
      <c r="CF156" s="7">
        <f t="shared" si="191"/>
        <v>0</v>
      </c>
      <c r="CG156" s="7">
        <f t="shared" si="191"/>
        <v>0</v>
      </c>
      <c r="CH156" s="7">
        <f t="shared" si="191"/>
        <v>0</v>
      </c>
      <c r="CI156" s="7">
        <f t="shared" si="191"/>
        <v>398026.78</v>
      </c>
      <c r="CJ156" s="7">
        <f t="shared" si="191"/>
        <v>544027.93000000005</v>
      </c>
      <c r="CK156" s="7">
        <f t="shared" si="191"/>
        <v>0</v>
      </c>
      <c r="CL156" s="7">
        <f t="shared" si="191"/>
        <v>0</v>
      </c>
      <c r="CM156" s="7">
        <f t="shared" si="191"/>
        <v>403201.23</v>
      </c>
      <c r="CN156" s="7">
        <f t="shared" si="191"/>
        <v>0</v>
      </c>
      <c r="CO156" s="7">
        <f t="shared" si="191"/>
        <v>0</v>
      </c>
      <c r="CP156" s="7">
        <f t="shared" si="191"/>
        <v>583191.98</v>
      </c>
      <c r="CQ156" s="7">
        <f t="shared" si="191"/>
        <v>481878.81</v>
      </c>
      <c r="CR156" s="7">
        <f t="shared" si="191"/>
        <v>0</v>
      </c>
      <c r="CS156" s="7">
        <f t="shared" si="191"/>
        <v>0</v>
      </c>
      <c r="CT156" s="7">
        <f t="shared" si="191"/>
        <v>0</v>
      </c>
      <c r="CU156" s="7">
        <f t="shared" si="191"/>
        <v>0</v>
      </c>
      <c r="CV156" s="7">
        <f t="shared" si="191"/>
        <v>0</v>
      </c>
      <c r="CW156" s="7">
        <f t="shared" si="191"/>
        <v>0</v>
      </c>
      <c r="CX156" s="7">
        <f t="shared" si="191"/>
        <v>296509.39</v>
      </c>
      <c r="CY156" s="7">
        <f t="shared" si="191"/>
        <v>0</v>
      </c>
      <c r="CZ156" s="7">
        <f t="shared" si="191"/>
        <v>1032746.23</v>
      </c>
      <c r="DA156" s="7">
        <f t="shared" si="191"/>
        <v>0</v>
      </c>
      <c r="DB156" s="7">
        <f t="shared" si="191"/>
        <v>0</v>
      </c>
      <c r="DC156" s="7">
        <f t="shared" si="191"/>
        <v>0</v>
      </c>
      <c r="DD156" s="7">
        <f t="shared" si="191"/>
        <v>0</v>
      </c>
      <c r="DE156" s="7">
        <f t="shared" si="191"/>
        <v>0</v>
      </c>
      <c r="DF156" s="7">
        <f t="shared" si="191"/>
        <v>11267614.74</v>
      </c>
      <c r="DG156" s="7">
        <f t="shared" si="191"/>
        <v>0</v>
      </c>
      <c r="DH156" s="7">
        <f t="shared" si="191"/>
        <v>965865.92</v>
      </c>
      <c r="DI156" s="7">
        <f t="shared" si="191"/>
        <v>1334859.1200000001</v>
      </c>
      <c r="DJ156" s="7">
        <f t="shared" si="191"/>
        <v>385821.41</v>
      </c>
      <c r="DK156" s="7">
        <f t="shared" si="191"/>
        <v>0</v>
      </c>
      <c r="DL156" s="7">
        <f t="shared" si="191"/>
        <v>3333310.54</v>
      </c>
      <c r="DM156" s="7">
        <f t="shared" si="191"/>
        <v>0</v>
      </c>
      <c r="DN156" s="7">
        <f t="shared" si="191"/>
        <v>770326.74</v>
      </c>
      <c r="DO156" s="7">
        <f t="shared" si="191"/>
        <v>1873546.83</v>
      </c>
      <c r="DP156" s="7">
        <f t="shared" si="191"/>
        <v>0</v>
      </c>
      <c r="DQ156" s="7">
        <f t="shared" si="191"/>
        <v>0</v>
      </c>
      <c r="DR156" s="7">
        <f t="shared" si="191"/>
        <v>753872.82</v>
      </c>
      <c r="DS156" s="7">
        <f t="shared" si="191"/>
        <v>350976.14</v>
      </c>
      <c r="DT156" s="7">
        <f t="shared" si="191"/>
        <v>0</v>
      </c>
      <c r="DU156" s="7">
        <f t="shared" si="191"/>
        <v>0</v>
      </c>
      <c r="DV156" s="7">
        <f t="shared" si="191"/>
        <v>0</v>
      </c>
      <c r="DW156" s="7">
        <f t="shared" si="191"/>
        <v>0</v>
      </c>
      <c r="DX156" s="7">
        <f t="shared" si="191"/>
        <v>0</v>
      </c>
      <c r="DY156" s="7">
        <f t="shared" si="191"/>
        <v>0</v>
      </c>
      <c r="DZ156" s="7">
        <f t="shared" si="191"/>
        <v>0</v>
      </c>
      <c r="EA156" s="7">
        <f t="shared" ref="EA156:FX156" si="192">ROUND(IF((AND((EA103&lt;=459),(EA139&lt;=EA19)))=TRUE(),0,(EA124*EA141*EA154)),2)</f>
        <v>0</v>
      </c>
      <c r="EB156" s="7">
        <f t="shared" si="192"/>
        <v>323637.7</v>
      </c>
      <c r="EC156" s="7">
        <f t="shared" si="192"/>
        <v>0</v>
      </c>
      <c r="ED156" s="7">
        <f t="shared" si="192"/>
        <v>0</v>
      </c>
      <c r="EE156" s="7">
        <f t="shared" si="192"/>
        <v>0</v>
      </c>
      <c r="EF156" s="7">
        <f t="shared" si="192"/>
        <v>740446.48</v>
      </c>
      <c r="EG156" s="7">
        <f t="shared" si="192"/>
        <v>0</v>
      </c>
      <c r="EH156" s="7">
        <f t="shared" si="192"/>
        <v>0</v>
      </c>
      <c r="EI156" s="7">
        <f t="shared" si="192"/>
        <v>7626286.4100000001</v>
      </c>
      <c r="EJ156" s="7">
        <f t="shared" si="192"/>
        <v>5629299.0999999996</v>
      </c>
      <c r="EK156" s="7">
        <f t="shared" si="192"/>
        <v>0</v>
      </c>
      <c r="EL156" s="7">
        <f t="shared" si="192"/>
        <v>291415.52</v>
      </c>
      <c r="EM156" s="7">
        <f t="shared" si="192"/>
        <v>0</v>
      </c>
      <c r="EN156" s="7">
        <f t="shared" si="192"/>
        <v>549347.71</v>
      </c>
      <c r="EO156" s="7">
        <f t="shared" si="192"/>
        <v>0</v>
      </c>
      <c r="EP156" s="7">
        <f t="shared" si="192"/>
        <v>0</v>
      </c>
      <c r="EQ156" s="7">
        <f t="shared" si="192"/>
        <v>0</v>
      </c>
      <c r="ER156" s="7">
        <f t="shared" si="192"/>
        <v>0</v>
      </c>
      <c r="ES156" s="7">
        <f t="shared" si="192"/>
        <v>0</v>
      </c>
      <c r="ET156" s="7">
        <f t="shared" si="192"/>
        <v>0</v>
      </c>
      <c r="EU156" s="7">
        <f t="shared" si="192"/>
        <v>356803.4</v>
      </c>
      <c r="EV156" s="7">
        <f t="shared" si="192"/>
        <v>0</v>
      </c>
      <c r="EW156" s="7">
        <f t="shared" si="192"/>
        <v>0</v>
      </c>
      <c r="EX156" s="7">
        <f t="shared" si="192"/>
        <v>0</v>
      </c>
      <c r="EY156" s="7">
        <f t="shared" si="192"/>
        <v>402878.37</v>
      </c>
      <c r="EZ156" s="7">
        <f t="shared" si="192"/>
        <v>0</v>
      </c>
      <c r="FA156" s="7">
        <f t="shared" si="192"/>
        <v>0</v>
      </c>
      <c r="FB156" s="7">
        <f t="shared" si="192"/>
        <v>0</v>
      </c>
      <c r="FC156" s="7">
        <f t="shared" si="192"/>
        <v>0</v>
      </c>
      <c r="FD156" s="7">
        <f t="shared" si="192"/>
        <v>0</v>
      </c>
      <c r="FE156" s="7">
        <f t="shared" si="192"/>
        <v>0</v>
      </c>
      <c r="FF156" s="7">
        <f t="shared" si="192"/>
        <v>0</v>
      </c>
      <c r="FG156" s="7">
        <f t="shared" si="192"/>
        <v>0</v>
      </c>
      <c r="FH156" s="7">
        <f t="shared" si="192"/>
        <v>0</v>
      </c>
      <c r="FI156" s="7">
        <f t="shared" si="192"/>
        <v>968219.72</v>
      </c>
      <c r="FJ156" s="7">
        <f t="shared" si="192"/>
        <v>0</v>
      </c>
      <c r="FK156" s="7">
        <f t="shared" si="192"/>
        <v>1431585.29</v>
      </c>
      <c r="FL156" s="7">
        <f t="shared" si="192"/>
        <v>0</v>
      </c>
      <c r="FM156" s="7">
        <f t="shared" si="192"/>
        <v>0</v>
      </c>
      <c r="FN156" s="7">
        <f t="shared" si="192"/>
        <v>12810713.699999999</v>
      </c>
      <c r="FO156" s="7">
        <f t="shared" si="192"/>
        <v>678140.22</v>
      </c>
      <c r="FP156" s="7">
        <f t="shared" si="192"/>
        <v>1357809.28</v>
      </c>
      <c r="FQ156" s="7">
        <f t="shared" si="192"/>
        <v>0</v>
      </c>
      <c r="FR156" s="7">
        <f t="shared" si="192"/>
        <v>0</v>
      </c>
      <c r="FS156" s="7">
        <f t="shared" si="192"/>
        <v>0</v>
      </c>
      <c r="FT156" s="7">
        <f t="shared" si="192"/>
        <v>0</v>
      </c>
      <c r="FU156" s="7">
        <f t="shared" si="192"/>
        <v>488783.35999999999</v>
      </c>
      <c r="FV156" s="7">
        <f t="shared" si="192"/>
        <v>440084.37</v>
      </c>
      <c r="FW156" s="7">
        <f t="shared" si="192"/>
        <v>0</v>
      </c>
      <c r="FX156" s="7">
        <f t="shared" si="192"/>
        <v>0</v>
      </c>
      <c r="FY156" s="18"/>
      <c r="FZ156" s="7"/>
      <c r="GA156" s="7"/>
      <c r="GB156" s="7"/>
      <c r="GC156" s="7"/>
      <c r="GD156" s="7"/>
      <c r="GE156" s="7"/>
      <c r="GF156" s="7"/>
      <c r="GG156" s="7"/>
      <c r="GH156" s="7"/>
      <c r="GI156" s="7"/>
      <c r="GJ156" s="7"/>
      <c r="GK156" s="7"/>
      <c r="GL156" s="7"/>
      <c r="GM156" s="7"/>
    </row>
    <row r="157" spans="1:195" x14ac:dyDescent="0.35">
      <c r="A157" s="7"/>
      <c r="B157" s="7" t="s">
        <v>661</v>
      </c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7"/>
      <c r="GB157" s="7"/>
      <c r="GC157" s="7"/>
      <c r="GD157" s="7"/>
      <c r="GE157" s="7"/>
      <c r="GF157" s="7"/>
      <c r="GG157" s="7"/>
      <c r="GH157" s="7"/>
      <c r="GI157" s="7"/>
      <c r="GJ157" s="7"/>
      <c r="GK157" s="7"/>
      <c r="GL157" s="7"/>
      <c r="GM157" s="7"/>
    </row>
    <row r="158" spans="1:195" x14ac:dyDescent="0.35">
      <c r="A158" s="6" t="s">
        <v>662</v>
      </c>
      <c r="B158" s="7" t="s">
        <v>663</v>
      </c>
      <c r="C158" s="7">
        <f t="shared" ref="C158:BN158" si="193">ROUND(IF((AND((C103&lt;=459),(C139&lt;=C19)))=TRUE(),0,IF(C156=0,0,C124*C148*(C137-C154))),2)</f>
        <v>3733001.52</v>
      </c>
      <c r="D158" s="7">
        <f t="shared" si="193"/>
        <v>2798058.68</v>
      </c>
      <c r="E158" s="7">
        <f t="shared" si="193"/>
        <v>5819869.1299999999</v>
      </c>
      <c r="F158" s="7">
        <f t="shared" si="193"/>
        <v>1657544.85</v>
      </c>
      <c r="G158" s="7">
        <f t="shared" si="193"/>
        <v>0</v>
      </c>
      <c r="H158" s="7">
        <f t="shared" si="193"/>
        <v>0</v>
      </c>
      <c r="I158" s="7">
        <f t="shared" si="193"/>
        <v>6697954.0199999996</v>
      </c>
      <c r="J158" s="7">
        <f t="shared" si="193"/>
        <v>1466987.73</v>
      </c>
      <c r="K158" s="7">
        <f t="shared" si="193"/>
        <v>0</v>
      </c>
      <c r="L158" s="7">
        <f t="shared" si="193"/>
        <v>725476.1</v>
      </c>
      <c r="M158" s="7">
        <f t="shared" si="193"/>
        <v>949806.95</v>
      </c>
      <c r="N158" s="7">
        <f t="shared" si="193"/>
        <v>0</v>
      </c>
      <c r="O158" s="7">
        <f t="shared" si="193"/>
        <v>0</v>
      </c>
      <c r="P158" s="7">
        <f t="shared" si="193"/>
        <v>0</v>
      </c>
      <c r="Q158" s="7">
        <f t="shared" si="193"/>
        <v>29677559.199999999</v>
      </c>
      <c r="R158" s="7">
        <f t="shared" si="193"/>
        <v>674578.74</v>
      </c>
      <c r="S158" s="7">
        <f t="shared" si="193"/>
        <v>339956.18</v>
      </c>
      <c r="T158" s="7">
        <f t="shared" si="193"/>
        <v>0</v>
      </c>
      <c r="U158" s="7">
        <f t="shared" si="193"/>
        <v>0</v>
      </c>
      <c r="V158" s="7">
        <f t="shared" si="193"/>
        <v>0</v>
      </c>
      <c r="W158" s="7">
        <f t="shared" si="193"/>
        <v>0</v>
      </c>
      <c r="X158" s="7">
        <f t="shared" si="193"/>
        <v>0</v>
      </c>
      <c r="Y158" s="7">
        <f t="shared" si="193"/>
        <v>796755.77</v>
      </c>
      <c r="Z158" s="7">
        <f t="shared" si="193"/>
        <v>0</v>
      </c>
      <c r="AA158" s="7">
        <f t="shared" si="193"/>
        <v>0</v>
      </c>
      <c r="AB158" s="7">
        <f t="shared" si="193"/>
        <v>0</v>
      </c>
      <c r="AC158" s="7">
        <f t="shared" si="193"/>
        <v>0</v>
      </c>
      <c r="AD158" s="7">
        <f t="shared" si="193"/>
        <v>0</v>
      </c>
      <c r="AE158" s="7">
        <f t="shared" si="193"/>
        <v>0</v>
      </c>
      <c r="AF158" s="7">
        <f t="shared" si="193"/>
        <v>0</v>
      </c>
      <c r="AG158" s="7">
        <f t="shared" si="193"/>
        <v>0</v>
      </c>
      <c r="AH158" s="7">
        <f t="shared" si="193"/>
        <v>404709.5</v>
      </c>
      <c r="AI158" s="7">
        <f t="shared" si="193"/>
        <v>0</v>
      </c>
      <c r="AJ158" s="7">
        <f t="shared" si="193"/>
        <v>0</v>
      </c>
      <c r="AK158" s="7">
        <f t="shared" si="193"/>
        <v>0</v>
      </c>
      <c r="AL158" s="7">
        <f t="shared" si="193"/>
        <v>0</v>
      </c>
      <c r="AM158" s="7">
        <f t="shared" si="193"/>
        <v>0</v>
      </c>
      <c r="AN158" s="7">
        <f t="shared" si="193"/>
        <v>0</v>
      </c>
      <c r="AO158" s="7">
        <f t="shared" si="193"/>
        <v>976889.59</v>
      </c>
      <c r="AP158" s="7">
        <f t="shared" si="193"/>
        <v>26645239.170000002</v>
      </c>
      <c r="AQ158" s="7">
        <f t="shared" si="193"/>
        <v>0</v>
      </c>
      <c r="AR158" s="7">
        <f t="shared" si="193"/>
        <v>0</v>
      </c>
      <c r="AS158" s="7">
        <f t="shared" si="193"/>
        <v>0</v>
      </c>
      <c r="AT158" s="7">
        <f t="shared" si="193"/>
        <v>0</v>
      </c>
      <c r="AU158" s="7">
        <f t="shared" si="193"/>
        <v>0</v>
      </c>
      <c r="AV158" s="7">
        <f t="shared" si="193"/>
        <v>0</v>
      </c>
      <c r="AW158" s="7">
        <f t="shared" si="193"/>
        <v>0</v>
      </c>
      <c r="AX158" s="7">
        <f t="shared" si="193"/>
        <v>0</v>
      </c>
      <c r="AY158" s="7">
        <f t="shared" si="193"/>
        <v>0</v>
      </c>
      <c r="AZ158" s="7">
        <f t="shared" si="193"/>
        <v>4748530.42</v>
      </c>
      <c r="BA158" s="7">
        <f t="shared" si="193"/>
        <v>211122.02</v>
      </c>
      <c r="BB158" s="7">
        <f t="shared" si="193"/>
        <v>249003.5</v>
      </c>
      <c r="BC158" s="7">
        <f t="shared" si="193"/>
        <v>4479411.09</v>
      </c>
      <c r="BD158" s="7">
        <f t="shared" si="193"/>
        <v>0</v>
      </c>
      <c r="BE158" s="7">
        <f t="shared" si="193"/>
        <v>0</v>
      </c>
      <c r="BF158" s="7">
        <f t="shared" si="193"/>
        <v>0</v>
      </c>
      <c r="BG158" s="7">
        <f t="shared" si="193"/>
        <v>223288.17</v>
      </c>
      <c r="BH158" s="7">
        <f t="shared" si="193"/>
        <v>0</v>
      </c>
      <c r="BI158" s="7">
        <f t="shared" si="193"/>
        <v>0</v>
      </c>
      <c r="BJ158" s="7">
        <f t="shared" si="193"/>
        <v>0</v>
      </c>
      <c r="BK158" s="7">
        <f t="shared" si="193"/>
        <v>1570065.66</v>
      </c>
      <c r="BL158" s="7">
        <f t="shared" si="193"/>
        <v>0</v>
      </c>
      <c r="BM158" s="7">
        <f t="shared" si="193"/>
        <v>0</v>
      </c>
      <c r="BN158" s="7">
        <f t="shared" si="193"/>
        <v>625372.71</v>
      </c>
      <c r="BO158" s="7">
        <f t="shared" ref="BO158:DZ158" si="194">ROUND(IF((AND((BO103&lt;=459),(BO139&lt;=BO19)))=TRUE(),0,IF(BO156=0,0,BO124*BO148*(BO137-BO154))),2)</f>
        <v>210370.01</v>
      </c>
      <c r="BP158" s="7">
        <f t="shared" si="194"/>
        <v>0</v>
      </c>
      <c r="BQ158" s="7">
        <f t="shared" si="194"/>
        <v>418143.52</v>
      </c>
      <c r="BR158" s="7">
        <f t="shared" si="194"/>
        <v>267052.71000000002</v>
      </c>
      <c r="BS158" s="7">
        <f t="shared" si="194"/>
        <v>493948.64</v>
      </c>
      <c r="BT158" s="7">
        <f t="shared" si="194"/>
        <v>0</v>
      </c>
      <c r="BU158" s="7">
        <f t="shared" si="194"/>
        <v>0</v>
      </c>
      <c r="BV158" s="7">
        <f t="shared" si="194"/>
        <v>0</v>
      </c>
      <c r="BW158" s="7">
        <f t="shared" si="194"/>
        <v>0</v>
      </c>
      <c r="BX158" s="7">
        <f t="shared" si="194"/>
        <v>0</v>
      </c>
      <c r="BY158" s="7">
        <f t="shared" si="194"/>
        <v>0</v>
      </c>
      <c r="BZ158" s="7">
        <f t="shared" si="194"/>
        <v>0</v>
      </c>
      <c r="CA158" s="7">
        <f t="shared" si="194"/>
        <v>0</v>
      </c>
      <c r="CB158" s="7">
        <f t="shared" si="194"/>
        <v>0</v>
      </c>
      <c r="CC158" s="7">
        <f t="shared" si="194"/>
        <v>0</v>
      </c>
      <c r="CD158" s="7">
        <f t="shared" si="194"/>
        <v>0</v>
      </c>
      <c r="CE158" s="7">
        <f t="shared" si="194"/>
        <v>0</v>
      </c>
      <c r="CF158" s="7">
        <f t="shared" si="194"/>
        <v>0</v>
      </c>
      <c r="CG158" s="7">
        <f t="shared" si="194"/>
        <v>0</v>
      </c>
      <c r="CH158" s="7">
        <f t="shared" si="194"/>
        <v>0</v>
      </c>
      <c r="CI158" s="7">
        <f t="shared" si="194"/>
        <v>200792.09</v>
      </c>
      <c r="CJ158" s="7">
        <f t="shared" si="194"/>
        <v>254884.02</v>
      </c>
      <c r="CK158" s="7">
        <f t="shared" si="194"/>
        <v>0</v>
      </c>
      <c r="CL158" s="7">
        <f t="shared" si="194"/>
        <v>0</v>
      </c>
      <c r="CM158" s="7">
        <f t="shared" si="194"/>
        <v>116001.26</v>
      </c>
      <c r="CN158" s="7">
        <f t="shared" si="194"/>
        <v>0</v>
      </c>
      <c r="CO158" s="7">
        <f t="shared" si="194"/>
        <v>0</v>
      </c>
      <c r="CP158" s="7">
        <f t="shared" si="194"/>
        <v>12685.56</v>
      </c>
      <c r="CQ158" s="7">
        <f t="shared" si="194"/>
        <v>522307.02</v>
      </c>
      <c r="CR158" s="7">
        <f t="shared" si="194"/>
        <v>0</v>
      </c>
      <c r="CS158" s="7">
        <f t="shared" si="194"/>
        <v>0</v>
      </c>
      <c r="CT158" s="7">
        <f t="shared" si="194"/>
        <v>0</v>
      </c>
      <c r="CU158" s="7">
        <f t="shared" si="194"/>
        <v>0</v>
      </c>
      <c r="CV158" s="7">
        <f t="shared" si="194"/>
        <v>0</v>
      </c>
      <c r="CW158" s="7">
        <f t="shared" si="194"/>
        <v>0</v>
      </c>
      <c r="CX158" s="7">
        <f t="shared" si="194"/>
        <v>28329.11</v>
      </c>
      <c r="CY158" s="7">
        <f t="shared" si="194"/>
        <v>0</v>
      </c>
      <c r="CZ158" s="7">
        <f t="shared" si="194"/>
        <v>282793.69</v>
      </c>
      <c r="DA158" s="7">
        <f t="shared" si="194"/>
        <v>0</v>
      </c>
      <c r="DB158" s="7">
        <f t="shared" si="194"/>
        <v>0</v>
      </c>
      <c r="DC158" s="7">
        <f t="shared" si="194"/>
        <v>0</v>
      </c>
      <c r="DD158" s="7">
        <f t="shared" si="194"/>
        <v>0</v>
      </c>
      <c r="DE158" s="7">
        <f t="shared" si="194"/>
        <v>0</v>
      </c>
      <c r="DF158" s="7">
        <f t="shared" si="194"/>
        <v>2942414.12</v>
      </c>
      <c r="DG158" s="7">
        <f t="shared" si="194"/>
        <v>0</v>
      </c>
      <c r="DH158" s="7">
        <f t="shared" si="194"/>
        <v>304293.15999999997</v>
      </c>
      <c r="DI158" s="7">
        <f t="shared" si="194"/>
        <v>870857.41</v>
      </c>
      <c r="DJ158" s="7">
        <f t="shared" si="194"/>
        <v>104134.14</v>
      </c>
      <c r="DK158" s="7">
        <f t="shared" si="194"/>
        <v>0</v>
      </c>
      <c r="DL158" s="7">
        <f t="shared" si="194"/>
        <v>901823.22</v>
      </c>
      <c r="DM158" s="7">
        <f t="shared" si="194"/>
        <v>0</v>
      </c>
      <c r="DN158" s="7">
        <f t="shared" si="194"/>
        <v>491454.07</v>
      </c>
      <c r="DO158" s="7">
        <f t="shared" si="194"/>
        <v>818515</v>
      </c>
      <c r="DP158" s="7">
        <f t="shared" si="194"/>
        <v>0</v>
      </c>
      <c r="DQ158" s="7">
        <f t="shared" si="194"/>
        <v>0</v>
      </c>
      <c r="DR158" s="7">
        <f t="shared" si="194"/>
        <v>893550.42</v>
      </c>
      <c r="DS158" s="7">
        <f t="shared" si="194"/>
        <v>533134.93000000005</v>
      </c>
      <c r="DT158" s="7">
        <f t="shared" si="194"/>
        <v>0</v>
      </c>
      <c r="DU158" s="7">
        <f t="shared" si="194"/>
        <v>0</v>
      </c>
      <c r="DV158" s="7">
        <f t="shared" si="194"/>
        <v>0</v>
      </c>
      <c r="DW158" s="7">
        <f t="shared" si="194"/>
        <v>0</v>
      </c>
      <c r="DX158" s="7">
        <f t="shared" si="194"/>
        <v>0</v>
      </c>
      <c r="DY158" s="7">
        <f t="shared" si="194"/>
        <v>0</v>
      </c>
      <c r="DZ158" s="7">
        <f t="shared" si="194"/>
        <v>0</v>
      </c>
      <c r="EA158" s="7">
        <f t="shared" ref="EA158:FX158" si="195">ROUND(IF((AND((EA103&lt;=459),(EA139&lt;=EA19)))=TRUE(),0,IF(EA156=0,0,EA124*EA148*(EA137-EA154))),2)</f>
        <v>0</v>
      </c>
      <c r="EB158" s="7">
        <f t="shared" si="195"/>
        <v>162368.25</v>
      </c>
      <c r="EC158" s="7">
        <f t="shared" si="195"/>
        <v>0</v>
      </c>
      <c r="ED158" s="7">
        <f t="shared" si="195"/>
        <v>0</v>
      </c>
      <c r="EE158" s="7">
        <f t="shared" si="195"/>
        <v>0</v>
      </c>
      <c r="EF158" s="7">
        <f t="shared" si="195"/>
        <v>829256.17</v>
      </c>
      <c r="EG158" s="7">
        <f t="shared" si="195"/>
        <v>0</v>
      </c>
      <c r="EH158" s="7">
        <f t="shared" si="195"/>
        <v>0</v>
      </c>
      <c r="EI158" s="7">
        <f t="shared" si="195"/>
        <v>10476799.73</v>
      </c>
      <c r="EJ158" s="7">
        <f t="shared" si="195"/>
        <v>808746.77</v>
      </c>
      <c r="EK158" s="7">
        <f t="shared" si="195"/>
        <v>0</v>
      </c>
      <c r="EL158" s="7">
        <f t="shared" si="195"/>
        <v>11751.24</v>
      </c>
      <c r="EM158" s="7">
        <f t="shared" si="195"/>
        <v>0</v>
      </c>
      <c r="EN158" s="7">
        <f t="shared" si="195"/>
        <v>545158.06999999995</v>
      </c>
      <c r="EO158" s="7">
        <f t="shared" si="195"/>
        <v>0</v>
      </c>
      <c r="EP158" s="7">
        <f t="shared" si="195"/>
        <v>0</v>
      </c>
      <c r="EQ158" s="7">
        <f t="shared" si="195"/>
        <v>0</v>
      </c>
      <c r="ER158" s="7">
        <f t="shared" si="195"/>
        <v>0</v>
      </c>
      <c r="ES158" s="7">
        <f t="shared" si="195"/>
        <v>0</v>
      </c>
      <c r="ET158" s="7">
        <f t="shared" si="195"/>
        <v>0</v>
      </c>
      <c r="EU158" s="7">
        <f t="shared" si="195"/>
        <v>792390.33</v>
      </c>
      <c r="EV158" s="7">
        <f t="shared" si="195"/>
        <v>0</v>
      </c>
      <c r="EW158" s="7">
        <f t="shared" si="195"/>
        <v>0</v>
      </c>
      <c r="EX158" s="7">
        <f t="shared" si="195"/>
        <v>0</v>
      </c>
      <c r="EY158" s="7">
        <f t="shared" si="195"/>
        <v>248256.45</v>
      </c>
      <c r="EZ158" s="7">
        <f t="shared" si="195"/>
        <v>0</v>
      </c>
      <c r="FA158" s="7">
        <f t="shared" si="195"/>
        <v>0</v>
      </c>
      <c r="FB158" s="7">
        <f t="shared" si="195"/>
        <v>0</v>
      </c>
      <c r="FC158" s="7">
        <f t="shared" si="195"/>
        <v>0</v>
      </c>
      <c r="FD158" s="7">
        <f t="shared" si="195"/>
        <v>0</v>
      </c>
      <c r="FE158" s="7">
        <f t="shared" si="195"/>
        <v>0</v>
      </c>
      <c r="FF158" s="7">
        <f t="shared" si="195"/>
        <v>0</v>
      </c>
      <c r="FG158" s="7">
        <f t="shared" si="195"/>
        <v>0</v>
      </c>
      <c r="FH158" s="7">
        <f t="shared" si="195"/>
        <v>0</v>
      </c>
      <c r="FI158" s="7">
        <f t="shared" si="195"/>
        <v>480007.56</v>
      </c>
      <c r="FJ158" s="7">
        <f t="shared" si="195"/>
        <v>0</v>
      </c>
      <c r="FK158" s="7">
        <f t="shared" si="195"/>
        <v>338535.37</v>
      </c>
      <c r="FL158" s="7">
        <f t="shared" si="195"/>
        <v>0</v>
      </c>
      <c r="FM158" s="7">
        <f t="shared" si="195"/>
        <v>0</v>
      </c>
      <c r="FN158" s="7">
        <f t="shared" si="195"/>
        <v>10025279.539999999</v>
      </c>
      <c r="FO158" s="7">
        <f t="shared" si="195"/>
        <v>84641.19</v>
      </c>
      <c r="FP158" s="7">
        <f t="shared" si="195"/>
        <v>401776.4</v>
      </c>
      <c r="FQ158" s="7">
        <f t="shared" si="195"/>
        <v>0</v>
      </c>
      <c r="FR158" s="7">
        <f t="shared" si="195"/>
        <v>0</v>
      </c>
      <c r="FS158" s="7">
        <f t="shared" si="195"/>
        <v>0</v>
      </c>
      <c r="FT158" s="7">
        <f t="shared" si="195"/>
        <v>0</v>
      </c>
      <c r="FU158" s="7">
        <f t="shared" si="195"/>
        <v>260887.31</v>
      </c>
      <c r="FV158" s="7">
        <f t="shared" si="195"/>
        <v>209384.57</v>
      </c>
      <c r="FW158" s="7">
        <f t="shared" si="195"/>
        <v>0</v>
      </c>
      <c r="FX158" s="7">
        <f t="shared" si="195"/>
        <v>0</v>
      </c>
      <c r="FY158" s="7"/>
      <c r="FZ158" s="7"/>
      <c r="GA158" s="18"/>
      <c r="GB158" s="7"/>
      <c r="GC158" s="7"/>
      <c r="GD158" s="7"/>
      <c r="GE158" s="7"/>
      <c r="GF158" s="7"/>
      <c r="GG158" s="7"/>
      <c r="GH158" s="7"/>
      <c r="GI158" s="7"/>
      <c r="GJ158" s="7"/>
      <c r="GK158" s="7"/>
      <c r="GL158" s="7"/>
      <c r="GM158" s="7"/>
    </row>
    <row r="159" spans="1:195" x14ac:dyDescent="0.35">
      <c r="A159" s="7"/>
      <c r="B159" s="7" t="s">
        <v>664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7"/>
      <c r="ES159" s="7"/>
      <c r="ET159" s="7"/>
      <c r="EU159" s="7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7"/>
      <c r="FU159" s="7"/>
      <c r="FV159" s="7"/>
      <c r="FW159" s="7"/>
      <c r="FX159" s="7"/>
      <c r="FY159" s="7"/>
      <c r="FZ159" s="7"/>
      <c r="GA159" s="7"/>
      <c r="GB159" s="7"/>
      <c r="GC159" s="7"/>
      <c r="GD159" s="7"/>
      <c r="GE159" s="7"/>
      <c r="GF159" s="7"/>
      <c r="GG159" s="7"/>
      <c r="GH159" s="7"/>
      <c r="GI159" s="7"/>
      <c r="GJ159" s="7"/>
      <c r="GK159" s="7"/>
      <c r="GL159" s="7"/>
      <c r="GM159" s="7"/>
    </row>
    <row r="160" spans="1:195" x14ac:dyDescent="0.35">
      <c r="A160" s="6" t="s">
        <v>665</v>
      </c>
      <c r="B160" s="7" t="s">
        <v>666</v>
      </c>
      <c r="C160" s="7">
        <f t="shared" ref="C160:BN160" si="196">ROUND(IF((AND((C103&lt;=459),(C139&lt;=C19)))=TRUE(),0,+C156+C158),2)</f>
        <v>7576171.9800000004</v>
      </c>
      <c r="D160" s="7">
        <f t="shared" si="196"/>
        <v>24983074.82</v>
      </c>
      <c r="E160" s="7">
        <f t="shared" si="196"/>
        <v>8970926.1699999999</v>
      </c>
      <c r="F160" s="7">
        <f t="shared" si="196"/>
        <v>15670279.1</v>
      </c>
      <c r="G160" s="7">
        <f t="shared" si="196"/>
        <v>0</v>
      </c>
      <c r="H160" s="7">
        <f t="shared" si="196"/>
        <v>0</v>
      </c>
      <c r="I160" s="7">
        <f t="shared" si="196"/>
        <v>11353159.550000001</v>
      </c>
      <c r="J160" s="7">
        <f t="shared" si="196"/>
        <v>2604157.33</v>
      </c>
      <c r="K160" s="7">
        <f t="shared" si="196"/>
        <v>0</v>
      </c>
      <c r="L160" s="7">
        <f t="shared" si="196"/>
        <v>2009092.43</v>
      </c>
      <c r="M160" s="7">
        <f t="shared" si="196"/>
        <v>1513088.3</v>
      </c>
      <c r="N160" s="7">
        <f t="shared" si="196"/>
        <v>0</v>
      </c>
      <c r="O160" s="7">
        <f t="shared" si="196"/>
        <v>0</v>
      </c>
      <c r="P160" s="7">
        <f t="shared" si="196"/>
        <v>0</v>
      </c>
      <c r="Q160" s="7">
        <f t="shared" si="196"/>
        <v>53340560.329999998</v>
      </c>
      <c r="R160" s="7">
        <f t="shared" si="196"/>
        <v>4592116.78</v>
      </c>
      <c r="S160" s="7">
        <f t="shared" si="196"/>
        <v>1281741.1000000001</v>
      </c>
      <c r="T160" s="7">
        <f t="shared" si="196"/>
        <v>0</v>
      </c>
      <c r="U160" s="7">
        <f t="shared" si="196"/>
        <v>0</v>
      </c>
      <c r="V160" s="7">
        <f t="shared" si="196"/>
        <v>0</v>
      </c>
      <c r="W160" s="7">
        <f t="shared" si="196"/>
        <v>0</v>
      </c>
      <c r="X160" s="7">
        <f t="shared" si="196"/>
        <v>0</v>
      </c>
      <c r="Y160" s="7">
        <f t="shared" si="196"/>
        <v>1303391.3999999999</v>
      </c>
      <c r="Z160" s="7">
        <f t="shared" si="196"/>
        <v>0</v>
      </c>
      <c r="AA160" s="7">
        <f t="shared" si="196"/>
        <v>0</v>
      </c>
      <c r="AB160" s="7">
        <f t="shared" si="196"/>
        <v>0</v>
      </c>
      <c r="AC160" s="7">
        <f t="shared" si="196"/>
        <v>0</v>
      </c>
      <c r="AD160" s="7">
        <f t="shared" si="196"/>
        <v>0</v>
      </c>
      <c r="AE160" s="7">
        <f t="shared" si="196"/>
        <v>0</v>
      </c>
      <c r="AF160" s="7">
        <f t="shared" si="196"/>
        <v>0</v>
      </c>
      <c r="AG160" s="7">
        <f t="shared" si="196"/>
        <v>0</v>
      </c>
      <c r="AH160" s="7">
        <f t="shared" si="196"/>
        <v>948811.55</v>
      </c>
      <c r="AI160" s="7">
        <f t="shared" si="196"/>
        <v>0</v>
      </c>
      <c r="AJ160" s="7">
        <f t="shared" si="196"/>
        <v>0</v>
      </c>
      <c r="AK160" s="7">
        <f t="shared" si="196"/>
        <v>0</v>
      </c>
      <c r="AL160" s="7">
        <f t="shared" si="196"/>
        <v>0</v>
      </c>
      <c r="AM160" s="7">
        <f t="shared" si="196"/>
        <v>0</v>
      </c>
      <c r="AN160" s="7">
        <f t="shared" si="196"/>
        <v>0</v>
      </c>
      <c r="AO160" s="7">
        <f t="shared" si="196"/>
        <v>3380554.64</v>
      </c>
      <c r="AP160" s="7">
        <f t="shared" si="196"/>
        <v>77354629.760000005</v>
      </c>
      <c r="AQ160" s="7">
        <f t="shared" si="196"/>
        <v>0</v>
      </c>
      <c r="AR160" s="7">
        <f t="shared" si="196"/>
        <v>0</v>
      </c>
      <c r="AS160" s="7">
        <f t="shared" si="196"/>
        <v>0</v>
      </c>
      <c r="AT160" s="7">
        <f t="shared" si="196"/>
        <v>0</v>
      </c>
      <c r="AU160" s="7">
        <f t="shared" si="196"/>
        <v>0</v>
      </c>
      <c r="AV160" s="7">
        <f t="shared" si="196"/>
        <v>0</v>
      </c>
      <c r="AW160" s="7">
        <f t="shared" si="196"/>
        <v>0</v>
      </c>
      <c r="AX160" s="7">
        <f t="shared" si="196"/>
        <v>0</v>
      </c>
      <c r="AY160" s="7">
        <f t="shared" si="196"/>
        <v>0</v>
      </c>
      <c r="AZ160" s="7">
        <f t="shared" si="196"/>
        <v>11812768.060000001</v>
      </c>
      <c r="BA160" s="7">
        <f t="shared" si="196"/>
        <v>5255793.1500000004</v>
      </c>
      <c r="BB160" s="7">
        <f t="shared" si="196"/>
        <v>4483741.95</v>
      </c>
      <c r="BC160" s="7">
        <f t="shared" si="196"/>
        <v>19057072.620000001</v>
      </c>
      <c r="BD160" s="7">
        <f t="shared" si="196"/>
        <v>0</v>
      </c>
      <c r="BE160" s="7">
        <f t="shared" si="196"/>
        <v>0</v>
      </c>
      <c r="BF160" s="7">
        <f t="shared" si="196"/>
        <v>0</v>
      </c>
      <c r="BG160" s="7">
        <f t="shared" si="196"/>
        <v>805863.73</v>
      </c>
      <c r="BH160" s="7">
        <f t="shared" si="196"/>
        <v>0</v>
      </c>
      <c r="BI160" s="7">
        <f t="shared" si="196"/>
        <v>0</v>
      </c>
      <c r="BJ160" s="7">
        <f t="shared" si="196"/>
        <v>0</v>
      </c>
      <c r="BK160" s="7">
        <f t="shared" si="196"/>
        <v>16692440.91</v>
      </c>
      <c r="BL160" s="7">
        <f t="shared" si="196"/>
        <v>0</v>
      </c>
      <c r="BM160" s="7">
        <f t="shared" si="196"/>
        <v>0</v>
      </c>
      <c r="BN160" s="7">
        <f t="shared" si="196"/>
        <v>2346345.64</v>
      </c>
      <c r="BO160" s="7">
        <f t="shared" ref="BO160:DZ160" si="197">ROUND(IF((AND((BO103&lt;=459),(BO139&lt;=BO19)))=TRUE(),0,+BO156+BO158),2)</f>
        <v>911082.99</v>
      </c>
      <c r="BP160" s="7">
        <f t="shared" si="197"/>
        <v>0</v>
      </c>
      <c r="BQ160" s="7">
        <f t="shared" si="197"/>
        <v>3991215.35</v>
      </c>
      <c r="BR160" s="7">
        <f t="shared" si="197"/>
        <v>2795553.93</v>
      </c>
      <c r="BS160" s="7">
        <f t="shared" si="197"/>
        <v>1202374.43</v>
      </c>
      <c r="BT160" s="7">
        <f t="shared" si="197"/>
        <v>0</v>
      </c>
      <c r="BU160" s="7">
        <f t="shared" si="197"/>
        <v>0</v>
      </c>
      <c r="BV160" s="7">
        <f t="shared" si="197"/>
        <v>0</v>
      </c>
      <c r="BW160" s="7">
        <f t="shared" si="197"/>
        <v>0</v>
      </c>
      <c r="BX160" s="7">
        <f t="shared" si="197"/>
        <v>0</v>
      </c>
      <c r="BY160" s="7">
        <f t="shared" si="197"/>
        <v>0</v>
      </c>
      <c r="BZ160" s="7">
        <f t="shared" si="197"/>
        <v>0</v>
      </c>
      <c r="CA160" s="7">
        <f t="shared" si="197"/>
        <v>0</v>
      </c>
      <c r="CB160" s="7">
        <f t="shared" si="197"/>
        <v>0</v>
      </c>
      <c r="CC160" s="7">
        <f t="shared" si="197"/>
        <v>0</v>
      </c>
      <c r="CD160" s="7">
        <f t="shared" si="197"/>
        <v>0</v>
      </c>
      <c r="CE160" s="7">
        <f t="shared" si="197"/>
        <v>0</v>
      </c>
      <c r="CF160" s="7">
        <f t="shared" si="197"/>
        <v>0</v>
      </c>
      <c r="CG160" s="7">
        <f t="shared" si="197"/>
        <v>0</v>
      </c>
      <c r="CH160" s="7">
        <f t="shared" si="197"/>
        <v>0</v>
      </c>
      <c r="CI160" s="7">
        <f t="shared" si="197"/>
        <v>598818.87</v>
      </c>
      <c r="CJ160" s="7">
        <f t="shared" si="197"/>
        <v>798911.95</v>
      </c>
      <c r="CK160" s="7">
        <f t="shared" si="197"/>
        <v>0</v>
      </c>
      <c r="CL160" s="7">
        <f t="shared" si="197"/>
        <v>0</v>
      </c>
      <c r="CM160" s="7">
        <f t="shared" si="197"/>
        <v>519202.49</v>
      </c>
      <c r="CN160" s="7">
        <f t="shared" si="197"/>
        <v>0</v>
      </c>
      <c r="CO160" s="7">
        <f t="shared" si="197"/>
        <v>0</v>
      </c>
      <c r="CP160" s="7">
        <f t="shared" si="197"/>
        <v>595877.54</v>
      </c>
      <c r="CQ160" s="7">
        <f t="shared" si="197"/>
        <v>1004185.83</v>
      </c>
      <c r="CR160" s="7">
        <f t="shared" si="197"/>
        <v>0</v>
      </c>
      <c r="CS160" s="7">
        <f t="shared" si="197"/>
        <v>0</v>
      </c>
      <c r="CT160" s="7">
        <f t="shared" si="197"/>
        <v>0</v>
      </c>
      <c r="CU160" s="7">
        <f t="shared" si="197"/>
        <v>0</v>
      </c>
      <c r="CV160" s="7">
        <f t="shared" si="197"/>
        <v>0</v>
      </c>
      <c r="CW160" s="7">
        <f t="shared" si="197"/>
        <v>0</v>
      </c>
      <c r="CX160" s="7">
        <f t="shared" si="197"/>
        <v>324838.5</v>
      </c>
      <c r="CY160" s="7">
        <f t="shared" si="197"/>
        <v>0</v>
      </c>
      <c r="CZ160" s="7">
        <f t="shared" si="197"/>
        <v>1315539.92</v>
      </c>
      <c r="DA160" s="7">
        <f t="shared" si="197"/>
        <v>0</v>
      </c>
      <c r="DB160" s="7">
        <f t="shared" si="197"/>
        <v>0</v>
      </c>
      <c r="DC160" s="7">
        <f t="shared" si="197"/>
        <v>0</v>
      </c>
      <c r="DD160" s="7">
        <f t="shared" si="197"/>
        <v>0</v>
      </c>
      <c r="DE160" s="7">
        <f t="shared" si="197"/>
        <v>0</v>
      </c>
      <c r="DF160" s="7">
        <f t="shared" si="197"/>
        <v>14210028.859999999</v>
      </c>
      <c r="DG160" s="7">
        <f t="shared" si="197"/>
        <v>0</v>
      </c>
      <c r="DH160" s="7">
        <f t="shared" si="197"/>
        <v>1270159.08</v>
      </c>
      <c r="DI160" s="7">
        <f t="shared" si="197"/>
        <v>2205716.5299999998</v>
      </c>
      <c r="DJ160" s="7">
        <f t="shared" si="197"/>
        <v>489955.55</v>
      </c>
      <c r="DK160" s="7">
        <f t="shared" si="197"/>
        <v>0</v>
      </c>
      <c r="DL160" s="7">
        <f t="shared" si="197"/>
        <v>4235133.76</v>
      </c>
      <c r="DM160" s="7">
        <f t="shared" si="197"/>
        <v>0</v>
      </c>
      <c r="DN160" s="7">
        <f t="shared" si="197"/>
        <v>1261780.81</v>
      </c>
      <c r="DO160" s="7">
        <f t="shared" si="197"/>
        <v>2692061.83</v>
      </c>
      <c r="DP160" s="7">
        <f t="shared" si="197"/>
        <v>0</v>
      </c>
      <c r="DQ160" s="7">
        <f t="shared" si="197"/>
        <v>0</v>
      </c>
      <c r="DR160" s="7">
        <f t="shared" si="197"/>
        <v>1647423.24</v>
      </c>
      <c r="DS160" s="7">
        <f t="shared" si="197"/>
        <v>884111.07</v>
      </c>
      <c r="DT160" s="7">
        <f t="shared" si="197"/>
        <v>0</v>
      </c>
      <c r="DU160" s="7">
        <f t="shared" si="197"/>
        <v>0</v>
      </c>
      <c r="DV160" s="7">
        <f t="shared" si="197"/>
        <v>0</v>
      </c>
      <c r="DW160" s="7">
        <f t="shared" si="197"/>
        <v>0</v>
      </c>
      <c r="DX160" s="7">
        <f t="shared" si="197"/>
        <v>0</v>
      </c>
      <c r="DY160" s="7">
        <f t="shared" si="197"/>
        <v>0</v>
      </c>
      <c r="DZ160" s="7">
        <f t="shared" si="197"/>
        <v>0</v>
      </c>
      <c r="EA160" s="7">
        <f t="shared" ref="EA160:FX160" si="198">ROUND(IF((AND((EA103&lt;=459),(EA139&lt;=EA19)))=TRUE(),0,+EA156+EA158),2)</f>
        <v>0</v>
      </c>
      <c r="EB160" s="7">
        <f t="shared" si="198"/>
        <v>486005.95</v>
      </c>
      <c r="EC160" s="7">
        <f t="shared" si="198"/>
        <v>0</v>
      </c>
      <c r="ED160" s="7">
        <f t="shared" si="198"/>
        <v>0</v>
      </c>
      <c r="EE160" s="7">
        <f t="shared" si="198"/>
        <v>0</v>
      </c>
      <c r="EF160" s="7">
        <f t="shared" si="198"/>
        <v>1569702.65</v>
      </c>
      <c r="EG160" s="7">
        <f t="shared" si="198"/>
        <v>0</v>
      </c>
      <c r="EH160" s="7">
        <f t="shared" si="198"/>
        <v>0</v>
      </c>
      <c r="EI160" s="7">
        <f t="shared" si="198"/>
        <v>18103086.140000001</v>
      </c>
      <c r="EJ160" s="7">
        <f t="shared" si="198"/>
        <v>6438045.8700000001</v>
      </c>
      <c r="EK160" s="7">
        <f t="shared" si="198"/>
        <v>0</v>
      </c>
      <c r="EL160" s="7">
        <f t="shared" si="198"/>
        <v>303166.76</v>
      </c>
      <c r="EM160" s="7">
        <f t="shared" si="198"/>
        <v>0</v>
      </c>
      <c r="EN160" s="7">
        <f t="shared" si="198"/>
        <v>1094505.78</v>
      </c>
      <c r="EO160" s="7">
        <f t="shared" si="198"/>
        <v>0</v>
      </c>
      <c r="EP160" s="7">
        <f t="shared" si="198"/>
        <v>0</v>
      </c>
      <c r="EQ160" s="7">
        <f t="shared" si="198"/>
        <v>0</v>
      </c>
      <c r="ER160" s="7">
        <f t="shared" si="198"/>
        <v>0</v>
      </c>
      <c r="ES160" s="7">
        <f t="shared" si="198"/>
        <v>0</v>
      </c>
      <c r="ET160" s="7">
        <f t="shared" si="198"/>
        <v>0</v>
      </c>
      <c r="EU160" s="7">
        <f t="shared" si="198"/>
        <v>1149193.73</v>
      </c>
      <c r="EV160" s="7">
        <f t="shared" si="198"/>
        <v>0</v>
      </c>
      <c r="EW160" s="7">
        <f t="shared" si="198"/>
        <v>0</v>
      </c>
      <c r="EX160" s="7">
        <f t="shared" si="198"/>
        <v>0</v>
      </c>
      <c r="EY160" s="7">
        <f t="shared" si="198"/>
        <v>651134.81999999995</v>
      </c>
      <c r="EZ160" s="7">
        <f t="shared" si="198"/>
        <v>0</v>
      </c>
      <c r="FA160" s="7">
        <f t="shared" si="198"/>
        <v>0</v>
      </c>
      <c r="FB160" s="7">
        <f t="shared" si="198"/>
        <v>0</v>
      </c>
      <c r="FC160" s="7">
        <f t="shared" si="198"/>
        <v>0</v>
      </c>
      <c r="FD160" s="7">
        <f t="shared" si="198"/>
        <v>0</v>
      </c>
      <c r="FE160" s="7">
        <f t="shared" si="198"/>
        <v>0</v>
      </c>
      <c r="FF160" s="7">
        <f t="shared" si="198"/>
        <v>0</v>
      </c>
      <c r="FG160" s="7">
        <f t="shared" si="198"/>
        <v>0</v>
      </c>
      <c r="FH160" s="7">
        <f t="shared" si="198"/>
        <v>0</v>
      </c>
      <c r="FI160" s="7">
        <f t="shared" si="198"/>
        <v>1448227.28</v>
      </c>
      <c r="FJ160" s="7">
        <f t="shared" si="198"/>
        <v>0</v>
      </c>
      <c r="FK160" s="7">
        <f t="shared" si="198"/>
        <v>1770120.66</v>
      </c>
      <c r="FL160" s="7">
        <f t="shared" si="198"/>
        <v>0</v>
      </c>
      <c r="FM160" s="7">
        <f t="shared" si="198"/>
        <v>0</v>
      </c>
      <c r="FN160" s="7">
        <f t="shared" si="198"/>
        <v>22835993.239999998</v>
      </c>
      <c r="FO160" s="7">
        <f t="shared" si="198"/>
        <v>762781.41</v>
      </c>
      <c r="FP160" s="7">
        <f t="shared" si="198"/>
        <v>1759585.68</v>
      </c>
      <c r="FQ160" s="7">
        <f t="shared" si="198"/>
        <v>0</v>
      </c>
      <c r="FR160" s="7">
        <f t="shared" si="198"/>
        <v>0</v>
      </c>
      <c r="FS160" s="7">
        <f t="shared" si="198"/>
        <v>0</v>
      </c>
      <c r="FT160" s="7">
        <f t="shared" si="198"/>
        <v>0</v>
      </c>
      <c r="FU160" s="7">
        <f t="shared" si="198"/>
        <v>749670.67</v>
      </c>
      <c r="FV160" s="7">
        <f t="shared" si="198"/>
        <v>649468.93999999994</v>
      </c>
      <c r="FW160" s="7">
        <f t="shared" si="198"/>
        <v>0</v>
      </c>
      <c r="FX160" s="7">
        <f t="shared" si="198"/>
        <v>0</v>
      </c>
      <c r="FY160" s="7"/>
      <c r="FZ160" s="7"/>
      <c r="GA160" s="7"/>
      <c r="GB160" s="7"/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</row>
    <row r="161" spans="1:195" x14ac:dyDescent="0.35">
      <c r="A161" s="7"/>
      <c r="B161" s="7" t="s">
        <v>667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</row>
    <row r="162" spans="1:195" x14ac:dyDescent="0.35">
      <c r="A162" s="6" t="s">
        <v>668</v>
      </c>
      <c r="B162" s="7" t="s">
        <v>669</v>
      </c>
      <c r="C162" s="7">
        <f t="shared" ref="C162:BN162" si="199">MAX(C150,C152,C160)</f>
        <v>7576171.9800000004</v>
      </c>
      <c r="D162" s="7">
        <f t="shared" si="199"/>
        <v>24983074.82</v>
      </c>
      <c r="E162" s="7">
        <f t="shared" si="199"/>
        <v>8970926.1699999999</v>
      </c>
      <c r="F162" s="7">
        <f t="shared" si="199"/>
        <v>15670279.1</v>
      </c>
      <c r="G162" s="7">
        <f t="shared" si="199"/>
        <v>987925.12</v>
      </c>
      <c r="H162" s="7">
        <f t="shared" si="199"/>
        <v>597384.4</v>
      </c>
      <c r="I162" s="7">
        <f t="shared" si="199"/>
        <v>11353159.550000001</v>
      </c>
      <c r="J162" s="7">
        <f t="shared" si="199"/>
        <v>2604157.33</v>
      </c>
      <c r="K162" s="7">
        <f t="shared" si="199"/>
        <v>270128.21999999997</v>
      </c>
      <c r="L162" s="7">
        <f t="shared" si="199"/>
        <v>2009092.43</v>
      </c>
      <c r="M162" s="7">
        <f t="shared" si="199"/>
        <v>1513088.3</v>
      </c>
      <c r="N162" s="7">
        <f t="shared" si="199"/>
        <v>24793367.440000001</v>
      </c>
      <c r="O162" s="7">
        <f t="shared" si="199"/>
        <v>3948190.99</v>
      </c>
      <c r="P162" s="7">
        <f t="shared" si="199"/>
        <v>280720.69</v>
      </c>
      <c r="Q162" s="7">
        <f t="shared" si="199"/>
        <v>53340560.329999998</v>
      </c>
      <c r="R162" s="7">
        <f t="shared" si="199"/>
        <v>4592116.78</v>
      </c>
      <c r="S162" s="7">
        <f t="shared" si="199"/>
        <v>1281741.1000000001</v>
      </c>
      <c r="T162" s="7">
        <f t="shared" si="199"/>
        <v>251731.17</v>
      </c>
      <c r="U162" s="7">
        <f t="shared" si="199"/>
        <v>98589.18</v>
      </c>
      <c r="V162" s="7">
        <f t="shared" si="199"/>
        <v>322155.63</v>
      </c>
      <c r="W162" s="7">
        <f t="shared" si="199"/>
        <v>89747.81</v>
      </c>
      <c r="X162" s="7">
        <f t="shared" si="199"/>
        <v>56917.01</v>
      </c>
      <c r="Y162" s="7">
        <f t="shared" si="199"/>
        <v>1303391.3999999999</v>
      </c>
      <c r="Z162" s="7">
        <f t="shared" si="199"/>
        <v>164365.91</v>
      </c>
      <c r="AA162" s="7">
        <f t="shared" si="199"/>
        <v>14424354.52</v>
      </c>
      <c r="AB162" s="7">
        <f t="shared" si="199"/>
        <v>9711602.5399999991</v>
      </c>
      <c r="AC162" s="7">
        <f t="shared" si="199"/>
        <v>425763.17</v>
      </c>
      <c r="AD162" s="7">
        <f t="shared" si="199"/>
        <v>705635.48</v>
      </c>
      <c r="AE162" s="7">
        <f t="shared" si="199"/>
        <v>161397.82</v>
      </c>
      <c r="AF162" s="7">
        <f t="shared" si="199"/>
        <v>196223.8</v>
      </c>
      <c r="AG162" s="7">
        <f t="shared" si="199"/>
        <v>274615.15999999997</v>
      </c>
      <c r="AH162" s="7">
        <f t="shared" si="199"/>
        <v>948811.55</v>
      </c>
      <c r="AI162" s="7">
        <f t="shared" si="199"/>
        <v>338647.92</v>
      </c>
      <c r="AJ162" s="7">
        <f t="shared" si="199"/>
        <v>319071.94</v>
      </c>
      <c r="AK162" s="7">
        <f t="shared" si="199"/>
        <v>315983.59999999998</v>
      </c>
      <c r="AL162" s="7">
        <f t="shared" si="199"/>
        <v>398397.32</v>
      </c>
      <c r="AM162" s="7">
        <f t="shared" si="199"/>
        <v>336127.82</v>
      </c>
      <c r="AN162" s="7">
        <f t="shared" si="199"/>
        <v>240922.69</v>
      </c>
      <c r="AO162" s="7">
        <f t="shared" si="199"/>
        <v>3380554.64</v>
      </c>
      <c r="AP162" s="7">
        <f t="shared" si="199"/>
        <v>77354629.760000005</v>
      </c>
      <c r="AQ162" s="7">
        <f t="shared" si="199"/>
        <v>283948.57</v>
      </c>
      <c r="AR162" s="7">
        <f t="shared" si="199"/>
        <v>13910092.18</v>
      </c>
      <c r="AS162" s="7">
        <f t="shared" si="199"/>
        <v>3647484.86</v>
      </c>
      <c r="AT162" s="7">
        <f t="shared" si="199"/>
        <v>782690.49</v>
      </c>
      <c r="AU162" s="7">
        <f t="shared" si="199"/>
        <v>188951.54</v>
      </c>
      <c r="AV162" s="7">
        <f t="shared" si="199"/>
        <v>334910.28000000003</v>
      </c>
      <c r="AW162" s="7">
        <f t="shared" si="199"/>
        <v>167339.70000000001</v>
      </c>
      <c r="AX162" s="7">
        <f t="shared" si="199"/>
        <v>107300.55</v>
      </c>
      <c r="AY162" s="7">
        <f t="shared" si="199"/>
        <v>329732.92</v>
      </c>
      <c r="AZ162" s="7">
        <f t="shared" si="199"/>
        <v>11812768.060000001</v>
      </c>
      <c r="BA162" s="7">
        <f t="shared" si="199"/>
        <v>5255793.1500000004</v>
      </c>
      <c r="BB162" s="7">
        <f t="shared" si="199"/>
        <v>4483741.95</v>
      </c>
      <c r="BC162" s="7">
        <f t="shared" si="199"/>
        <v>19057072.620000001</v>
      </c>
      <c r="BD162" s="7">
        <f t="shared" si="199"/>
        <v>984865.9</v>
      </c>
      <c r="BE162" s="7">
        <f t="shared" si="199"/>
        <v>564049.57999999996</v>
      </c>
      <c r="BF162" s="7">
        <f t="shared" si="199"/>
        <v>7399055.2699999996</v>
      </c>
      <c r="BG162" s="7">
        <f t="shared" si="199"/>
        <v>805863.73</v>
      </c>
      <c r="BH162" s="7">
        <f t="shared" si="199"/>
        <v>244676.72</v>
      </c>
      <c r="BI162" s="7">
        <f t="shared" si="199"/>
        <v>354893.81</v>
      </c>
      <c r="BJ162" s="7">
        <f t="shared" si="199"/>
        <v>1369536.03</v>
      </c>
      <c r="BK162" s="7">
        <f t="shared" si="199"/>
        <v>16692440.91</v>
      </c>
      <c r="BL162" s="7">
        <f t="shared" si="199"/>
        <v>133838.29</v>
      </c>
      <c r="BM162" s="7">
        <f t="shared" si="199"/>
        <v>372066.29</v>
      </c>
      <c r="BN162" s="7">
        <f t="shared" si="199"/>
        <v>2346345.64</v>
      </c>
      <c r="BO162" s="7">
        <f t="shared" ref="BO162:DZ162" si="200">MAX(BO150,BO152,BO160)</f>
        <v>911082.99</v>
      </c>
      <c r="BP162" s="7">
        <f t="shared" si="200"/>
        <v>201764.53</v>
      </c>
      <c r="BQ162" s="7">
        <f t="shared" si="200"/>
        <v>3991215.35</v>
      </c>
      <c r="BR162" s="7">
        <f t="shared" si="200"/>
        <v>2795553.93</v>
      </c>
      <c r="BS162" s="7">
        <f t="shared" si="200"/>
        <v>1202374.43</v>
      </c>
      <c r="BT162" s="7">
        <f t="shared" si="200"/>
        <v>272249.82</v>
      </c>
      <c r="BU162" s="7">
        <f t="shared" si="200"/>
        <v>273312.12</v>
      </c>
      <c r="BV162" s="7">
        <f t="shared" si="200"/>
        <v>545543.97</v>
      </c>
      <c r="BW162" s="7">
        <f t="shared" si="200"/>
        <v>925399.05</v>
      </c>
      <c r="BX162" s="7">
        <f t="shared" si="200"/>
        <v>73440.94</v>
      </c>
      <c r="BY162" s="7">
        <f t="shared" si="200"/>
        <v>512917.56</v>
      </c>
      <c r="BZ162" s="7">
        <f t="shared" si="200"/>
        <v>300790.96000000002</v>
      </c>
      <c r="CA162" s="7">
        <f t="shared" si="200"/>
        <v>97747.8</v>
      </c>
      <c r="CB162" s="7">
        <f t="shared" si="200"/>
        <v>28757337.43</v>
      </c>
      <c r="CC162" s="7">
        <f t="shared" si="200"/>
        <v>248624.81</v>
      </c>
      <c r="CD162" s="7">
        <f t="shared" si="200"/>
        <v>23415.7</v>
      </c>
      <c r="CE162" s="7">
        <f t="shared" si="200"/>
        <v>159155.26</v>
      </c>
      <c r="CF162" s="7">
        <f t="shared" si="200"/>
        <v>103007.72</v>
      </c>
      <c r="CG162" s="7">
        <f t="shared" si="200"/>
        <v>175397.22</v>
      </c>
      <c r="CH162" s="7">
        <f t="shared" si="200"/>
        <v>162877.22</v>
      </c>
      <c r="CI162" s="7">
        <f t="shared" si="200"/>
        <v>598818.87</v>
      </c>
      <c r="CJ162" s="7">
        <f t="shared" si="200"/>
        <v>798911.95</v>
      </c>
      <c r="CK162" s="7">
        <f t="shared" si="200"/>
        <v>2330782.65</v>
      </c>
      <c r="CL162" s="7">
        <f t="shared" si="200"/>
        <v>681687.41</v>
      </c>
      <c r="CM162" s="7">
        <f t="shared" si="200"/>
        <v>519202.49</v>
      </c>
      <c r="CN162" s="7">
        <f t="shared" si="200"/>
        <v>12368950.9</v>
      </c>
      <c r="CO162" s="7">
        <f t="shared" si="200"/>
        <v>5790310.7599999998</v>
      </c>
      <c r="CP162" s="7">
        <f t="shared" si="200"/>
        <v>595877.54</v>
      </c>
      <c r="CQ162" s="7">
        <f t="shared" si="200"/>
        <v>1004185.83</v>
      </c>
      <c r="CR162" s="7">
        <f t="shared" si="200"/>
        <v>145753.70000000001</v>
      </c>
      <c r="CS162" s="7">
        <f t="shared" si="200"/>
        <v>184575.93</v>
      </c>
      <c r="CT162" s="7">
        <f t="shared" si="200"/>
        <v>215948.78</v>
      </c>
      <c r="CU162" s="7">
        <f t="shared" si="200"/>
        <v>266473.92</v>
      </c>
      <c r="CV162" s="7">
        <f t="shared" si="200"/>
        <v>20517.25</v>
      </c>
      <c r="CW162" s="7">
        <f t="shared" si="200"/>
        <v>232136.5</v>
      </c>
      <c r="CX162" s="7">
        <f t="shared" si="200"/>
        <v>324838.5</v>
      </c>
      <c r="CY162" s="7">
        <f t="shared" si="200"/>
        <v>36547.89</v>
      </c>
      <c r="CZ162" s="7">
        <f t="shared" si="200"/>
        <v>1315539.92</v>
      </c>
      <c r="DA162" s="7">
        <f t="shared" si="200"/>
        <v>100385.25</v>
      </c>
      <c r="DB162" s="7">
        <f t="shared" si="200"/>
        <v>155492.29</v>
      </c>
      <c r="DC162" s="7">
        <f t="shared" si="200"/>
        <v>102729.26</v>
      </c>
      <c r="DD162" s="7">
        <f t="shared" si="200"/>
        <v>234030.02</v>
      </c>
      <c r="DE162" s="7">
        <f t="shared" si="200"/>
        <v>224148.28</v>
      </c>
      <c r="DF162" s="7">
        <f t="shared" si="200"/>
        <v>14210028.859999999</v>
      </c>
      <c r="DG162" s="7">
        <f t="shared" si="200"/>
        <v>94540.1</v>
      </c>
      <c r="DH162" s="7">
        <f t="shared" si="200"/>
        <v>1270159.08</v>
      </c>
      <c r="DI162" s="7">
        <f t="shared" si="200"/>
        <v>2205716.5299999998</v>
      </c>
      <c r="DJ162" s="7">
        <f t="shared" si="200"/>
        <v>489955.55</v>
      </c>
      <c r="DK162" s="7">
        <f t="shared" si="200"/>
        <v>278971.26</v>
      </c>
      <c r="DL162" s="7">
        <f t="shared" si="200"/>
        <v>4235133.76</v>
      </c>
      <c r="DM162" s="7">
        <f t="shared" si="200"/>
        <v>269765.90000000002</v>
      </c>
      <c r="DN162" s="7">
        <f t="shared" si="200"/>
        <v>1261780.81</v>
      </c>
      <c r="DO162" s="7">
        <f t="shared" si="200"/>
        <v>2692061.83</v>
      </c>
      <c r="DP162" s="7">
        <f t="shared" si="200"/>
        <v>140710.85</v>
      </c>
      <c r="DQ162" s="7">
        <f t="shared" si="200"/>
        <v>479436.58</v>
      </c>
      <c r="DR162" s="7">
        <f t="shared" si="200"/>
        <v>1647423.24</v>
      </c>
      <c r="DS162" s="7">
        <f t="shared" si="200"/>
        <v>884111.07</v>
      </c>
      <c r="DT162" s="7">
        <f t="shared" si="200"/>
        <v>327472.28000000003</v>
      </c>
      <c r="DU162" s="7">
        <f t="shared" si="200"/>
        <v>324986.40999999997</v>
      </c>
      <c r="DV162" s="7">
        <f t="shared" si="200"/>
        <v>187310.23</v>
      </c>
      <c r="DW162" s="7">
        <f t="shared" si="200"/>
        <v>259861.09</v>
      </c>
      <c r="DX162" s="7">
        <f t="shared" si="200"/>
        <v>139783.32</v>
      </c>
      <c r="DY162" s="7">
        <f t="shared" si="200"/>
        <v>137649.57</v>
      </c>
      <c r="DZ162" s="7">
        <f t="shared" si="200"/>
        <v>364587.71</v>
      </c>
      <c r="EA162" s="7">
        <f t="shared" ref="EA162:FX162" si="201">MAX(EA150,EA152,EA160)</f>
        <v>319789.78999999998</v>
      </c>
      <c r="EB162" s="7">
        <f t="shared" si="201"/>
        <v>486005.95</v>
      </c>
      <c r="EC162" s="7">
        <f t="shared" si="201"/>
        <v>162446.54</v>
      </c>
      <c r="ED162" s="7">
        <f t="shared" si="201"/>
        <v>179503.76</v>
      </c>
      <c r="EE162" s="7">
        <f t="shared" si="201"/>
        <v>277294.09000000003</v>
      </c>
      <c r="EF162" s="7">
        <f t="shared" si="201"/>
        <v>1569702.65</v>
      </c>
      <c r="EG162" s="7">
        <f t="shared" si="201"/>
        <v>282927.88</v>
      </c>
      <c r="EH162" s="7">
        <f t="shared" si="201"/>
        <v>232268.2</v>
      </c>
      <c r="EI162" s="7">
        <f t="shared" si="201"/>
        <v>18103086.140000001</v>
      </c>
      <c r="EJ162" s="7">
        <f t="shared" si="201"/>
        <v>6438045.8700000001</v>
      </c>
      <c r="EK162" s="7">
        <f t="shared" si="201"/>
        <v>330281.27</v>
      </c>
      <c r="EL162" s="7">
        <f t="shared" si="201"/>
        <v>303166.76</v>
      </c>
      <c r="EM162" s="7">
        <f t="shared" si="201"/>
        <v>328157.77</v>
      </c>
      <c r="EN162" s="7">
        <f t="shared" si="201"/>
        <v>1094505.78</v>
      </c>
      <c r="EO162" s="7">
        <f t="shared" si="201"/>
        <v>232737.16</v>
      </c>
      <c r="EP162" s="7">
        <f t="shared" si="201"/>
        <v>184260.95</v>
      </c>
      <c r="EQ162" s="7">
        <f t="shared" si="201"/>
        <v>648243.39</v>
      </c>
      <c r="ER162" s="7">
        <f t="shared" si="201"/>
        <v>155107.07</v>
      </c>
      <c r="ES162" s="7">
        <f t="shared" si="201"/>
        <v>251863.32</v>
      </c>
      <c r="ET162" s="7">
        <f t="shared" si="201"/>
        <v>348766.78</v>
      </c>
      <c r="EU162" s="7">
        <f t="shared" si="201"/>
        <v>1149193.73</v>
      </c>
      <c r="EV162" s="7">
        <f t="shared" si="201"/>
        <v>118278.66</v>
      </c>
      <c r="EW162" s="7">
        <f t="shared" si="201"/>
        <v>435228.43</v>
      </c>
      <c r="EX162" s="7">
        <f t="shared" si="201"/>
        <v>212526.32</v>
      </c>
      <c r="EY162" s="7">
        <f t="shared" si="201"/>
        <v>651134.81999999995</v>
      </c>
      <c r="EZ162" s="7">
        <f t="shared" si="201"/>
        <v>165341.75</v>
      </c>
      <c r="FA162" s="7">
        <f t="shared" si="201"/>
        <v>1766019.45</v>
      </c>
      <c r="FB162" s="7">
        <f t="shared" si="201"/>
        <v>370157.97</v>
      </c>
      <c r="FC162" s="7">
        <f t="shared" si="201"/>
        <v>810698.81</v>
      </c>
      <c r="FD162" s="7">
        <f t="shared" si="201"/>
        <v>343167.79</v>
      </c>
      <c r="FE162" s="7">
        <f t="shared" si="201"/>
        <v>129481.60000000001</v>
      </c>
      <c r="FF162" s="7">
        <f t="shared" si="201"/>
        <v>220001.35</v>
      </c>
      <c r="FG162" s="7">
        <f t="shared" si="201"/>
        <v>129663.6</v>
      </c>
      <c r="FH162" s="7">
        <f t="shared" si="201"/>
        <v>84690.23</v>
      </c>
      <c r="FI162" s="7">
        <f t="shared" si="201"/>
        <v>1448227.28</v>
      </c>
      <c r="FJ162" s="7">
        <f t="shared" si="201"/>
        <v>928313.93</v>
      </c>
      <c r="FK162" s="7">
        <f t="shared" si="201"/>
        <v>1770120.66</v>
      </c>
      <c r="FL162" s="7">
        <f t="shared" si="201"/>
        <v>2608199.2200000002</v>
      </c>
      <c r="FM162" s="7">
        <f t="shared" si="201"/>
        <v>1555176.81</v>
      </c>
      <c r="FN162" s="7">
        <f t="shared" si="201"/>
        <v>22835993.239999998</v>
      </c>
      <c r="FO162" s="7">
        <f t="shared" si="201"/>
        <v>762781.41</v>
      </c>
      <c r="FP162" s="7">
        <f t="shared" si="201"/>
        <v>1759585.68</v>
      </c>
      <c r="FQ162" s="7">
        <f t="shared" si="201"/>
        <v>461350.88</v>
      </c>
      <c r="FR162" s="7">
        <f t="shared" si="201"/>
        <v>100033.15</v>
      </c>
      <c r="FS162" s="7">
        <f t="shared" si="201"/>
        <v>92316.2</v>
      </c>
      <c r="FT162" s="7">
        <f t="shared" si="201"/>
        <v>84970.37</v>
      </c>
      <c r="FU162" s="7">
        <f t="shared" si="201"/>
        <v>749670.67</v>
      </c>
      <c r="FV162" s="7">
        <f t="shared" si="201"/>
        <v>649468.93999999994</v>
      </c>
      <c r="FW162" s="7">
        <f t="shared" si="201"/>
        <v>193398.86</v>
      </c>
      <c r="FX162" s="7">
        <f t="shared" si="201"/>
        <v>82225.95</v>
      </c>
      <c r="FY162" s="7"/>
      <c r="FZ162" s="7">
        <f>SUM(C162:FX162)</f>
        <v>544699261.23999989</v>
      </c>
      <c r="GA162" s="7"/>
      <c r="GB162" s="7"/>
      <c r="GC162" s="7"/>
      <c r="GD162" s="7"/>
      <c r="GE162" s="7"/>
      <c r="GF162" s="7"/>
      <c r="GG162" s="7"/>
      <c r="GH162" s="7"/>
      <c r="GI162" s="7"/>
      <c r="GJ162" s="7"/>
      <c r="GK162" s="7"/>
      <c r="GL162" s="7"/>
      <c r="GM162" s="7"/>
    </row>
    <row r="163" spans="1:195" x14ac:dyDescent="0.35">
      <c r="A163" s="7"/>
      <c r="B163" s="7" t="s">
        <v>670</v>
      </c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66"/>
      <c r="AS163" s="66"/>
      <c r="AT163" s="66"/>
      <c r="AU163" s="66"/>
      <c r="AV163" s="66"/>
      <c r="AW163" s="66"/>
      <c r="AX163" s="66"/>
      <c r="AY163" s="66"/>
      <c r="AZ163" s="66"/>
      <c r="BA163" s="66"/>
      <c r="BB163" s="66"/>
      <c r="BC163" s="66"/>
      <c r="BD163" s="66"/>
      <c r="BE163" s="66"/>
      <c r="BF163" s="66"/>
      <c r="BG163" s="66"/>
      <c r="BH163" s="66"/>
      <c r="BI163" s="66"/>
      <c r="BJ163" s="66"/>
      <c r="BK163" s="66"/>
      <c r="BL163" s="66"/>
      <c r="BM163" s="66"/>
      <c r="BN163" s="66"/>
      <c r="BO163" s="66"/>
      <c r="BP163" s="66"/>
      <c r="BQ163" s="66"/>
      <c r="BR163" s="66"/>
      <c r="BS163" s="66"/>
      <c r="BT163" s="66"/>
      <c r="BU163" s="66"/>
      <c r="BV163" s="66"/>
      <c r="BW163" s="66"/>
      <c r="BX163" s="66"/>
      <c r="BY163" s="66"/>
      <c r="BZ163" s="66"/>
      <c r="CA163" s="66"/>
      <c r="CB163" s="66"/>
      <c r="CC163" s="66"/>
      <c r="CD163" s="66"/>
      <c r="CE163" s="66"/>
      <c r="CF163" s="66"/>
      <c r="CG163" s="66"/>
      <c r="CH163" s="66"/>
      <c r="CI163" s="66"/>
      <c r="CJ163" s="66"/>
      <c r="CK163" s="66"/>
      <c r="CL163" s="66"/>
      <c r="CM163" s="66"/>
      <c r="CN163" s="66"/>
      <c r="CO163" s="66"/>
      <c r="CP163" s="66"/>
      <c r="CQ163" s="66"/>
      <c r="CR163" s="66"/>
      <c r="CS163" s="66"/>
      <c r="CT163" s="66"/>
      <c r="CU163" s="66"/>
      <c r="CV163" s="66"/>
      <c r="CW163" s="66"/>
      <c r="CX163" s="66"/>
      <c r="CY163" s="66"/>
      <c r="CZ163" s="66"/>
      <c r="DA163" s="66"/>
      <c r="DB163" s="66"/>
      <c r="DC163" s="66"/>
      <c r="DD163" s="66"/>
      <c r="DE163" s="66"/>
      <c r="DF163" s="66"/>
      <c r="DG163" s="66"/>
      <c r="DH163" s="66"/>
      <c r="DI163" s="66"/>
      <c r="DJ163" s="66"/>
      <c r="DK163" s="66"/>
      <c r="DL163" s="66"/>
      <c r="DM163" s="66"/>
      <c r="DN163" s="66"/>
      <c r="DO163" s="66"/>
      <c r="DP163" s="66"/>
      <c r="DQ163" s="66"/>
      <c r="DR163" s="66"/>
      <c r="DS163" s="66"/>
      <c r="DT163" s="66"/>
      <c r="DU163" s="66"/>
      <c r="DV163" s="66"/>
      <c r="DW163" s="66"/>
      <c r="DX163" s="66"/>
      <c r="DY163" s="66"/>
      <c r="DZ163" s="66"/>
      <c r="EA163" s="66"/>
      <c r="EB163" s="66"/>
      <c r="EC163" s="66"/>
      <c r="ED163" s="66"/>
      <c r="EE163" s="66"/>
      <c r="EF163" s="66"/>
      <c r="EG163" s="66"/>
      <c r="EH163" s="66"/>
      <c r="EI163" s="66"/>
      <c r="EJ163" s="66"/>
      <c r="EK163" s="66"/>
      <c r="EL163" s="66"/>
      <c r="EM163" s="66"/>
      <c r="EN163" s="66"/>
      <c r="EO163" s="66"/>
      <c r="EP163" s="66"/>
      <c r="EQ163" s="66"/>
      <c r="ER163" s="66"/>
      <c r="ES163" s="66"/>
      <c r="ET163" s="66"/>
      <c r="EU163" s="66"/>
      <c r="EV163" s="66"/>
      <c r="EW163" s="66"/>
      <c r="EX163" s="66"/>
      <c r="EY163" s="66"/>
      <c r="EZ163" s="66"/>
      <c r="FA163" s="66"/>
      <c r="FB163" s="66"/>
      <c r="FC163" s="66"/>
      <c r="FD163" s="66"/>
      <c r="FE163" s="66"/>
      <c r="FF163" s="66"/>
      <c r="FG163" s="66"/>
      <c r="FH163" s="66"/>
      <c r="FI163" s="66"/>
      <c r="FJ163" s="66"/>
      <c r="FK163" s="66"/>
      <c r="FL163" s="66"/>
      <c r="FM163" s="66"/>
      <c r="FN163" s="66"/>
      <c r="FO163" s="66"/>
      <c r="FP163" s="66"/>
      <c r="FQ163" s="66"/>
      <c r="FR163" s="66"/>
      <c r="FS163" s="66"/>
      <c r="FT163" s="66"/>
      <c r="FU163" s="66"/>
      <c r="FV163" s="66"/>
      <c r="FW163" s="66"/>
      <c r="FX163" s="66"/>
      <c r="FY163" s="7"/>
      <c r="FZ163" s="66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</row>
    <row r="164" spans="1:195" x14ac:dyDescent="0.35">
      <c r="A164" s="6" t="s">
        <v>972</v>
      </c>
      <c r="B164" s="7" t="s">
        <v>970</v>
      </c>
      <c r="C164" s="66">
        <v>7967216.6100000003</v>
      </c>
      <c r="D164" s="66">
        <v>24357972.489999998</v>
      </c>
      <c r="E164" s="66">
        <v>8663800.4800000004</v>
      </c>
      <c r="F164" s="66">
        <v>14092872.92</v>
      </c>
      <c r="G164" s="66">
        <v>804867.21</v>
      </c>
      <c r="H164" s="66">
        <v>584421.66</v>
      </c>
      <c r="I164" s="66">
        <v>11125548.23</v>
      </c>
      <c r="J164" s="66">
        <v>2253161.65</v>
      </c>
      <c r="K164" s="66">
        <v>307319.88</v>
      </c>
      <c r="L164" s="66">
        <v>2123172.69</v>
      </c>
      <c r="M164" s="66">
        <v>1940310.35</v>
      </c>
      <c r="N164" s="66">
        <v>24039387.02</v>
      </c>
      <c r="O164" s="66">
        <v>3505769.94</v>
      </c>
      <c r="P164" s="66">
        <v>327513.46999999997</v>
      </c>
      <c r="Q164" s="66">
        <v>51259196.530000001</v>
      </c>
      <c r="R164" s="66">
        <v>4292985.93</v>
      </c>
      <c r="S164" s="66">
        <v>1329635.1299999999</v>
      </c>
      <c r="T164" s="66">
        <v>250901.72</v>
      </c>
      <c r="U164" s="66">
        <v>92942.65</v>
      </c>
      <c r="V164" s="66">
        <v>311216.55</v>
      </c>
      <c r="W164" s="66">
        <v>202697.85</v>
      </c>
      <c r="X164" s="66">
        <v>35167.370000000003</v>
      </c>
      <c r="Y164" s="66">
        <v>1262289.01</v>
      </c>
      <c r="Z164" s="66">
        <v>183423.81</v>
      </c>
      <c r="AA164" s="66">
        <v>12509647.029999999</v>
      </c>
      <c r="AB164" s="66">
        <v>8734240.5800000001</v>
      </c>
      <c r="AC164" s="66">
        <v>422086.45</v>
      </c>
      <c r="AD164" s="66">
        <v>631871.93000000005</v>
      </c>
      <c r="AE164" s="66">
        <v>114682.88</v>
      </c>
      <c r="AF164" s="66">
        <v>183121.58</v>
      </c>
      <c r="AG164" s="66">
        <v>256810.95</v>
      </c>
      <c r="AH164" s="66">
        <v>902586.11</v>
      </c>
      <c r="AI164" s="66">
        <v>361462.88</v>
      </c>
      <c r="AJ164" s="66">
        <v>281227.34999999998</v>
      </c>
      <c r="AK164" s="66">
        <v>302288.46999999997</v>
      </c>
      <c r="AL164" s="66">
        <v>373265.09</v>
      </c>
      <c r="AM164" s="66">
        <v>349092.37</v>
      </c>
      <c r="AN164" s="66">
        <v>271817.98</v>
      </c>
      <c r="AO164" s="66">
        <v>3532414.05</v>
      </c>
      <c r="AP164" s="66">
        <v>73149527.010000005</v>
      </c>
      <c r="AQ164" s="66">
        <v>252971.62</v>
      </c>
      <c r="AR164" s="66">
        <v>13011444.119999999</v>
      </c>
      <c r="AS164" s="66">
        <v>3400060.16</v>
      </c>
      <c r="AT164" s="66">
        <v>741595.99</v>
      </c>
      <c r="AU164" s="66">
        <v>206216.39</v>
      </c>
      <c r="AV164" s="66">
        <v>296580.64</v>
      </c>
      <c r="AW164" s="66">
        <v>180872.84</v>
      </c>
      <c r="AX164" s="66">
        <v>84828.479999999996</v>
      </c>
      <c r="AY164" s="66">
        <v>376137.32</v>
      </c>
      <c r="AZ164" s="66">
        <v>12462171</v>
      </c>
      <c r="BA164" s="66">
        <v>5652741.3300000001</v>
      </c>
      <c r="BB164" s="66">
        <v>4881337.75</v>
      </c>
      <c r="BC164" s="66">
        <v>19788568.550000001</v>
      </c>
      <c r="BD164" s="66">
        <v>786694.83</v>
      </c>
      <c r="BE164" s="66">
        <v>649501</v>
      </c>
      <c r="BF164" s="66">
        <v>6487433.6100000003</v>
      </c>
      <c r="BG164" s="66">
        <v>826721.39</v>
      </c>
      <c r="BH164" s="66">
        <v>319667.49</v>
      </c>
      <c r="BI164" s="66">
        <v>330258.82</v>
      </c>
      <c r="BJ164" s="66">
        <v>1172698.1100000001</v>
      </c>
      <c r="BK164" s="66">
        <v>15087270.119999999</v>
      </c>
      <c r="BL164" s="66">
        <v>123735.13</v>
      </c>
      <c r="BM164" s="66">
        <v>386793.87</v>
      </c>
      <c r="BN164" s="66">
        <v>2520590.19</v>
      </c>
      <c r="BO164" s="66">
        <v>919624.07</v>
      </c>
      <c r="BP164" s="66">
        <v>222193.5</v>
      </c>
      <c r="BQ164" s="66">
        <v>3895569.94</v>
      </c>
      <c r="BR164" s="66">
        <v>2002883.69</v>
      </c>
      <c r="BS164" s="66">
        <v>1202071.18</v>
      </c>
      <c r="BT164" s="66">
        <v>236051.17</v>
      </c>
      <c r="BU164" s="66">
        <v>253899.76</v>
      </c>
      <c r="BV164" s="66">
        <v>531053.9</v>
      </c>
      <c r="BW164" s="66">
        <v>824529.05</v>
      </c>
      <c r="BX164" s="66">
        <v>84496.960000000006</v>
      </c>
      <c r="BY164" s="66">
        <v>725875.64</v>
      </c>
      <c r="BZ164" s="66">
        <v>235286.14</v>
      </c>
      <c r="CA164" s="66">
        <v>116148.68</v>
      </c>
      <c r="CB164" s="66">
        <v>29191901.27</v>
      </c>
      <c r="CC164" s="66">
        <v>244034.28</v>
      </c>
      <c r="CD164" s="66">
        <v>49849.43</v>
      </c>
      <c r="CE164" s="66">
        <v>169133.02</v>
      </c>
      <c r="CF164" s="66">
        <v>130101.12</v>
      </c>
      <c r="CG164" s="66">
        <v>218138.01</v>
      </c>
      <c r="CH164" s="66">
        <v>195074.61</v>
      </c>
      <c r="CI164" s="66">
        <v>663205.02</v>
      </c>
      <c r="CJ164" s="66">
        <v>635729.1</v>
      </c>
      <c r="CK164" s="66">
        <v>2725673.78</v>
      </c>
      <c r="CL164" s="66">
        <v>697587.41</v>
      </c>
      <c r="CM164" s="66">
        <v>789764.15</v>
      </c>
      <c r="CN164" s="66">
        <v>12367438.529999999</v>
      </c>
      <c r="CO164" s="66">
        <v>7088921.1900000004</v>
      </c>
      <c r="CP164" s="66">
        <v>639854.56000000006</v>
      </c>
      <c r="CQ164" s="66">
        <v>1151453.3999999999</v>
      </c>
      <c r="CR164" s="66">
        <v>241738.26</v>
      </c>
      <c r="CS164" s="66">
        <v>210007.37</v>
      </c>
      <c r="CT164" s="66">
        <v>182025.23</v>
      </c>
      <c r="CU164" s="66">
        <v>231500.38</v>
      </c>
      <c r="CV164" s="66">
        <v>17405.72</v>
      </c>
      <c r="CW164" s="66">
        <v>212202.46</v>
      </c>
      <c r="CX164" s="66">
        <v>350128.69</v>
      </c>
      <c r="CY164" s="66">
        <v>48251.89</v>
      </c>
      <c r="CZ164" s="66">
        <v>1417808.12</v>
      </c>
      <c r="DA164" s="66">
        <v>113675.24</v>
      </c>
      <c r="DB164" s="66">
        <v>172201.5</v>
      </c>
      <c r="DC164" s="66">
        <v>93770.23</v>
      </c>
      <c r="DD164" s="66">
        <v>239155.99</v>
      </c>
      <c r="DE164" s="66">
        <v>189069.19</v>
      </c>
      <c r="DF164" s="66">
        <v>12948294.48</v>
      </c>
      <c r="DG164" s="66">
        <v>130581.91</v>
      </c>
      <c r="DH164" s="66">
        <v>1383657.43</v>
      </c>
      <c r="DI164" s="66">
        <v>2138198.6</v>
      </c>
      <c r="DJ164" s="66">
        <v>415105.31</v>
      </c>
      <c r="DK164" s="66">
        <v>382234.94</v>
      </c>
      <c r="DL164" s="66">
        <v>4507990.03</v>
      </c>
      <c r="DM164" s="66">
        <v>269242.2</v>
      </c>
      <c r="DN164" s="66">
        <v>1242974.31</v>
      </c>
      <c r="DO164" s="66">
        <v>3040675.88</v>
      </c>
      <c r="DP164" s="66">
        <v>176741.08</v>
      </c>
      <c r="DQ164" s="66">
        <v>415479.26</v>
      </c>
      <c r="DR164" s="66">
        <v>1765881.69</v>
      </c>
      <c r="DS164" s="66">
        <v>882133.8</v>
      </c>
      <c r="DT164" s="66">
        <v>329363.96000000002</v>
      </c>
      <c r="DU164" s="66">
        <v>315572.98</v>
      </c>
      <c r="DV164" s="66">
        <v>201650.88</v>
      </c>
      <c r="DW164" s="66">
        <v>266947.18</v>
      </c>
      <c r="DX164" s="66">
        <v>130286.24</v>
      </c>
      <c r="DY164" s="66">
        <v>139970.1</v>
      </c>
      <c r="DZ164" s="66">
        <v>337113.17</v>
      </c>
      <c r="EA164" s="66">
        <v>300362.52</v>
      </c>
      <c r="EB164" s="66">
        <v>536694.86</v>
      </c>
      <c r="EC164" s="66">
        <v>151041.88</v>
      </c>
      <c r="ED164" s="66">
        <v>170639.46</v>
      </c>
      <c r="EE164" s="66">
        <v>266512.46000000002</v>
      </c>
      <c r="EF164" s="66">
        <v>1634939.28</v>
      </c>
      <c r="EG164" s="66">
        <v>259775.55</v>
      </c>
      <c r="EH164" s="66">
        <v>242066.68</v>
      </c>
      <c r="EI164" s="66">
        <v>19883785.309999999</v>
      </c>
      <c r="EJ164" s="66">
        <v>6634700.7699999996</v>
      </c>
      <c r="EK164" s="66">
        <v>353736.16</v>
      </c>
      <c r="EL164" s="66">
        <v>316088.7</v>
      </c>
      <c r="EM164" s="66">
        <v>312504.08</v>
      </c>
      <c r="EN164" s="66">
        <v>1060064.18</v>
      </c>
      <c r="EO164" s="66">
        <v>236965.75</v>
      </c>
      <c r="EP164" s="66">
        <v>174768.65</v>
      </c>
      <c r="EQ164" s="66">
        <v>685848.8</v>
      </c>
      <c r="ER164" s="66">
        <v>163064.62</v>
      </c>
      <c r="ES164" s="66">
        <v>260455.36</v>
      </c>
      <c r="ET164" s="66">
        <v>290177.84000000003</v>
      </c>
      <c r="EU164" s="66">
        <v>1077293.22</v>
      </c>
      <c r="EV164" s="66">
        <v>109406.28</v>
      </c>
      <c r="EW164" s="66">
        <v>364678.43</v>
      </c>
      <c r="EX164" s="66">
        <v>188374.23</v>
      </c>
      <c r="EY164" s="66">
        <v>846082.26</v>
      </c>
      <c r="EZ164" s="66">
        <v>163834.48000000001</v>
      </c>
      <c r="FA164" s="66">
        <v>1905231.78</v>
      </c>
      <c r="FB164" s="66">
        <v>313331.64</v>
      </c>
      <c r="FC164" s="66">
        <v>838375.5</v>
      </c>
      <c r="FD164" s="66">
        <v>340248.47</v>
      </c>
      <c r="FE164" s="66">
        <v>117762.25</v>
      </c>
      <c r="FF164" s="66">
        <v>211224.19</v>
      </c>
      <c r="FG164" s="66">
        <v>145506.75</v>
      </c>
      <c r="FH164" s="66">
        <v>91752.23</v>
      </c>
      <c r="FI164" s="66">
        <v>1165651.19</v>
      </c>
      <c r="FJ164" s="66">
        <v>895052.7</v>
      </c>
      <c r="FK164" s="66">
        <v>1773942.42</v>
      </c>
      <c r="FL164" s="66">
        <v>2188867.4</v>
      </c>
      <c r="FM164" s="66">
        <v>1575712.12</v>
      </c>
      <c r="FN164" s="66">
        <v>23824962.449999999</v>
      </c>
      <c r="FO164" s="66">
        <v>761845.6</v>
      </c>
      <c r="FP164" s="66">
        <v>1702427.59</v>
      </c>
      <c r="FQ164" s="66">
        <v>568882.62</v>
      </c>
      <c r="FR164" s="66">
        <v>137004.38</v>
      </c>
      <c r="FS164" s="66">
        <v>97263.9</v>
      </c>
      <c r="FT164" s="66">
        <v>101248.93</v>
      </c>
      <c r="FU164" s="66">
        <v>876689.47</v>
      </c>
      <c r="FV164" s="66">
        <v>587491.23</v>
      </c>
      <c r="FW164" s="66">
        <v>185941.57</v>
      </c>
      <c r="FX164" s="66">
        <v>71134.28</v>
      </c>
      <c r="FY164" s="7"/>
      <c r="FZ164" s="7">
        <f>SUM(C164:FX164)</f>
        <v>534224815.33999985</v>
      </c>
      <c r="GA164" s="7"/>
      <c r="GB164" s="7"/>
      <c r="GC164" s="7"/>
      <c r="GD164" s="7"/>
      <c r="GE164" s="7"/>
      <c r="GF164" s="7"/>
      <c r="GG164" s="7"/>
      <c r="GH164" s="7"/>
      <c r="GI164" s="7"/>
      <c r="GJ164" s="7"/>
      <c r="GK164" s="7"/>
      <c r="GL164" s="7"/>
      <c r="GM164" s="7"/>
    </row>
    <row r="165" spans="1:195" x14ac:dyDescent="0.35">
      <c r="A165" s="6" t="s">
        <v>973</v>
      </c>
      <c r="B165" s="7" t="s">
        <v>971</v>
      </c>
      <c r="C165" s="66">
        <f>IF(C164-C162&lt;0,0,C164-C162)</f>
        <v>391044.62999999989</v>
      </c>
      <c r="D165" s="66">
        <f t="shared" ref="D165:BO165" si="202">IF(D164-D162&lt;0,0,D164-D162)</f>
        <v>0</v>
      </c>
      <c r="E165" s="66">
        <f t="shared" si="202"/>
        <v>0</v>
      </c>
      <c r="F165" s="66">
        <f t="shared" si="202"/>
        <v>0</v>
      </c>
      <c r="G165" s="66">
        <f t="shared" si="202"/>
        <v>0</v>
      </c>
      <c r="H165" s="66">
        <f t="shared" si="202"/>
        <v>0</v>
      </c>
      <c r="I165" s="66">
        <f t="shared" si="202"/>
        <v>0</v>
      </c>
      <c r="J165" s="66">
        <f t="shared" si="202"/>
        <v>0</v>
      </c>
      <c r="K165" s="66">
        <f t="shared" si="202"/>
        <v>37191.660000000033</v>
      </c>
      <c r="L165" s="66">
        <f t="shared" si="202"/>
        <v>114080.26000000001</v>
      </c>
      <c r="M165" s="66">
        <f t="shared" si="202"/>
        <v>427222.05000000005</v>
      </c>
      <c r="N165" s="66">
        <f t="shared" si="202"/>
        <v>0</v>
      </c>
      <c r="O165" s="66">
        <f t="shared" si="202"/>
        <v>0</v>
      </c>
      <c r="P165" s="66">
        <f t="shared" si="202"/>
        <v>46792.77999999997</v>
      </c>
      <c r="Q165" s="66">
        <f t="shared" si="202"/>
        <v>0</v>
      </c>
      <c r="R165" s="66">
        <f t="shared" si="202"/>
        <v>0</v>
      </c>
      <c r="S165" s="66">
        <f t="shared" si="202"/>
        <v>47894.029999999795</v>
      </c>
      <c r="T165" s="66">
        <f t="shared" si="202"/>
        <v>0</v>
      </c>
      <c r="U165" s="66">
        <f t="shared" si="202"/>
        <v>0</v>
      </c>
      <c r="V165" s="66">
        <f t="shared" si="202"/>
        <v>0</v>
      </c>
      <c r="W165" s="66">
        <f t="shared" si="202"/>
        <v>112950.04000000001</v>
      </c>
      <c r="X165" s="66">
        <f t="shared" si="202"/>
        <v>0</v>
      </c>
      <c r="Y165" s="66">
        <f t="shared" si="202"/>
        <v>0</v>
      </c>
      <c r="Z165" s="66">
        <f t="shared" si="202"/>
        <v>19057.899999999994</v>
      </c>
      <c r="AA165" s="66">
        <f t="shared" si="202"/>
        <v>0</v>
      </c>
      <c r="AB165" s="66">
        <f t="shared" si="202"/>
        <v>0</v>
      </c>
      <c r="AC165" s="66">
        <f t="shared" si="202"/>
        <v>0</v>
      </c>
      <c r="AD165" s="66">
        <f t="shared" si="202"/>
        <v>0</v>
      </c>
      <c r="AE165" s="66">
        <f t="shared" si="202"/>
        <v>0</v>
      </c>
      <c r="AF165" s="66">
        <f t="shared" si="202"/>
        <v>0</v>
      </c>
      <c r="AG165" s="66">
        <f t="shared" si="202"/>
        <v>0</v>
      </c>
      <c r="AH165" s="66">
        <f t="shared" si="202"/>
        <v>0</v>
      </c>
      <c r="AI165" s="66">
        <f t="shared" si="202"/>
        <v>22814.960000000021</v>
      </c>
      <c r="AJ165" s="66">
        <f t="shared" si="202"/>
        <v>0</v>
      </c>
      <c r="AK165" s="66">
        <f t="shared" si="202"/>
        <v>0</v>
      </c>
      <c r="AL165" s="66">
        <f t="shared" si="202"/>
        <v>0</v>
      </c>
      <c r="AM165" s="66">
        <f t="shared" si="202"/>
        <v>12964.549999999988</v>
      </c>
      <c r="AN165" s="66">
        <f t="shared" si="202"/>
        <v>30895.289999999979</v>
      </c>
      <c r="AO165" s="66">
        <f t="shared" si="202"/>
        <v>151859.40999999968</v>
      </c>
      <c r="AP165" s="66">
        <f t="shared" si="202"/>
        <v>0</v>
      </c>
      <c r="AQ165" s="66">
        <f t="shared" si="202"/>
        <v>0</v>
      </c>
      <c r="AR165" s="66">
        <f t="shared" si="202"/>
        <v>0</v>
      </c>
      <c r="AS165" s="66">
        <f t="shared" si="202"/>
        <v>0</v>
      </c>
      <c r="AT165" s="66">
        <f t="shared" si="202"/>
        <v>0</v>
      </c>
      <c r="AU165" s="66">
        <f t="shared" si="202"/>
        <v>17264.850000000006</v>
      </c>
      <c r="AV165" s="66">
        <f t="shared" si="202"/>
        <v>0</v>
      </c>
      <c r="AW165" s="66">
        <f t="shared" si="202"/>
        <v>13533.139999999985</v>
      </c>
      <c r="AX165" s="66">
        <f t="shared" si="202"/>
        <v>0</v>
      </c>
      <c r="AY165" s="66">
        <f t="shared" si="202"/>
        <v>46404.400000000023</v>
      </c>
      <c r="AZ165" s="66">
        <f t="shared" si="202"/>
        <v>649402.93999999948</v>
      </c>
      <c r="BA165" s="66">
        <f t="shared" si="202"/>
        <v>396948.1799999997</v>
      </c>
      <c r="BB165" s="66">
        <f t="shared" si="202"/>
        <v>397595.79999999981</v>
      </c>
      <c r="BC165" s="66">
        <f t="shared" si="202"/>
        <v>731495.9299999997</v>
      </c>
      <c r="BD165" s="66">
        <f t="shared" si="202"/>
        <v>0</v>
      </c>
      <c r="BE165" s="66">
        <f t="shared" si="202"/>
        <v>85451.420000000042</v>
      </c>
      <c r="BF165" s="66">
        <f t="shared" si="202"/>
        <v>0</v>
      </c>
      <c r="BG165" s="66">
        <f t="shared" si="202"/>
        <v>20857.660000000033</v>
      </c>
      <c r="BH165" s="66">
        <f t="shared" si="202"/>
        <v>74990.76999999999</v>
      </c>
      <c r="BI165" s="66">
        <f t="shared" si="202"/>
        <v>0</v>
      </c>
      <c r="BJ165" s="66">
        <f t="shared" si="202"/>
        <v>0</v>
      </c>
      <c r="BK165" s="66">
        <f t="shared" si="202"/>
        <v>0</v>
      </c>
      <c r="BL165" s="66">
        <f t="shared" si="202"/>
        <v>0</v>
      </c>
      <c r="BM165" s="66">
        <f t="shared" si="202"/>
        <v>14727.580000000016</v>
      </c>
      <c r="BN165" s="66">
        <f t="shared" si="202"/>
        <v>174244.54999999981</v>
      </c>
      <c r="BO165" s="66">
        <f t="shared" si="202"/>
        <v>8541.0799999999581</v>
      </c>
      <c r="BP165" s="66">
        <f t="shared" ref="BP165:EA165" si="203">IF(BP164-BP162&lt;0,0,BP164-BP162)</f>
        <v>20428.97</v>
      </c>
      <c r="BQ165" s="66">
        <f t="shared" si="203"/>
        <v>0</v>
      </c>
      <c r="BR165" s="66">
        <f t="shared" si="203"/>
        <v>0</v>
      </c>
      <c r="BS165" s="66">
        <f t="shared" si="203"/>
        <v>0</v>
      </c>
      <c r="BT165" s="66">
        <f t="shared" si="203"/>
        <v>0</v>
      </c>
      <c r="BU165" s="66">
        <f t="shared" si="203"/>
        <v>0</v>
      </c>
      <c r="BV165" s="66">
        <f t="shared" si="203"/>
        <v>0</v>
      </c>
      <c r="BW165" s="66">
        <f t="shared" si="203"/>
        <v>0</v>
      </c>
      <c r="BX165" s="66">
        <f t="shared" si="203"/>
        <v>11056.020000000004</v>
      </c>
      <c r="BY165" s="66">
        <f t="shared" si="203"/>
        <v>212958.08000000002</v>
      </c>
      <c r="BZ165" s="66">
        <f t="shared" si="203"/>
        <v>0</v>
      </c>
      <c r="CA165" s="66">
        <f t="shared" si="203"/>
        <v>18400.87999999999</v>
      </c>
      <c r="CB165" s="66">
        <f t="shared" si="203"/>
        <v>434563.83999999985</v>
      </c>
      <c r="CC165" s="66">
        <f t="shared" si="203"/>
        <v>0</v>
      </c>
      <c r="CD165" s="66">
        <f t="shared" si="203"/>
        <v>26433.73</v>
      </c>
      <c r="CE165" s="66">
        <f t="shared" si="203"/>
        <v>9977.7599999999802</v>
      </c>
      <c r="CF165" s="66">
        <f t="shared" si="203"/>
        <v>27093.399999999994</v>
      </c>
      <c r="CG165" s="66">
        <f t="shared" si="203"/>
        <v>42740.790000000008</v>
      </c>
      <c r="CH165" s="66">
        <f t="shared" si="203"/>
        <v>32197.389999999985</v>
      </c>
      <c r="CI165" s="66">
        <f t="shared" si="203"/>
        <v>64386.150000000023</v>
      </c>
      <c r="CJ165" s="66">
        <f t="shared" si="203"/>
        <v>0</v>
      </c>
      <c r="CK165" s="66">
        <f t="shared" si="203"/>
        <v>394891.12999999989</v>
      </c>
      <c r="CL165" s="66">
        <f t="shared" si="203"/>
        <v>15900</v>
      </c>
      <c r="CM165" s="66">
        <f t="shared" si="203"/>
        <v>270561.66000000003</v>
      </c>
      <c r="CN165" s="66">
        <f t="shared" si="203"/>
        <v>0</v>
      </c>
      <c r="CO165" s="66">
        <f t="shared" si="203"/>
        <v>1298610.4300000006</v>
      </c>
      <c r="CP165" s="66">
        <f t="shared" si="203"/>
        <v>43977.020000000019</v>
      </c>
      <c r="CQ165" s="66">
        <f t="shared" si="203"/>
        <v>147267.56999999995</v>
      </c>
      <c r="CR165" s="66">
        <f t="shared" si="203"/>
        <v>95984.56</v>
      </c>
      <c r="CS165" s="66">
        <f t="shared" si="203"/>
        <v>25431.440000000002</v>
      </c>
      <c r="CT165" s="66">
        <f t="shared" si="203"/>
        <v>0</v>
      </c>
      <c r="CU165" s="66">
        <f t="shared" si="203"/>
        <v>0</v>
      </c>
      <c r="CV165" s="66">
        <f t="shared" si="203"/>
        <v>0</v>
      </c>
      <c r="CW165" s="66">
        <f t="shared" si="203"/>
        <v>0</v>
      </c>
      <c r="CX165" s="66">
        <f t="shared" si="203"/>
        <v>25290.190000000002</v>
      </c>
      <c r="CY165" s="66">
        <f t="shared" si="203"/>
        <v>11704</v>
      </c>
      <c r="CZ165" s="66">
        <f t="shared" si="203"/>
        <v>102268.20000000019</v>
      </c>
      <c r="DA165" s="66">
        <f t="shared" si="203"/>
        <v>13289.990000000005</v>
      </c>
      <c r="DB165" s="66">
        <f t="shared" si="203"/>
        <v>16709.209999999992</v>
      </c>
      <c r="DC165" s="66">
        <f t="shared" si="203"/>
        <v>0</v>
      </c>
      <c r="DD165" s="66">
        <f t="shared" si="203"/>
        <v>5125.9700000000012</v>
      </c>
      <c r="DE165" s="66">
        <f t="shared" si="203"/>
        <v>0</v>
      </c>
      <c r="DF165" s="66">
        <f t="shared" si="203"/>
        <v>0</v>
      </c>
      <c r="DG165" s="66">
        <f t="shared" si="203"/>
        <v>36041.81</v>
      </c>
      <c r="DH165" s="66">
        <f t="shared" si="203"/>
        <v>113498.34999999986</v>
      </c>
      <c r="DI165" s="66">
        <f t="shared" si="203"/>
        <v>0</v>
      </c>
      <c r="DJ165" s="66">
        <f t="shared" si="203"/>
        <v>0</v>
      </c>
      <c r="DK165" s="66">
        <f t="shared" si="203"/>
        <v>103263.67999999999</v>
      </c>
      <c r="DL165" s="66">
        <f t="shared" si="203"/>
        <v>272856.27000000048</v>
      </c>
      <c r="DM165" s="66">
        <f t="shared" si="203"/>
        <v>0</v>
      </c>
      <c r="DN165" s="66">
        <f t="shared" si="203"/>
        <v>0</v>
      </c>
      <c r="DO165" s="66">
        <f t="shared" si="203"/>
        <v>348614.04999999981</v>
      </c>
      <c r="DP165" s="66">
        <f t="shared" si="203"/>
        <v>36030.229999999981</v>
      </c>
      <c r="DQ165" s="66">
        <f t="shared" si="203"/>
        <v>0</v>
      </c>
      <c r="DR165" s="66">
        <f t="shared" si="203"/>
        <v>118458.44999999995</v>
      </c>
      <c r="DS165" s="66">
        <f t="shared" si="203"/>
        <v>0</v>
      </c>
      <c r="DT165" s="66">
        <f t="shared" si="203"/>
        <v>1891.679999999993</v>
      </c>
      <c r="DU165" s="66">
        <f t="shared" si="203"/>
        <v>0</v>
      </c>
      <c r="DV165" s="66">
        <f t="shared" si="203"/>
        <v>14340.649999999994</v>
      </c>
      <c r="DW165" s="66">
        <f t="shared" si="203"/>
        <v>7086.0899999999965</v>
      </c>
      <c r="DX165" s="66">
        <f t="shared" si="203"/>
        <v>0</v>
      </c>
      <c r="DY165" s="66">
        <f t="shared" si="203"/>
        <v>2320.5299999999988</v>
      </c>
      <c r="DZ165" s="66">
        <f t="shared" si="203"/>
        <v>0</v>
      </c>
      <c r="EA165" s="66">
        <f t="shared" si="203"/>
        <v>0</v>
      </c>
      <c r="EB165" s="66">
        <f t="shared" ref="EB165:FX165" si="204">IF(EB164-EB162&lt;0,0,EB164-EB162)</f>
        <v>50688.909999999974</v>
      </c>
      <c r="EC165" s="66">
        <f t="shared" si="204"/>
        <v>0</v>
      </c>
      <c r="ED165" s="66">
        <f t="shared" si="204"/>
        <v>0</v>
      </c>
      <c r="EE165" s="66">
        <f t="shared" si="204"/>
        <v>0</v>
      </c>
      <c r="EF165" s="66">
        <f t="shared" si="204"/>
        <v>65236.630000000121</v>
      </c>
      <c r="EG165" s="66">
        <f t="shared" si="204"/>
        <v>0</v>
      </c>
      <c r="EH165" s="66">
        <f t="shared" si="204"/>
        <v>9798.4799999999814</v>
      </c>
      <c r="EI165" s="66">
        <f t="shared" si="204"/>
        <v>1780699.1699999981</v>
      </c>
      <c r="EJ165" s="66">
        <f t="shared" si="204"/>
        <v>196654.89999999944</v>
      </c>
      <c r="EK165" s="66">
        <f t="shared" si="204"/>
        <v>23454.889999999956</v>
      </c>
      <c r="EL165" s="66">
        <f t="shared" si="204"/>
        <v>12921.940000000002</v>
      </c>
      <c r="EM165" s="66">
        <f t="shared" si="204"/>
        <v>0</v>
      </c>
      <c r="EN165" s="66">
        <f t="shared" si="204"/>
        <v>0</v>
      </c>
      <c r="EO165" s="66">
        <f t="shared" si="204"/>
        <v>4228.5899999999965</v>
      </c>
      <c r="EP165" s="66">
        <f t="shared" si="204"/>
        <v>0</v>
      </c>
      <c r="EQ165" s="66">
        <f t="shared" si="204"/>
        <v>37605.410000000033</v>
      </c>
      <c r="ER165" s="66">
        <f t="shared" si="204"/>
        <v>7957.5499999999884</v>
      </c>
      <c r="ES165" s="66">
        <f t="shared" si="204"/>
        <v>8592.039999999979</v>
      </c>
      <c r="ET165" s="66">
        <f t="shared" si="204"/>
        <v>0</v>
      </c>
      <c r="EU165" s="66">
        <f t="shared" si="204"/>
        <v>0</v>
      </c>
      <c r="EV165" s="66">
        <f t="shared" si="204"/>
        <v>0</v>
      </c>
      <c r="EW165" s="66">
        <f t="shared" si="204"/>
        <v>0</v>
      </c>
      <c r="EX165" s="66">
        <f t="shared" si="204"/>
        <v>0</v>
      </c>
      <c r="EY165" s="66">
        <f t="shared" si="204"/>
        <v>194947.44000000006</v>
      </c>
      <c r="EZ165" s="66">
        <f t="shared" si="204"/>
        <v>0</v>
      </c>
      <c r="FA165" s="66">
        <f t="shared" si="204"/>
        <v>139212.33000000007</v>
      </c>
      <c r="FB165" s="66">
        <f t="shared" si="204"/>
        <v>0</v>
      </c>
      <c r="FC165" s="66">
        <f t="shared" si="204"/>
        <v>27676.689999999944</v>
      </c>
      <c r="FD165" s="66">
        <f t="shared" si="204"/>
        <v>0</v>
      </c>
      <c r="FE165" s="66">
        <f t="shared" si="204"/>
        <v>0</v>
      </c>
      <c r="FF165" s="66">
        <f t="shared" si="204"/>
        <v>0</v>
      </c>
      <c r="FG165" s="66">
        <f t="shared" si="204"/>
        <v>15843.149999999994</v>
      </c>
      <c r="FH165" s="66">
        <f t="shared" si="204"/>
        <v>7062</v>
      </c>
      <c r="FI165" s="66">
        <f t="shared" si="204"/>
        <v>0</v>
      </c>
      <c r="FJ165" s="66">
        <f t="shared" si="204"/>
        <v>0</v>
      </c>
      <c r="FK165" s="66">
        <f t="shared" si="204"/>
        <v>3821.7600000000093</v>
      </c>
      <c r="FL165" s="66">
        <f t="shared" si="204"/>
        <v>0</v>
      </c>
      <c r="FM165" s="66">
        <f t="shared" si="204"/>
        <v>20535.310000000056</v>
      </c>
      <c r="FN165" s="66">
        <f t="shared" si="204"/>
        <v>988969.21000000089</v>
      </c>
      <c r="FO165" s="66">
        <f t="shared" si="204"/>
        <v>0</v>
      </c>
      <c r="FP165" s="66">
        <f t="shared" si="204"/>
        <v>0</v>
      </c>
      <c r="FQ165" s="66">
        <f t="shared" si="204"/>
        <v>107531.73999999999</v>
      </c>
      <c r="FR165" s="66">
        <f t="shared" si="204"/>
        <v>36971.23000000001</v>
      </c>
      <c r="FS165" s="66">
        <f t="shared" si="204"/>
        <v>4947.6999999999971</v>
      </c>
      <c r="FT165" s="66">
        <f t="shared" si="204"/>
        <v>16278.559999999998</v>
      </c>
      <c r="FU165" s="66">
        <f t="shared" si="204"/>
        <v>127018.79999999993</v>
      </c>
      <c r="FV165" s="66">
        <f t="shared" si="204"/>
        <v>0</v>
      </c>
      <c r="FW165" s="66">
        <f t="shared" si="204"/>
        <v>0</v>
      </c>
      <c r="FX165" s="66">
        <f t="shared" si="204"/>
        <v>0</v>
      </c>
      <c r="FY165" s="7"/>
      <c r="FZ165" s="7">
        <f>SUM(C165:FX165)</f>
        <v>12356530.459999999</v>
      </c>
      <c r="GA165" s="7"/>
      <c r="GB165" s="7"/>
      <c r="GC165" s="7"/>
      <c r="GD165" s="7"/>
      <c r="GE165" s="7"/>
      <c r="GF165" s="7"/>
      <c r="GG165" s="7"/>
      <c r="GH165" s="7"/>
      <c r="GI165" s="7"/>
      <c r="GJ165" s="7"/>
      <c r="GK165" s="7"/>
      <c r="GL165" s="7"/>
      <c r="GM165" s="7"/>
    </row>
    <row r="166" spans="1:195" x14ac:dyDescent="0.35">
      <c r="A166" s="7"/>
      <c r="B166" s="7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  <c r="AL166" s="66"/>
      <c r="AM166" s="66"/>
      <c r="AN166" s="66"/>
      <c r="AO166" s="66"/>
      <c r="AP166" s="66"/>
      <c r="AQ166" s="66"/>
      <c r="AR166" s="66"/>
      <c r="AS166" s="66"/>
      <c r="AT166" s="66"/>
      <c r="AU166" s="66"/>
      <c r="AV166" s="66"/>
      <c r="AW166" s="66"/>
      <c r="AX166" s="66"/>
      <c r="AY166" s="66"/>
      <c r="AZ166" s="66"/>
      <c r="BA166" s="66"/>
      <c r="BB166" s="66"/>
      <c r="BC166" s="66"/>
      <c r="BD166" s="66"/>
      <c r="BE166" s="66"/>
      <c r="BF166" s="66"/>
      <c r="BG166" s="66"/>
      <c r="BH166" s="66"/>
      <c r="BI166" s="66"/>
      <c r="BJ166" s="66"/>
      <c r="BK166" s="66"/>
      <c r="BL166" s="66"/>
      <c r="BM166" s="66"/>
      <c r="BN166" s="66"/>
      <c r="BO166" s="66"/>
      <c r="BP166" s="66"/>
      <c r="BQ166" s="66"/>
      <c r="BR166" s="66"/>
      <c r="BS166" s="66"/>
      <c r="BT166" s="66"/>
      <c r="BU166" s="66"/>
      <c r="BV166" s="66"/>
      <c r="BW166" s="66"/>
      <c r="BX166" s="66"/>
      <c r="BY166" s="66"/>
      <c r="BZ166" s="66"/>
      <c r="CA166" s="66"/>
      <c r="CB166" s="66"/>
      <c r="CC166" s="66"/>
      <c r="CD166" s="66"/>
      <c r="CE166" s="66"/>
      <c r="CF166" s="66"/>
      <c r="CG166" s="66"/>
      <c r="CH166" s="66"/>
      <c r="CI166" s="66"/>
      <c r="CJ166" s="66"/>
      <c r="CK166" s="66"/>
      <c r="CL166" s="66"/>
      <c r="CM166" s="66"/>
      <c r="CN166" s="66"/>
      <c r="CO166" s="66"/>
      <c r="CP166" s="66"/>
      <c r="CQ166" s="66"/>
      <c r="CR166" s="66"/>
      <c r="CS166" s="66"/>
      <c r="CT166" s="66"/>
      <c r="CU166" s="66"/>
      <c r="CV166" s="66"/>
      <c r="CW166" s="66"/>
      <c r="CX166" s="66"/>
      <c r="CY166" s="66"/>
      <c r="CZ166" s="66"/>
      <c r="DA166" s="66"/>
      <c r="DB166" s="66"/>
      <c r="DC166" s="66"/>
      <c r="DD166" s="66"/>
      <c r="DE166" s="66"/>
      <c r="DF166" s="66"/>
      <c r="DG166" s="66"/>
      <c r="DH166" s="66"/>
      <c r="DI166" s="66"/>
      <c r="DJ166" s="66"/>
      <c r="DK166" s="66"/>
      <c r="DL166" s="66"/>
      <c r="DM166" s="66"/>
      <c r="DN166" s="66"/>
      <c r="DO166" s="66"/>
      <c r="DP166" s="66"/>
      <c r="DQ166" s="66"/>
      <c r="DR166" s="66"/>
      <c r="DS166" s="66"/>
      <c r="DT166" s="66"/>
      <c r="DU166" s="66"/>
      <c r="DV166" s="66"/>
      <c r="DW166" s="66"/>
      <c r="DX166" s="66"/>
      <c r="DY166" s="66"/>
      <c r="DZ166" s="66"/>
      <c r="EA166" s="66"/>
      <c r="EB166" s="66"/>
      <c r="EC166" s="66"/>
      <c r="ED166" s="66"/>
      <c r="EE166" s="66"/>
      <c r="EF166" s="66"/>
      <c r="EG166" s="66"/>
      <c r="EH166" s="66"/>
      <c r="EI166" s="66"/>
      <c r="EJ166" s="66"/>
      <c r="EK166" s="66"/>
      <c r="EL166" s="66"/>
      <c r="EM166" s="66"/>
      <c r="EN166" s="66"/>
      <c r="EO166" s="66"/>
      <c r="EP166" s="66"/>
      <c r="EQ166" s="66"/>
      <c r="ER166" s="66"/>
      <c r="ES166" s="66"/>
      <c r="ET166" s="66"/>
      <c r="EU166" s="66"/>
      <c r="EV166" s="66"/>
      <c r="EW166" s="66"/>
      <c r="EX166" s="66"/>
      <c r="EY166" s="66"/>
      <c r="EZ166" s="66"/>
      <c r="FA166" s="66"/>
      <c r="FB166" s="66"/>
      <c r="FC166" s="66"/>
      <c r="FD166" s="66"/>
      <c r="FE166" s="66"/>
      <c r="FF166" s="66"/>
      <c r="FG166" s="66"/>
      <c r="FH166" s="66"/>
      <c r="FI166" s="66"/>
      <c r="FJ166" s="66"/>
      <c r="FK166" s="66"/>
      <c r="FL166" s="66"/>
      <c r="FM166" s="66"/>
      <c r="FN166" s="66"/>
      <c r="FO166" s="66"/>
      <c r="FP166" s="66"/>
      <c r="FQ166" s="66"/>
      <c r="FR166" s="66"/>
      <c r="FS166" s="66"/>
      <c r="FT166" s="66"/>
      <c r="FU166" s="66"/>
      <c r="FV166" s="66"/>
      <c r="FW166" s="66"/>
      <c r="FX166" s="66"/>
      <c r="FY166" s="7"/>
      <c r="FZ166" s="66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</row>
    <row r="167" spans="1:195" x14ac:dyDescent="0.35">
      <c r="A167" s="6"/>
      <c r="B167" s="44" t="s">
        <v>671</v>
      </c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66"/>
      <c r="AQ167" s="66"/>
      <c r="AR167" s="66"/>
      <c r="AS167" s="66"/>
      <c r="AT167" s="66"/>
      <c r="AU167" s="66"/>
      <c r="AV167" s="66"/>
      <c r="AW167" s="66"/>
      <c r="AX167" s="66"/>
      <c r="AY167" s="66"/>
      <c r="AZ167" s="66"/>
      <c r="BA167" s="66"/>
      <c r="BB167" s="66"/>
      <c r="BC167" s="66"/>
      <c r="BD167" s="66"/>
      <c r="BE167" s="66"/>
      <c r="BF167" s="66"/>
      <c r="BG167" s="66"/>
      <c r="BH167" s="66"/>
      <c r="BI167" s="66"/>
      <c r="BJ167" s="66"/>
      <c r="BK167" s="66"/>
      <c r="BL167" s="66"/>
      <c r="BM167" s="66"/>
      <c r="BN167" s="66"/>
      <c r="BO167" s="66"/>
      <c r="BP167" s="66"/>
      <c r="BQ167" s="66"/>
      <c r="BR167" s="66"/>
      <c r="BS167" s="66"/>
      <c r="BT167" s="66"/>
      <c r="BU167" s="66"/>
      <c r="BV167" s="66"/>
      <c r="BW167" s="66"/>
      <c r="BX167" s="66"/>
      <c r="BY167" s="66"/>
      <c r="BZ167" s="66"/>
      <c r="CA167" s="66"/>
      <c r="CB167" s="66"/>
      <c r="CC167" s="66"/>
      <c r="CD167" s="66"/>
      <c r="CE167" s="66"/>
      <c r="CF167" s="66"/>
      <c r="CG167" s="66"/>
      <c r="CH167" s="66"/>
      <c r="CI167" s="66"/>
      <c r="CJ167" s="66"/>
      <c r="CK167" s="66"/>
      <c r="CL167" s="66"/>
      <c r="CM167" s="66"/>
      <c r="CN167" s="66"/>
      <c r="CO167" s="66"/>
      <c r="CP167" s="66"/>
      <c r="CQ167" s="66"/>
      <c r="CR167" s="66"/>
      <c r="CS167" s="66"/>
      <c r="CT167" s="66"/>
      <c r="CU167" s="66"/>
      <c r="CV167" s="66"/>
      <c r="CW167" s="66"/>
      <c r="CX167" s="66"/>
      <c r="CY167" s="66"/>
      <c r="CZ167" s="66"/>
      <c r="DA167" s="66"/>
      <c r="DB167" s="66"/>
      <c r="DC167" s="66"/>
      <c r="DD167" s="66"/>
      <c r="DE167" s="66"/>
      <c r="DF167" s="66"/>
      <c r="DG167" s="66"/>
      <c r="DH167" s="66"/>
      <c r="DI167" s="66"/>
      <c r="DJ167" s="66"/>
      <c r="DK167" s="66"/>
      <c r="DL167" s="66"/>
      <c r="DM167" s="66"/>
      <c r="DN167" s="66"/>
      <c r="DO167" s="66"/>
      <c r="DP167" s="66"/>
      <c r="DQ167" s="66"/>
      <c r="DR167" s="66"/>
      <c r="DS167" s="66"/>
      <c r="DT167" s="66"/>
      <c r="DU167" s="66"/>
      <c r="DV167" s="66"/>
      <c r="DW167" s="66"/>
      <c r="DX167" s="66"/>
      <c r="DY167" s="66"/>
      <c r="DZ167" s="66"/>
      <c r="EA167" s="66"/>
      <c r="EB167" s="66"/>
      <c r="EC167" s="66"/>
      <c r="ED167" s="66"/>
      <c r="EE167" s="66"/>
      <c r="EF167" s="66"/>
      <c r="EG167" s="66"/>
      <c r="EH167" s="66"/>
      <c r="EI167" s="66"/>
      <c r="EJ167" s="66"/>
      <c r="EK167" s="66"/>
      <c r="EL167" s="66"/>
      <c r="EM167" s="66"/>
      <c r="EN167" s="66"/>
      <c r="EO167" s="66"/>
      <c r="EP167" s="66"/>
      <c r="EQ167" s="66"/>
      <c r="ER167" s="66"/>
      <c r="ES167" s="66"/>
      <c r="ET167" s="66"/>
      <c r="EU167" s="66"/>
      <c r="EV167" s="66"/>
      <c r="EW167" s="66"/>
      <c r="EX167" s="66"/>
      <c r="EY167" s="66"/>
      <c r="EZ167" s="66"/>
      <c r="FA167" s="66"/>
      <c r="FB167" s="66"/>
      <c r="FC167" s="66"/>
      <c r="FD167" s="66"/>
      <c r="FE167" s="66"/>
      <c r="FF167" s="66"/>
      <c r="FG167" s="66"/>
      <c r="FH167" s="66"/>
      <c r="FI167" s="66"/>
      <c r="FJ167" s="66"/>
      <c r="FK167" s="66"/>
      <c r="FL167" s="66"/>
      <c r="FM167" s="66"/>
      <c r="FN167" s="66"/>
      <c r="FO167" s="66"/>
      <c r="FP167" s="66"/>
      <c r="FQ167" s="66"/>
      <c r="FR167" s="66"/>
      <c r="FS167" s="66"/>
      <c r="FT167" s="66"/>
      <c r="FU167" s="66"/>
      <c r="FV167" s="66"/>
      <c r="FW167" s="66"/>
      <c r="FX167" s="66"/>
      <c r="FY167" s="7"/>
      <c r="FZ167" s="66"/>
      <c r="GA167" s="7"/>
      <c r="GB167" s="7"/>
      <c r="GC167" s="7"/>
      <c r="GD167" s="7"/>
      <c r="GE167" s="7"/>
      <c r="GF167" s="7"/>
      <c r="GG167" s="7"/>
      <c r="GH167" s="7"/>
      <c r="GI167" s="7"/>
      <c r="GJ167" s="7"/>
      <c r="GK167" s="7"/>
      <c r="GL167" s="7"/>
      <c r="GM167" s="7"/>
    </row>
    <row r="168" spans="1:195" x14ac:dyDescent="0.35">
      <c r="A168" s="6" t="s">
        <v>672</v>
      </c>
      <c r="B168" s="7" t="s">
        <v>673</v>
      </c>
      <c r="C168" s="17">
        <f t="shared" ref="C168:BN168" si="205">C29</f>
        <v>1359</v>
      </c>
      <c r="D168" s="17">
        <f t="shared" si="205"/>
        <v>4465</v>
      </c>
      <c r="E168" s="17">
        <f t="shared" si="205"/>
        <v>1525</v>
      </c>
      <c r="F168" s="17">
        <f t="shared" si="205"/>
        <v>2508</v>
      </c>
      <c r="G168" s="17">
        <f t="shared" si="205"/>
        <v>207</v>
      </c>
      <c r="H168" s="17">
        <f t="shared" si="205"/>
        <v>69</v>
      </c>
      <c r="I168" s="17">
        <f t="shared" si="205"/>
        <v>1835</v>
      </c>
      <c r="J168" s="17">
        <f t="shared" si="205"/>
        <v>185</v>
      </c>
      <c r="K168" s="17">
        <f t="shared" si="205"/>
        <v>3</v>
      </c>
      <c r="L168" s="17">
        <f t="shared" si="205"/>
        <v>184</v>
      </c>
      <c r="M168" s="17">
        <f t="shared" si="205"/>
        <v>187</v>
      </c>
      <c r="N168" s="17">
        <f t="shared" si="205"/>
        <v>5452</v>
      </c>
      <c r="O168" s="17">
        <f t="shared" si="205"/>
        <v>401</v>
      </c>
      <c r="P168" s="17">
        <f t="shared" si="205"/>
        <v>31</v>
      </c>
      <c r="Q168" s="17">
        <f t="shared" si="205"/>
        <v>11916</v>
      </c>
      <c r="R168" s="17">
        <f t="shared" si="205"/>
        <v>108</v>
      </c>
      <c r="S168" s="17">
        <f t="shared" si="205"/>
        <v>50</v>
      </c>
      <c r="T168" s="17">
        <f t="shared" si="205"/>
        <v>0</v>
      </c>
      <c r="U168" s="17">
        <f t="shared" si="205"/>
        <v>0</v>
      </c>
      <c r="V168" s="17">
        <f t="shared" si="205"/>
        <v>0</v>
      </c>
      <c r="W168" s="17">
        <f t="shared" si="205"/>
        <v>0</v>
      </c>
      <c r="X168" s="17">
        <f t="shared" si="205"/>
        <v>0</v>
      </c>
      <c r="Y168" s="17">
        <f t="shared" si="205"/>
        <v>4</v>
      </c>
      <c r="Z168" s="17">
        <f t="shared" si="205"/>
        <v>4</v>
      </c>
      <c r="AA168" s="17">
        <f t="shared" si="205"/>
        <v>2041</v>
      </c>
      <c r="AB168" s="17">
        <f t="shared" si="205"/>
        <v>1565</v>
      </c>
      <c r="AC168" s="17">
        <f t="shared" si="205"/>
        <v>32</v>
      </c>
      <c r="AD168" s="17">
        <f t="shared" si="205"/>
        <v>35</v>
      </c>
      <c r="AE168" s="17">
        <f t="shared" si="205"/>
        <v>3</v>
      </c>
      <c r="AF168" s="17">
        <f t="shared" si="205"/>
        <v>6</v>
      </c>
      <c r="AG168" s="17">
        <f t="shared" si="205"/>
        <v>12</v>
      </c>
      <c r="AH168" s="17">
        <f t="shared" si="205"/>
        <v>0</v>
      </c>
      <c r="AI168" s="17">
        <f t="shared" si="205"/>
        <v>3</v>
      </c>
      <c r="AJ168" s="17">
        <f t="shared" si="205"/>
        <v>2</v>
      </c>
      <c r="AK168" s="17">
        <f t="shared" si="205"/>
        <v>1</v>
      </c>
      <c r="AL168" s="17">
        <f t="shared" si="205"/>
        <v>21</v>
      </c>
      <c r="AM168" s="17">
        <f t="shared" si="205"/>
        <v>1</v>
      </c>
      <c r="AN168" s="17">
        <f t="shared" si="205"/>
        <v>0</v>
      </c>
      <c r="AO168" s="17">
        <f t="shared" si="205"/>
        <v>117</v>
      </c>
      <c r="AP168" s="17">
        <f t="shared" si="205"/>
        <v>16832</v>
      </c>
      <c r="AQ168" s="17">
        <f t="shared" si="205"/>
        <v>0</v>
      </c>
      <c r="AR168" s="17">
        <f t="shared" si="205"/>
        <v>1715</v>
      </c>
      <c r="AS168" s="17">
        <f t="shared" si="205"/>
        <v>1141</v>
      </c>
      <c r="AT168" s="17">
        <f t="shared" si="205"/>
        <v>32</v>
      </c>
      <c r="AU168" s="17">
        <f t="shared" si="205"/>
        <v>4</v>
      </c>
      <c r="AV168" s="17">
        <f t="shared" si="205"/>
        <v>3</v>
      </c>
      <c r="AW168" s="17">
        <f t="shared" si="205"/>
        <v>1</v>
      </c>
      <c r="AX168" s="17">
        <f t="shared" si="205"/>
        <v>5</v>
      </c>
      <c r="AY168" s="17">
        <f t="shared" si="205"/>
        <v>5</v>
      </c>
      <c r="AZ168" s="17">
        <f t="shared" si="205"/>
        <v>1133</v>
      </c>
      <c r="BA168" s="17">
        <f t="shared" si="205"/>
        <v>201</v>
      </c>
      <c r="BB168" s="17">
        <f t="shared" si="205"/>
        <v>184</v>
      </c>
      <c r="BC168" s="17">
        <f t="shared" si="205"/>
        <v>1622</v>
      </c>
      <c r="BD168" s="17">
        <f t="shared" si="205"/>
        <v>53</v>
      </c>
      <c r="BE168" s="17">
        <f t="shared" si="205"/>
        <v>3</v>
      </c>
      <c r="BF168" s="17">
        <f t="shared" si="205"/>
        <v>448</v>
      </c>
      <c r="BG168" s="17">
        <f t="shared" si="205"/>
        <v>78</v>
      </c>
      <c r="BH168" s="17">
        <f t="shared" si="205"/>
        <v>6</v>
      </c>
      <c r="BI168" s="17">
        <f t="shared" si="205"/>
        <v>15</v>
      </c>
      <c r="BJ168" s="17">
        <f t="shared" si="205"/>
        <v>68</v>
      </c>
      <c r="BK168" s="17">
        <f t="shared" si="205"/>
        <v>681</v>
      </c>
      <c r="BL168" s="17">
        <f t="shared" si="205"/>
        <v>1</v>
      </c>
      <c r="BM168" s="17">
        <f t="shared" si="205"/>
        <v>11</v>
      </c>
      <c r="BN168" s="17">
        <f t="shared" si="205"/>
        <v>11</v>
      </c>
      <c r="BO168" s="17">
        <f t="shared" ref="BO168:DZ168" si="206">BO29</f>
        <v>9</v>
      </c>
      <c r="BP168" s="17">
        <f t="shared" si="206"/>
        <v>1</v>
      </c>
      <c r="BQ168" s="17">
        <f t="shared" si="206"/>
        <v>1133</v>
      </c>
      <c r="BR168" s="17">
        <f t="shared" si="206"/>
        <v>764</v>
      </c>
      <c r="BS168" s="17">
        <f t="shared" si="206"/>
        <v>207</v>
      </c>
      <c r="BT168" s="17">
        <f t="shared" si="206"/>
        <v>2</v>
      </c>
      <c r="BU168" s="17">
        <f t="shared" si="206"/>
        <v>42</v>
      </c>
      <c r="BV168" s="17">
        <f t="shared" si="206"/>
        <v>85</v>
      </c>
      <c r="BW168" s="17">
        <f t="shared" si="206"/>
        <v>214</v>
      </c>
      <c r="BX168" s="17">
        <f t="shared" si="206"/>
        <v>0</v>
      </c>
      <c r="BY168" s="17">
        <f t="shared" si="206"/>
        <v>0</v>
      </c>
      <c r="BZ168" s="17">
        <f t="shared" si="206"/>
        <v>0</v>
      </c>
      <c r="CA168" s="17">
        <f t="shared" si="206"/>
        <v>5</v>
      </c>
      <c r="CB168" s="17">
        <f t="shared" si="206"/>
        <v>2880</v>
      </c>
      <c r="CC168" s="17">
        <f t="shared" si="206"/>
        <v>0</v>
      </c>
      <c r="CD168" s="17">
        <f t="shared" si="206"/>
        <v>1</v>
      </c>
      <c r="CE168" s="17">
        <f t="shared" si="206"/>
        <v>0</v>
      </c>
      <c r="CF168" s="17">
        <f t="shared" si="206"/>
        <v>0</v>
      </c>
      <c r="CG168" s="17">
        <f t="shared" si="206"/>
        <v>11</v>
      </c>
      <c r="CH168" s="17">
        <f t="shared" si="206"/>
        <v>6</v>
      </c>
      <c r="CI168" s="17">
        <f t="shared" si="206"/>
        <v>63</v>
      </c>
      <c r="CJ168" s="17">
        <f t="shared" si="206"/>
        <v>158</v>
      </c>
      <c r="CK168" s="17">
        <f t="shared" si="206"/>
        <v>168</v>
      </c>
      <c r="CL168" s="17">
        <f t="shared" si="206"/>
        <v>22</v>
      </c>
      <c r="CM168" s="17">
        <f t="shared" si="206"/>
        <v>8</v>
      </c>
      <c r="CN168" s="17">
        <f t="shared" si="206"/>
        <v>1199</v>
      </c>
      <c r="CO168" s="17">
        <f t="shared" si="206"/>
        <v>377</v>
      </c>
      <c r="CP168" s="17">
        <f t="shared" si="206"/>
        <v>139</v>
      </c>
      <c r="CQ168" s="17">
        <f t="shared" si="206"/>
        <v>3</v>
      </c>
      <c r="CR168" s="17">
        <f t="shared" si="206"/>
        <v>0</v>
      </c>
      <c r="CS168" s="17">
        <f t="shared" si="206"/>
        <v>1</v>
      </c>
      <c r="CT168" s="17">
        <f t="shared" si="206"/>
        <v>1</v>
      </c>
      <c r="CU168" s="17">
        <f t="shared" si="206"/>
        <v>3</v>
      </c>
      <c r="CV168" s="17">
        <f t="shared" si="206"/>
        <v>0</v>
      </c>
      <c r="CW168" s="17">
        <f t="shared" si="206"/>
        <v>1</v>
      </c>
      <c r="CX168" s="17">
        <f t="shared" si="206"/>
        <v>12</v>
      </c>
      <c r="CY168" s="17">
        <f t="shared" si="206"/>
        <v>0</v>
      </c>
      <c r="CZ168" s="17">
        <f t="shared" si="206"/>
        <v>39</v>
      </c>
      <c r="DA168" s="17">
        <f t="shared" si="206"/>
        <v>0</v>
      </c>
      <c r="DB168" s="17">
        <f t="shared" si="206"/>
        <v>7</v>
      </c>
      <c r="DC168" s="17">
        <f t="shared" si="206"/>
        <v>0</v>
      </c>
      <c r="DD168" s="17">
        <f t="shared" si="206"/>
        <v>7</v>
      </c>
      <c r="DE168" s="17">
        <f t="shared" si="206"/>
        <v>1</v>
      </c>
      <c r="DF168" s="17">
        <f t="shared" si="206"/>
        <v>654</v>
      </c>
      <c r="DG168" s="17">
        <f t="shared" si="206"/>
        <v>0</v>
      </c>
      <c r="DH168" s="17">
        <f t="shared" si="206"/>
        <v>120</v>
      </c>
      <c r="DI168" s="17">
        <f t="shared" si="206"/>
        <v>62</v>
      </c>
      <c r="DJ168" s="17">
        <f t="shared" si="206"/>
        <v>9</v>
      </c>
      <c r="DK168" s="17">
        <f t="shared" si="206"/>
        <v>19</v>
      </c>
      <c r="DL168" s="17">
        <f t="shared" si="206"/>
        <v>415</v>
      </c>
      <c r="DM168" s="17">
        <f t="shared" si="206"/>
        <v>0</v>
      </c>
      <c r="DN168" s="17">
        <f t="shared" si="206"/>
        <v>66</v>
      </c>
      <c r="DO168" s="17">
        <f t="shared" si="206"/>
        <v>533</v>
      </c>
      <c r="DP168" s="17">
        <f t="shared" si="206"/>
        <v>0</v>
      </c>
      <c r="DQ168" s="17">
        <f t="shared" si="206"/>
        <v>51</v>
      </c>
      <c r="DR168" s="17">
        <f t="shared" si="206"/>
        <v>17</v>
      </c>
      <c r="DS168" s="17">
        <f t="shared" si="206"/>
        <v>32</v>
      </c>
      <c r="DT168" s="17">
        <f t="shared" si="206"/>
        <v>6</v>
      </c>
      <c r="DU168" s="17">
        <f t="shared" si="206"/>
        <v>3</v>
      </c>
      <c r="DV168" s="17">
        <f t="shared" si="206"/>
        <v>1</v>
      </c>
      <c r="DW168" s="17">
        <f t="shared" si="206"/>
        <v>1</v>
      </c>
      <c r="DX168" s="17">
        <f t="shared" si="206"/>
        <v>1</v>
      </c>
      <c r="DY168" s="17">
        <f t="shared" si="206"/>
        <v>4</v>
      </c>
      <c r="DZ168" s="17">
        <f t="shared" si="206"/>
        <v>0</v>
      </c>
      <c r="EA168" s="17">
        <f t="shared" ref="EA168:FX168" si="207">EA29</f>
        <v>28</v>
      </c>
      <c r="EB168" s="17">
        <f t="shared" si="207"/>
        <v>62</v>
      </c>
      <c r="EC168" s="17">
        <f t="shared" si="207"/>
        <v>9</v>
      </c>
      <c r="ED168" s="17">
        <f t="shared" si="207"/>
        <v>66</v>
      </c>
      <c r="EE168" s="17">
        <f t="shared" si="207"/>
        <v>19</v>
      </c>
      <c r="EF168" s="17">
        <f t="shared" si="207"/>
        <v>71</v>
      </c>
      <c r="EG168" s="17">
        <f t="shared" si="207"/>
        <v>44</v>
      </c>
      <c r="EH168" s="17">
        <f t="shared" si="207"/>
        <v>14</v>
      </c>
      <c r="EI168" s="17">
        <f t="shared" si="207"/>
        <v>421</v>
      </c>
      <c r="EJ168" s="17">
        <f t="shared" si="207"/>
        <v>200</v>
      </c>
      <c r="EK168" s="17">
        <f t="shared" si="207"/>
        <v>17</v>
      </c>
      <c r="EL168" s="17">
        <f t="shared" si="207"/>
        <v>1</v>
      </c>
      <c r="EM168" s="17">
        <f t="shared" si="207"/>
        <v>6</v>
      </c>
      <c r="EN168" s="17">
        <f t="shared" si="207"/>
        <v>10</v>
      </c>
      <c r="EO168" s="17">
        <f t="shared" si="207"/>
        <v>5</v>
      </c>
      <c r="EP168" s="17">
        <f t="shared" si="207"/>
        <v>17</v>
      </c>
      <c r="EQ168" s="17">
        <f t="shared" si="207"/>
        <v>184</v>
      </c>
      <c r="ER168" s="17">
        <f t="shared" si="207"/>
        <v>14</v>
      </c>
      <c r="ES168" s="17">
        <f t="shared" si="207"/>
        <v>3</v>
      </c>
      <c r="ET168" s="17">
        <f t="shared" si="207"/>
        <v>5</v>
      </c>
      <c r="EU168" s="17">
        <f t="shared" si="207"/>
        <v>102</v>
      </c>
      <c r="EV168" s="17">
        <f t="shared" si="207"/>
        <v>6</v>
      </c>
      <c r="EW168" s="17">
        <f t="shared" si="207"/>
        <v>59</v>
      </c>
      <c r="EX168" s="17">
        <f t="shared" si="207"/>
        <v>8</v>
      </c>
      <c r="EY168" s="17">
        <f t="shared" si="207"/>
        <v>17</v>
      </c>
      <c r="EZ168" s="17">
        <f t="shared" si="207"/>
        <v>0</v>
      </c>
      <c r="FA168" s="17">
        <f t="shared" si="207"/>
        <v>611</v>
      </c>
      <c r="FB168" s="17">
        <f t="shared" si="207"/>
        <v>3</v>
      </c>
      <c r="FC168" s="17">
        <f t="shared" si="207"/>
        <v>32</v>
      </c>
      <c r="FD168" s="17">
        <f t="shared" si="207"/>
        <v>4</v>
      </c>
      <c r="FE168" s="17">
        <f t="shared" si="207"/>
        <v>13</v>
      </c>
      <c r="FF168" s="17">
        <f t="shared" si="207"/>
        <v>2</v>
      </c>
      <c r="FG168" s="17">
        <f t="shared" si="207"/>
        <v>3</v>
      </c>
      <c r="FH168" s="17">
        <f t="shared" si="207"/>
        <v>0</v>
      </c>
      <c r="FI168" s="17">
        <f t="shared" si="207"/>
        <v>182</v>
      </c>
      <c r="FJ168" s="17">
        <f t="shared" si="207"/>
        <v>72</v>
      </c>
      <c r="FK168" s="17">
        <f t="shared" si="207"/>
        <v>246</v>
      </c>
      <c r="FL168" s="17">
        <f t="shared" si="207"/>
        <v>195</v>
      </c>
      <c r="FM168" s="17">
        <f t="shared" si="207"/>
        <v>93</v>
      </c>
      <c r="FN168" s="17">
        <f t="shared" si="207"/>
        <v>3402</v>
      </c>
      <c r="FO168" s="17">
        <f t="shared" si="207"/>
        <v>55</v>
      </c>
      <c r="FP168" s="17">
        <f t="shared" si="207"/>
        <v>325</v>
      </c>
      <c r="FQ168" s="17">
        <f t="shared" si="207"/>
        <v>60</v>
      </c>
      <c r="FR168" s="17">
        <f t="shared" si="207"/>
        <v>1</v>
      </c>
      <c r="FS168" s="17">
        <f t="shared" si="207"/>
        <v>0</v>
      </c>
      <c r="FT168" s="17">
        <f t="shared" si="207"/>
        <v>0</v>
      </c>
      <c r="FU168" s="17">
        <f t="shared" si="207"/>
        <v>137</v>
      </c>
      <c r="FV168" s="17">
        <f t="shared" si="207"/>
        <v>88</v>
      </c>
      <c r="FW168" s="17">
        <f t="shared" si="207"/>
        <v>5</v>
      </c>
      <c r="FX168" s="17">
        <f t="shared" si="207"/>
        <v>0</v>
      </c>
      <c r="FY168" s="7"/>
      <c r="FZ168" s="66">
        <f>SUM(C168:FY168)</f>
        <v>75065</v>
      </c>
      <c r="GA168" s="7"/>
      <c r="GB168" s="7"/>
      <c r="GC168" s="7"/>
      <c r="GD168" s="7"/>
      <c r="GE168" s="7"/>
      <c r="GF168" s="7"/>
      <c r="GG168" s="7"/>
      <c r="GH168" s="7"/>
      <c r="GI168" s="7"/>
      <c r="GJ168" s="7"/>
      <c r="GK168" s="7"/>
      <c r="GL168" s="7"/>
      <c r="GM168" s="7"/>
    </row>
    <row r="169" spans="1:195" x14ac:dyDescent="0.35">
      <c r="A169" s="6" t="s">
        <v>674</v>
      </c>
      <c r="B169" s="7" t="s">
        <v>675</v>
      </c>
      <c r="C169" s="66">
        <f t="shared" ref="C169:BN169" si="208">C124</f>
        <v>10497.368143655758</v>
      </c>
      <c r="D169" s="66">
        <f t="shared" si="208"/>
        <v>10538.09869606</v>
      </c>
      <c r="E169" s="66">
        <f t="shared" si="208"/>
        <v>10405.297463090001</v>
      </c>
      <c r="F169" s="66">
        <f t="shared" si="208"/>
        <v>10448.718247659999</v>
      </c>
      <c r="G169" s="66">
        <f t="shared" si="208"/>
        <v>10936.117657999999</v>
      </c>
      <c r="H169" s="66">
        <f t="shared" si="208"/>
        <v>11161.89090756</v>
      </c>
      <c r="I169" s="66">
        <f t="shared" si="208"/>
        <v>10421.88416605</v>
      </c>
      <c r="J169" s="66">
        <f t="shared" si="208"/>
        <v>10064.16026427</v>
      </c>
      <c r="K169" s="66">
        <f t="shared" si="208"/>
        <v>15107.8424779</v>
      </c>
      <c r="L169" s="66">
        <f t="shared" si="208"/>
        <v>10887.331000960001</v>
      </c>
      <c r="M169" s="66">
        <f t="shared" si="208"/>
        <v>11524.70223606</v>
      </c>
      <c r="N169" s="66">
        <f t="shared" si="208"/>
        <v>10854.80245005</v>
      </c>
      <c r="O169" s="66">
        <f t="shared" si="208"/>
        <v>10586.097687109999</v>
      </c>
      <c r="P169" s="66">
        <f t="shared" si="208"/>
        <v>14768.55493991</v>
      </c>
      <c r="Q169" s="66">
        <f t="shared" si="208"/>
        <v>10688.53297921</v>
      </c>
      <c r="R169" s="66">
        <f t="shared" si="208"/>
        <v>10419.427524770001</v>
      </c>
      <c r="S169" s="66">
        <f t="shared" si="208"/>
        <v>10723.06009296</v>
      </c>
      <c r="T169" s="66">
        <f t="shared" si="208"/>
        <v>17929.570781310002</v>
      </c>
      <c r="U169" s="66">
        <f t="shared" si="208"/>
        <v>21339.649780719999</v>
      </c>
      <c r="V169" s="66">
        <f t="shared" si="208"/>
        <v>14646.100785930001</v>
      </c>
      <c r="W169" s="66">
        <f t="shared" si="208"/>
        <v>18744.321082719998</v>
      </c>
      <c r="X169" s="66">
        <f t="shared" si="208"/>
        <v>21559.475281350002</v>
      </c>
      <c r="Y169" s="66">
        <f t="shared" si="208"/>
        <v>10340.346700190001</v>
      </c>
      <c r="Z169" s="66">
        <f t="shared" si="208"/>
        <v>15202.1747758</v>
      </c>
      <c r="AA169" s="66">
        <f t="shared" si="208"/>
        <v>10609.35704071</v>
      </c>
      <c r="AB169" s="66">
        <f t="shared" si="208"/>
        <v>10841.55250985</v>
      </c>
      <c r="AC169" s="66">
        <f t="shared" si="208"/>
        <v>11157.3158981</v>
      </c>
      <c r="AD169" s="66">
        <f t="shared" si="208"/>
        <v>10598.94675952</v>
      </c>
      <c r="AE169" s="66">
        <f t="shared" si="208"/>
        <v>19866.792064059999</v>
      </c>
      <c r="AF169" s="66">
        <f t="shared" si="208"/>
        <v>18189.080118819998</v>
      </c>
      <c r="AG169" s="66">
        <f t="shared" si="208"/>
        <v>12095.4528594</v>
      </c>
      <c r="AH169" s="66">
        <f t="shared" si="208"/>
        <v>10517.70762723</v>
      </c>
      <c r="AI169" s="66">
        <f t="shared" si="208"/>
        <v>12712.009024360001</v>
      </c>
      <c r="AJ169" s="66">
        <f t="shared" si="208"/>
        <v>17845.186809710001</v>
      </c>
      <c r="AK169" s="66">
        <f t="shared" si="208"/>
        <v>17672.460840719999</v>
      </c>
      <c r="AL169" s="66">
        <f t="shared" si="208"/>
        <v>14079.63403042</v>
      </c>
      <c r="AM169" s="66">
        <f t="shared" si="208"/>
        <v>12884.38442575</v>
      </c>
      <c r="AN169" s="66">
        <f t="shared" si="208"/>
        <v>14148.61925263</v>
      </c>
      <c r="AO169" s="66">
        <f t="shared" si="208"/>
        <v>10253.66884491</v>
      </c>
      <c r="AP169" s="66">
        <f t="shared" si="208"/>
        <v>10696.450573059999</v>
      </c>
      <c r="AQ169" s="66">
        <f t="shared" si="208"/>
        <v>16162.82827862</v>
      </c>
      <c r="AR169" s="66">
        <f t="shared" si="208"/>
        <v>10696.450573059999</v>
      </c>
      <c r="AS169" s="66">
        <f t="shared" si="208"/>
        <v>11225.24085756</v>
      </c>
      <c r="AT169" s="66">
        <f t="shared" si="208"/>
        <v>10858.03357953</v>
      </c>
      <c r="AU169" s="66">
        <f t="shared" si="208"/>
        <v>15590.060765050001</v>
      </c>
      <c r="AV169" s="66">
        <f t="shared" si="208"/>
        <v>14766.767275820001</v>
      </c>
      <c r="AW169" s="66">
        <f t="shared" si="208"/>
        <v>16102.742793040001</v>
      </c>
      <c r="AX169" s="66">
        <f t="shared" si="208"/>
        <v>22354.280228579999</v>
      </c>
      <c r="AY169" s="66">
        <f t="shared" si="208"/>
        <v>13028.802140219999</v>
      </c>
      <c r="AZ169" s="66">
        <f t="shared" si="208"/>
        <v>10374.426720920001</v>
      </c>
      <c r="BA169" s="66">
        <f t="shared" si="208"/>
        <v>10144.28370208</v>
      </c>
      <c r="BB169" s="66">
        <f t="shared" si="208"/>
        <v>10219.65394629</v>
      </c>
      <c r="BC169" s="66">
        <f t="shared" si="208"/>
        <v>10387.21122909</v>
      </c>
      <c r="BD169" s="66">
        <f t="shared" si="208"/>
        <v>10420.538128149999</v>
      </c>
      <c r="BE169" s="66">
        <f t="shared" si="208"/>
        <v>11104.21260201</v>
      </c>
      <c r="BF169" s="66">
        <f t="shared" si="208"/>
        <v>10467.31978141</v>
      </c>
      <c r="BG169" s="66">
        <f t="shared" si="208"/>
        <v>11311.26820042</v>
      </c>
      <c r="BH169" s="66">
        <f t="shared" si="208"/>
        <v>12064.92692871</v>
      </c>
      <c r="BI169" s="66">
        <f t="shared" si="208"/>
        <v>15706.045909799999</v>
      </c>
      <c r="BJ169" s="66">
        <f t="shared" si="208"/>
        <v>10525.500535679999</v>
      </c>
      <c r="BK169" s="66">
        <f t="shared" si="208"/>
        <v>10411.41719446</v>
      </c>
      <c r="BL169" s="66">
        <f t="shared" si="208"/>
        <v>21489.770914910001</v>
      </c>
      <c r="BM169" s="66">
        <f t="shared" si="208"/>
        <v>13504.14804613</v>
      </c>
      <c r="BN169" s="66">
        <f t="shared" si="208"/>
        <v>10033.1894978</v>
      </c>
      <c r="BO169" s="66">
        <f t="shared" ref="BO169:DZ169" si="209">BO124</f>
        <v>10526.90611731</v>
      </c>
      <c r="BP169" s="66">
        <f t="shared" si="209"/>
        <v>18255.928902570002</v>
      </c>
      <c r="BQ169" s="66">
        <f t="shared" si="209"/>
        <v>11130.64879517</v>
      </c>
      <c r="BR169" s="66">
        <f t="shared" si="209"/>
        <v>10348.12076639</v>
      </c>
      <c r="BS169" s="66">
        <f t="shared" si="209"/>
        <v>11195.80551269</v>
      </c>
      <c r="BT169" s="66">
        <f t="shared" si="209"/>
        <v>13842.272611349999</v>
      </c>
      <c r="BU169" s="66">
        <f t="shared" si="209"/>
        <v>13630.16744216</v>
      </c>
      <c r="BV169" s="66">
        <f t="shared" si="209"/>
        <v>10949.421446230001</v>
      </c>
      <c r="BW169" s="66">
        <f t="shared" si="209"/>
        <v>10788.55445774</v>
      </c>
      <c r="BX169" s="66">
        <f t="shared" si="209"/>
        <v>23182.11542333</v>
      </c>
      <c r="BY169" s="66">
        <f t="shared" si="209"/>
        <v>12074.330616740001</v>
      </c>
      <c r="BZ169" s="66">
        <f t="shared" si="209"/>
        <v>15597.95476063</v>
      </c>
      <c r="CA169" s="66">
        <f t="shared" si="209"/>
        <v>19533.93375874</v>
      </c>
      <c r="CB169" s="66">
        <f t="shared" si="209"/>
        <v>10601.43944686</v>
      </c>
      <c r="CC169" s="66">
        <f t="shared" si="209"/>
        <v>16681.75050459</v>
      </c>
      <c r="CD169" s="66">
        <f t="shared" si="209"/>
        <v>17739.16355216</v>
      </c>
      <c r="CE169" s="66">
        <f t="shared" si="209"/>
        <v>17922.889795980002</v>
      </c>
      <c r="CF169" s="66">
        <f t="shared" si="209"/>
        <v>18660.81888957</v>
      </c>
      <c r="CG169" s="66">
        <f t="shared" si="209"/>
        <v>16459.949474969999</v>
      </c>
      <c r="CH169" s="66">
        <f t="shared" si="209"/>
        <v>19960.443674810002</v>
      </c>
      <c r="CI169" s="66">
        <f t="shared" si="209"/>
        <v>10776.1202311</v>
      </c>
      <c r="CJ169" s="66">
        <f t="shared" si="209"/>
        <v>11297.199378179999</v>
      </c>
      <c r="CK169" s="66">
        <f t="shared" si="209"/>
        <v>10714.46861672</v>
      </c>
      <c r="CL169" s="66">
        <f t="shared" si="209"/>
        <v>11307.182294</v>
      </c>
      <c r="CM169" s="66">
        <f t="shared" si="209"/>
        <v>12004.323742140001</v>
      </c>
      <c r="CN169" s="66">
        <f t="shared" si="209"/>
        <v>10221.394942069999</v>
      </c>
      <c r="CO169" s="66">
        <f t="shared" si="209"/>
        <v>10206.57198156</v>
      </c>
      <c r="CP169" s="66">
        <f t="shared" si="209"/>
        <v>11459.403890760001</v>
      </c>
      <c r="CQ169" s="66">
        <f t="shared" si="209"/>
        <v>11318.08564917</v>
      </c>
      <c r="CR169" s="66">
        <f t="shared" si="209"/>
        <v>16194.85545678</v>
      </c>
      <c r="CS169" s="66">
        <f t="shared" si="209"/>
        <v>14059.714612719999</v>
      </c>
      <c r="CT169" s="66">
        <f t="shared" si="209"/>
        <v>19350.24947667</v>
      </c>
      <c r="CU169" s="66">
        <f t="shared" si="209"/>
        <v>10640.22983118</v>
      </c>
      <c r="CV169" s="66">
        <f t="shared" si="209"/>
        <v>20599.650462919999</v>
      </c>
      <c r="CW169" s="66">
        <f t="shared" si="209"/>
        <v>16865.482165699999</v>
      </c>
      <c r="CX169" s="66">
        <f t="shared" si="209"/>
        <v>11783.07865487</v>
      </c>
      <c r="CY169" s="66">
        <f t="shared" si="209"/>
        <v>21754.69388848</v>
      </c>
      <c r="CZ169" s="66">
        <f t="shared" si="209"/>
        <v>10421.67427283</v>
      </c>
      <c r="DA169" s="66">
        <f t="shared" si="209"/>
        <v>17072.321351629998</v>
      </c>
      <c r="DB169" s="66">
        <f t="shared" si="209"/>
        <v>14084.44617062</v>
      </c>
      <c r="DC169" s="66">
        <f t="shared" si="209"/>
        <v>17834.94142015</v>
      </c>
      <c r="DD169" s="66">
        <f t="shared" si="209"/>
        <v>18226.637049329998</v>
      </c>
      <c r="DE169" s="66">
        <f t="shared" si="209"/>
        <v>14368.4796004</v>
      </c>
      <c r="DF169" s="66">
        <f t="shared" si="209"/>
        <v>9894.6004115600008</v>
      </c>
      <c r="DG169" s="66">
        <f t="shared" si="209"/>
        <v>21292.814734510001</v>
      </c>
      <c r="DH169" s="66">
        <f t="shared" si="209"/>
        <v>10224.698481089999</v>
      </c>
      <c r="DI169" s="66">
        <f t="shared" si="209"/>
        <v>10085.06439908</v>
      </c>
      <c r="DJ169" s="66">
        <f t="shared" si="209"/>
        <v>11582.05494079</v>
      </c>
      <c r="DK169" s="66">
        <f t="shared" si="209"/>
        <v>11764.982278830001</v>
      </c>
      <c r="DL169" s="66">
        <f t="shared" si="209"/>
        <v>10496.764481800001</v>
      </c>
      <c r="DM169" s="66">
        <f t="shared" si="209"/>
        <v>16902.625423270001</v>
      </c>
      <c r="DN169" s="66">
        <f t="shared" si="209"/>
        <v>10921.043760729999</v>
      </c>
      <c r="DO169" s="66">
        <f t="shared" si="209"/>
        <v>10340.347200460001</v>
      </c>
      <c r="DP169" s="66">
        <f t="shared" si="209"/>
        <v>17766.52089489</v>
      </c>
      <c r="DQ169" s="66">
        <f t="shared" si="209"/>
        <v>11267.075066949999</v>
      </c>
      <c r="DR169" s="66">
        <f t="shared" si="209"/>
        <v>10546.035755970001</v>
      </c>
      <c r="DS169" s="66">
        <f t="shared" si="209"/>
        <v>11354.041667289999</v>
      </c>
      <c r="DT169" s="66">
        <f t="shared" si="209"/>
        <v>18036.58710995</v>
      </c>
      <c r="DU169" s="66">
        <f t="shared" si="209"/>
        <v>13217.27731652</v>
      </c>
      <c r="DV169" s="66">
        <f t="shared" si="209"/>
        <v>16730.102941820001</v>
      </c>
      <c r="DW169" s="66">
        <f t="shared" si="209"/>
        <v>14089.193538580001</v>
      </c>
      <c r="DX169" s="66">
        <f t="shared" si="209"/>
        <v>20801.088818870001</v>
      </c>
      <c r="DY169" s="66">
        <f t="shared" si="209"/>
        <v>15713.421610990001</v>
      </c>
      <c r="DZ169" s="66">
        <f t="shared" si="209"/>
        <v>12099.685053769999</v>
      </c>
      <c r="EA169" s="66">
        <f t="shared" ref="EA169:FX169" si="210">EA124</f>
        <v>12258.11838863</v>
      </c>
      <c r="EB169" s="66">
        <f t="shared" si="210"/>
        <v>11370.070944429999</v>
      </c>
      <c r="EC169" s="66">
        <f t="shared" si="210"/>
        <v>13673.95108886</v>
      </c>
      <c r="ED169" s="66">
        <f t="shared" si="210"/>
        <v>14480.781023359999</v>
      </c>
      <c r="EE169" s="66">
        <f t="shared" si="210"/>
        <v>16696.416552340001</v>
      </c>
      <c r="EF169" s="66">
        <f t="shared" si="210"/>
        <v>10424.71247042</v>
      </c>
      <c r="EG169" s="66">
        <f t="shared" si="210"/>
        <v>14220.339981659999</v>
      </c>
      <c r="EH169" s="66">
        <f t="shared" si="210"/>
        <v>14866.11641447</v>
      </c>
      <c r="EI169" s="66">
        <f t="shared" si="210"/>
        <v>10135.78519305</v>
      </c>
      <c r="EJ169" s="66">
        <f t="shared" si="210"/>
        <v>10037.19233987</v>
      </c>
      <c r="EK169" s="66">
        <f t="shared" si="210"/>
        <v>11234.05664707</v>
      </c>
      <c r="EL169" s="66">
        <f t="shared" si="210"/>
        <v>11428.05947728</v>
      </c>
      <c r="EM169" s="66">
        <f t="shared" si="210"/>
        <v>12754.888621730001</v>
      </c>
      <c r="EN169" s="66">
        <f t="shared" si="210"/>
        <v>10631.438845999999</v>
      </c>
      <c r="EO169" s="66">
        <f t="shared" si="210"/>
        <v>13745.403012139999</v>
      </c>
      <c r="EP169" s="66">
        <f t="shared" si="210"/>
        <v>13352.242414439999</v>
      </c>
      <c r="EQ169" s="66">
        <f t="shared" si="210"/>
        <v>11002.09424289</v>
      </c>
      <c r="ER169" s="66">
        <f t="shared" si="210"/>
        <v>15206.575975399999</v>
      </c>
      <c r="ES169" s="66">
        <f t="shared" si="210"/>
        <v>17786.957933729998</v>
      </c>
      <c r="ET169" s="66">
        <f t="shared" si="210"/>
        <v>19375.932440680001</v>
      </c>
      <c r="EU169" s="66">
        <f t="shared" si="210"/>
        <v>11102.918694919999</v>
      </c>
      <c r="EV169" s="66">
        <f t="shared" si="210"/>
        <v>22401.26181873</v>
      </c>
      <c r="EW169" s="66">
        <f t="shared" si="210"/>
        <v>14761.51235612</v>
      </c>
      <c r="EX169" s="66">
        <f t="shared" si="210"/>
        <v>19612.986118410001</v>
      </c>
      <c r="EY169" s="66">
        <f t="shared" si="210"/>
        <v>11157.59306607</v>
      </c>
      <c r="EZ169" s="66">
        <f t="shared" si="210"/>
        <v>19270.600027609999</v>
      </c>
      <c r="FA169" s="66">
        <f t="shared" si="210"/>
        <v>11275.535336659999</v>
      </c>
      <c r="FB169" s="66">
        <f t="shared" si="210"/>
        <v>14380.651540209999</v>
      </c>
      <c r="FC169" s="66">
        <f t="shared" si="210"/>
        <v>10634.06807628</v>
      </c>
      <c r="FD169" s="66">
        <f t="shared" si="210"/>
        <v>12670.49883529</v>
      </c>
      <c r="FE169" s="66">
        <f t="shared" si="210"/>
        <v>21115.720360840001</v>
      </c>
      <c r="FF169" s="66">
        <f t="shared" si="210"/>
        <v>17527.195028390001</v>
      </c>
      <c r="FG169" s="66">
        <f t="shared" si="210"/>
        <v>20009.814319230001</v>
      </c>
      <c r="FH169" s="66">
        <f t="shared" si="210"/>
        <v>21386.422033070001</v>
      </c>
      <c r="FI169" s="66">
        <f t="shared" si="210"/>
        <v>10599.70788292</v>
      </c>
      <c r="FJ169" s="66">
        <f t="shared" si="210"/>
        <v>10383.824705589999</v>
      </c>
      <c r="FK169" s="66">
        <f t="shared" si="210"/>
        <v>10362.09279932</v>
      </c>
      <c r="FL169" s="66">
        <f t="shared" si="210"/>
        <v>10104.599496880001</v>
      </c>
      <c r="FM169" s="66">
        <f t="shared" si="210"/>
        <v>10148.63487525</v>
      </c>
      <c r="FN169" s="66">
        <f t="shared" si="210"/>
        <v>10202.309603969999</v>
      </c>
      <c r="FO169" s="66">
        <f t="shared" si="210"/>
        <v>10909.5917305</v>
      </c>
      <c r="FP169" s="66">
        <f t="shared" si="210"/>
        <v>10538.397468380001</v>
      </c>
      <c r="FQ169" s="66">
        <f t="shared" si="210"/>
        <v>10950.129998439999</v>
      </c>
      <c r="FR169" s="66">
        <f t="shared" si="210"/>
        <v>18524.656897929999</v>
      </c>
      <c r="FS169" s="66">
        <f t="shared" si="210"/>
        <v>18186.801164379998</v>
      </c>
      <c r="FT169" s="66">
        <f t="shared" si="210"/>
        <v>22478.933004319999</v>
      </c>
      <c r="FU169" s="66">
        <f t="shared" si="210"/>
        <v>11525.73478957</v>
      </c>
      <c r="FV169" s="66">
        <f t="shared" si="210"/>
        <v>11347.05982013</v>
      </c>
      <c r="FW169" s="66">
        <f t="shared" si="210"/>
        <v>18849.791362299999</v>
      </c>
      <c r="FX169" s="66">
        <f t="shared" si="210"/>
        <v>22993.83496724</v>
      </c>
      <c r="FY169" s="7"/>
      <c r="FZ169" s="66"/>
      <c r="GA169" s="7"/>
      <c r="GB169" s="7"/>
      <c r="GC169" s="7"/>
      <c r="GD169" s="7"/>
      <c r="GE169" s="7"/>
      <c r="GF169" s="7"/>
      <c r="GG169" s="7"/>
      <c r="GH169" s="7"/>
      <c r="GI169" s="7"/>
      <c r="GJ169" s="7"/>
      <c r="GK169" s="7"/>
      <c r="GL169" s="7"/>
      <c r="GM169" s="7"/>
    </row>
    <row r="170" spans="1:195" x14ac:dyDescent="0.35">
      <c r="A170" s="6" t="s">
        <v>676</v>
      </c>
      <c r="B170" s="7" t="s">
        <v>677</v>
      </c>
      <c r="C170" s="66">
        <f>C169*0.08</f>
        <v>839.78945149246067</v>
      </c>
      <c r="D170" s="66">
        <f t="shared" ref="D170:BO170" si="211">D169*0.08</f>
        <v>843.0478956848001</v>
      </c>
      <c r="E170" s="66">
        <f t="shared" si="211"/>
        <v>832.42379704720008</v>
      </c>
      <c r="F170" s="66">
        <f t="shared" si="211"/>
        <v>835.89745981279998</v>
      </c>
      <c r="G170" s="66">
        <f t="shared" si="211"/>
        <v>874.88941263999993</v>
      </c>
      <c r="H170" s="66">
        <f t="shared" si="211"/>
        <v>892.95127260480001</v>
      </c>
      <c r="I170" s="66">
        <f t="shared" si="211"/>
        <v>833.75073328400003</v>
      </c>
      <c r="J170" s="66">
        <f t="shared" si="211"/>
        <v>805.13282114160006</v>
      </c>
      <c r="K170" s="66">
        <f t="shared" si="211"/>
        <v>1208.6273982319999</v>
      </c>
      <c r="L170" s="66">
        <f t="shared" si="211"/>
        <v>870.98648007680004</v>
      </c>
      <c r="M170" s="66">
        <f t="shared" si="211"/>
        <v>921.97617888479999</v>
      </c>
      <c r="N170" s="66">
        <f t="shared" si="211"/>
        <v>868.38419600399993</v>
      </c>
      <c r="O170" s="66">
        <f t="shared" si="211"/>
        <v>846.88781496879994</v>
      </c>
      <c r="P170" s="66">
        <f t="shared" si="211"/>
        <v>1181.4843951928001</v>
      </c>
      <c r="Q170" s="66">
        <f t="shared" si="211"/>
        <v>855.08263833680007</v>
      </c>
      <c r="R170" s="66">
        <f t="shared" si="211"/>
        <v>833.55420198160004</v>
      </c>
      <c r="S170" s="66">
        <f t="shared" si="211"/>
        <v>857.84480743680001</v>
      </c>
      <c r="T170" s="66">
        <f t="shared" si="211"/>
        <v>1434.3656625048002</v>
      </c>
      <c r="U170" s="66">
        <f t="shared" si="211"/>
        <v>1707.1719824576001</v>
      </c>
      <c r="V170" s="66">
        <f t="shared" si="211"/>
        <v>1171.6880628744</v>
      </c>
      <c r="W170" s="66">
        <f t="shared" si="211"/>
        <v>1499.5456866175998</v>
      </c>
      <c r="X170" s="66">
        <f t="shared" si="211"/>
        <v>1724.7580225080001</v>
      </c>
      <c r="Y170" s="66">
        <f t="shared" si="211"/>
        <v>827.22773601520009</v>
      </c>
      <c r="Z170" s="66">
        <f t="shared" si="211"/>
        <v>1216.173982064</v>
      </c>
      <c r="AA170" s="66">
        <f t="shared" si="211"/>
        <v>848.74856325680003</v>
      </c>
      <c r="AB170" s="66">
        <f t="shared" si="211"/>
        <v>867.32420078799998</v>
      </c>
      <c r="AC170" s="66">
        <f t="shared" si="211"/>
        <v>892.58527184800005</v>
      </c>
      <c r="AD170" s="66">
        <f t="shared" si="211"/>
        <v>847.91574076160009</v>
      </c>
      <c r="AE170" s="66">
        <f t="shared" si="211"/>
        <v>1589.3433651247999</v>
      </c>
      <c r="AF170" s="66">
        <f t="shared" si="211"/>
        <v>1455.1264095055999</v>
      </c>
      <c r="AG170" s="66">
        <f t="shared" si="211"/>
        <v>967.63622875200008</v>
      </c>
      <c r="AH170" s="66">
        <f t="shared" si="211"/>
        <v>841.41661017839999</v>
      </c>
      <c r="AI170" s="66">
        <f t="shared" si="211"/>
        <v>1016.9607219488</v>
      </c>
      <c r="AJ170" s="66">
        <f t="shared" si="211"/>
        <v>1427.6149447768</v>
      </c>
      <c r="AK170" s="66">
        <f t="shared" si="211"/>
        <v>1413.7968672576001</v>
      </c>
      <c r="AL170" s="66">
        <f t="shared" si="211"/>
        <v>1126.3707224336001</v>
      </c>
      <c r="AM170" s="66">
        <f t="shared" si="211"/>
        <v>1030.75075406</v>
      </c>
      <c r="AN170" s="66">
        <f t="shared" si="211"/>
        <v>1131.8895402104001</v>
      </c>
      <c r="AO170" s="66">
        <f t="shared" si="211"/>
        <v>820.29350759279998</v>
      </c>
      <c r="AP170" s="66">
        <f t="shared" si="211"/>
        <v>855.71604584479996</v>
      </c>
      <c r="AQ170" s="66">
        <f t="shared" si="211"/>
        <v>1293.0262622896</v>
      </c>
      <c r="AR170" s="66">
        <f t="shared" si="211"/>
        <v>855.71604584479996</v>
      </c>
      <c r="AS170" s="66">
        <f t="shared" si="211"/>
        <v>898.0192686048</v>
      </c>
      <c r="AT170" s="66">
        <f t="shared" si="211"/>
        <v>868.64268636240001</v>
      </c>
      <c r="AU170" s="66">
        <f t="shared" si="211"/>
        <v>1247.2048612040001</v>
      </c>
      <c r="AV170" s="66">
        <f t="shared" si="211"/>
        <v>1181.3413820656001</v>
      </c>
      <c r="AW170" s="66">
        <f t="shared" si="211"/>
        <v>1288.2194234432002</v>
      </c>
      <c r="AX170" s="66">
        <f t="shared" si="211"/>
        <v>1788.3424182864001</v>
      </c>
      <c r="AY170" s="66">
        <f t="shared" si="211"/>
        <v>1042.3041712176</v>
      </c>
      <c r="AZ170" s="66">
        <f t="shared" si="211"/>
        <v>829.95413767360003</v>
      </c>
      <c r="BA170" s="66">
        <f t="shared" si="211"/>
        <v>811.54269616639999</v>
      </c>
      <c r="BB170" s="66">
        <f t="shared" si="211"/>
        <v>817.57231570320005</v>
      </c>
      <c r="BC170" s="66">
        <f t="shared" si="211"/>
        <v>830.97689832720005</v>
      </c>
      <c r="BD170" s="66">
        <f t="shared" si="211"/>
        <v>833.64305025199997</v>
      </c>
      <c r="BE170" s="66">
        <f t="shared" si="211"/>
        <v>888.3370081608</v>
      </c>
      <c r="BF170" s="66">
        <f t="shared" si="211"/>
        <v>837.38558251280006</v>
      </c>
      <c r="BG170" s="66">
        <f t="shared" si="211"/>
        <v>904.90145603359997</v>
      </c>
      <c r="BH170" s="66">
        <f t="shared" si="211"/>
        <v>965.19415429679998</v>
      </c>
      <c r="BI170" s="66">
        <f t="shared" si="211"/>
        <v>1256.483672784</v>
      </c>
      <c r="BJ170" s="66">
        <f t="shared" si="211"/>
        <v>842.04004285439999</v>
      </c>
      <c r="BK170" s="66">
        <f t="shared" si="211"/>
        <v>832.91337555680002</v>
      </c>
      <c r="BL170" s="66">
        <f t="shared" si="211"/>
        <v>1719.1816731928002</v>
      </c>
      <c r="BM170" s="66">
        <f t="shared" si="211"/>
        <v>1080.3318436904001</v>
      </c>
      <c r="BN170" s="66">
        <f t="shared" si="211"/>
        <v>802.65515982400007</v>
      </c>
      <c r="BO170" s="66">
        <f t="shared" si="211"/>
        <v>842.15248938479999</v>
      </c>
      <c r="BP170" s="66">
        <f t="shared" ref="BP170:EA170" si="212">BP169*0.08</f>
        <v>1460.4743122056002</v>
      </c>
      <c r="BQ170" s="66">
        <f t="shared" si="212"/>
        <v>890.45190361360005</v>
      </c>
      <c r="BR170" s="66">
        <f t="shared" si="212"/>
        <v>827.84966131120007</v>
      </c>
      <c r="BS170" s="66">
        <f t="shared" si="212"/>
        <v>895.66444101520005</v>
      </c>
      <c r="BT170" s="66">
        <f t="shared" si="212"/>
        <v>1107.381808908</v>
      </c>
      <c r="BU170" s="66">
        <f t="shared" si="212"/>
        <v>1090.4133953728001</v>
      </c>
      <c r="BV170" s="66">
        <f t="shared" si="212"/>
        <v>875.95371569840006</v>
      </c>
      <c r="BW170" s="66">
        <f t="shared" si="212"/>
        <v>863.08435661919998</v>
      </c>
      <c r="BX170" s="66">
        <f t="shared" si="212"/>
        <v>1854.5692338664001</v>
      </c>
      <c r="BY170" s="66">
        <f t="shared" si="212"/>
        <v>965.94644933920006</v>
      </c>
      <c r="BZ170" s="66">
        <f t="shared" si="212"/>
        <v>1247.8363808504</v>
      </c>
      <c r="CA170" s="66">
        <f t="shared" si="212"/>
        <v>1562.7147006992</v>
      </c>
      <c r="CB170" s="66">
        <f t="shared" si="212"/>
        <v>848.11515574880002</v>
      </c>
      <c r="CC170" s="66">
        <f t="shared" si="212"/>
        <v>1334.5400403671999</v>
      </c>
      <c r="CD170" s="66">
        <f t="shared" si="212"/>
        <v>1419.1330841728</v>
      </c>
      <c r="CE170" s="66">
        <f t="shared" si="212"/>
        <v>1433.8311836784001</v>
      </c>
      <c r="CF170" s="66">
        <f t="shared" si="212"/>
        <v>1492.8655111656001</v>
      </c>
      <c r="CG170" s="66">
        <f t="shared" si="212"/>
        <v>1316.7959579976</v>
      </c>
      <c r="CH170" s="66">
        <f t="shared" si="212"/>
        <v>1596.8354939848002</v>
      </c>
      <c r="CI170" s="66">
        <f t="shared" si="212"/>
        <v>862.08961848800004</v>
      </c>
      <c r="CJ170" s="66">
        <f t="shared" si="212"/>
        <v>903.77595025439996</v>
      </c>
      <c r="CK170" s="66">
        <f t="shared" si="212"/>
        <v>857.15748933760005</v>
      </c>
      <c r="CL170" s="66">
        <f t="shared" si="212"/>
        <v>904.57458352000003</v>
      </c>
      <c r="CM170" s="66">
        <f t="shared" si="212"/>
        <v>960.34589937120006</v>
      </c>
      <c r="CN170" s="66">
        <f t="shared" si="212"/>
        <v>817.71159536559992</v>
      </c>
      <c r="CO170" s="66">
        <f t="shared" si="212"/>
        <v>816.52575852480004</v>
      </c>
      <c r="CP170" s="66">
        <f t="shared" si="212"/>
        <v>916.75231126080007</v>
      </c>
      <c r="CQ170" s="66">
        <f t="shared" si="212"/>
        <v>905.44685193359999</v>
      </c>
      <c r="CR170" s="66">
        <f t="shared" si="212"/>
        <v>1295.5884365424001</v>
      </c>
      <c r="CS170" s="66">
        <f t="shared" si="212"/>
        <v>1124.7771690176</v>
      </c>
      <c r="CT170" s="66">
        <f t="shared" si="212"/>
        <v>1548.0199581336001</v>
      </c>
      <c r="CU170" s="66">
        <f t="shared" si="212"/>
        <v>851.21838649440008</v>
      </c>
      <c r="CV170" s="66">
        <f t="shared" si="212"/>
        <v>1647.9720370335999</v>
      </c>
      <c r="CW170" s="66">
        <f t="shared" si="212"/>
        <v>1349.2385732559999</v>
      </c>
      <c r="CX170" s="66">
        <f t="shared" si="212"/>
        <v>942.64629238960003</v>
      </c>
      <c r="CY170" s="66">
        <f t="shared" si="212"/>
        <v>1740.3755110784</v>
      </c>
      <c r="CZ170" s="66">
        <f t="shared" si="212"/>
        <v>833.73394182640004</v>
      </c>
      <c r="DA170" s="66">
        <f t="shared" si="212"/>
        <v>1365.7857081303998</v>
      </c>
      <c r="DB170" s="66">
        <f t="shared" si="212"/>
        <v>1126.7556936496001</v>
      </c>
      <c r="DC170" s="66">
        <f t="shared" si="212"/>
        <v>1426.795313612</v>
      </c>
      <c r="DD170" s="66">
        <f t="shared" si="212"/>
        <v>1458.1309639463998</v>
      </c>
      <c r="DE170" s="66">
        <f t="shared" si="212"/>
        <v>1149.4783680319999</v>
      </c>
      <c r="DF170" s="66">
        <f t="shared" si="212"/>
        <v>791.56803292480004</v>
      </c>
      <c r="DG170" s="66">
        <f t="shared" si="212"/>
        <v>1703.4251787608</v>
      </c>
      <c r="DH170" s="66">
        <f t="shared" si="212"/>
        <v>817.97587848720002</v>
      </c>
      <c r="DI170" s="66">
        <f t="shared" si="212"/>
        <v>806.80515192639996</v>
      </c>
      <c r="DJ170" s="66">
        <f t="shared" si="212"/>
        <v>926.56439526320003</v>
      </c>
      <c r="DK170" s="66">
        <f t="shared" si="212"/>
        <v>941.19858230640011</v>
      </c>
      <c r="DL170" s="66">
        <f t="shared" si="212"/>
        <v>839.74115854400009</v>
      </c>
      <c r="DM170" s="66">
        <f t="shared" si="212"/>
        <v>1352.2100338616001</v>
      </c>
      <c r="DN170" s="66">
        <f t="shared" si="212"/>
        <v>873.68350085839995</v>
      </c>
      <c r="DO170" s="66">
        <f t="shared" si="212"/>
        <v>827.22777603680004</v>
      </c>
      <c r="DP170" s="66">
        <f t="shared" si="212"/>
        <v>1421.3216715912001</v>
      </c>
      <c r="DQ170" s="66">
        <f t="shared" si="212"/>
        <v>901.36600535599996</v>
      </c>
      <c r="DR170" s="66">
        <f t="shared" si="212"/>
        <v>843.68286047760012</v>
      </c>
      <c r="DS170" s="66">
        <f t="shared" si="212"/>
        <v>908.32333338319995</v>
      </c>
      <c r="DT170" s="66">
        <f t="shared" si="212"/>
        <v>1442.926968796</v>
      </c>
      <c r="DU170" s="66">
        <f t="shared" si="212"/>
        <v>1057.3821853216</v>
      </c>
      <c r="DV170" s="66">
        <f t="shared" si="212"/>
        <v>1338.4082353456001</v>
      </c>
      <c r="DW170" s="66">
        <f t="shared" si="212"/>
        <v>1127.1354830864</v>
      </c>
      <c r="DX170" s="66">
        <f t="shared" si="212"/>
        <v>1664.0871055096002</v>
      </c>
      <c r="DY170" s="66">
        <f t="shared" si="212"/>
        <v>1257.0737288792002</v>
      </c>
      <c r="DZ170" s="66">
        <f t="shared" si="212"/>
        <v>967.97480430159999</v>
      </c>
      <c r="EA170" s="66">
        <f t="shared" si="212"/>
        <v>980.64947109040008</v>
      </c>
      <c r="EB170" s="66">
        <f t="shared" ref="EB170:FX170" si="213">EB169*0.08</f>
        <v>909.60567555439991</v>
      </c>
      <c r="EC170" s="66">
        <f t="shared" si="213"/>
        <v>1093.9160871088</v>
      </c>
      <c r="ED170" s="66">
        <f t="shared" si="213"/>
        <v>1158.4624818688001</v>
      </c>
      <c r="EE170" s="66">
        <f t="shared" si="213"/>
        <v>1335.7133241872</v>
      </c>
      <c r="EF170" s="66">
        <f t="shared" si="213"/>
        <v>833.97699763360004</v>
      </c>
      <c r="EG170" s="66">
        <f t="shared" si="213"/>
        <v>1137.6271985328001</v>
      </c>
      <c r="EH170" s="66">
        <f t="shared" si="213"/>
        <v>1189.2893131576</v>
      </c>
      <c r="EI170" s="66">
        <f t="shared" si="213"/>
        <v>810.86281544400003</v>
      </c>
      <c r="EJ170" s="66">
        <f t="shared" si="213"/>
        <v>802.97538718960004</v>
      </c>
      <c r="EK170" s="66">
        <f t="shared" si="213"/>
        <v>898.72453176559998</v>
      </c>
      <c r="EL170" s="66">
        <f t="shared" si="213"/>
        <v>914.24475818240001</v>
      </c>
      <c r="EM170" s="66">
        <f t="shared" si="213"/>
        <v>1020.3910897384001</v>
      </c>
      <c r="EN170" s="66">
        <f t="shared" si="213"/>
        <v>850.51510767999991</v>
      </c>
      <c r="EO170" s="66">
        <f t="shared" si="213"/>
        <v>1099.6322409712</v>
      </c>
      <c r="EP170" s="66">
        <f t="shared" si="213"/>
        <v>1068.1793931551999</v>
      </c>
      <c r="EQ170" s="66">
        <f t="shared" si="213"/>
        <v>880.1675394312</v>
      </c>
      <c r="ER170" s="66">
        <f t="shared" si="213"/>
        <v>1216.526078032</v>
      </c>
      <c r="ES170" s="66">
        <f t="shared" si="213"/>
        <v>1422.9566346984</v>
      </c>
      <c r="ET170" s="66">
        <f t="shared" si="213"/>
        <v>1550.0745952544</v>
      </c>
      <c r="EU170" s="66">
        <f t="shared" si="213"/>
        <v>888.23349559359997</v>
      </c>
      <c r="EV170" s="66">
        <f t="shared" si="213"/>
        <v>1792.1009454984001</v>
      </c>
      <c r="EW170" s="66">
        <f t="shared" si="213"/>
        <v>1180.9209884895999</v>
      </c>
      <c r="EX170" s="66">
        <f t="shared" si="213"/>
        <v>1569.0388894728001</v>
      </c>
      <c r="EY170" s="66">
        <f t="shared" si="213"/>
        <v>892.60744528559997</v>
      </c>
      <c r="EZ170" s="66">
        <f t="shared" si="213"/>
        <v>1541.6480022087999</v>
      </c>
      <c r="FA170" s="66">
        <f t="shared" si="213"/>
        <v>902.04282693279993</v>
      </c>
      <c r="FB170" s="66">
        <f t="shared" si="213"/>
        <v>1150.4521232167999</v>
      </c>
      <c r="FC170" s="66">
        <f t="shared" si="213"/>
        <v>850.72544610240004</v>
      </c>
      <c r="FD170" s="66">
        <f t="shared" si="213"/>
        <v>1013.6399068232</v>
      </c>
      <c r="FE170" s="66">
        <f t="shared" si="213"/>
        <v>1689.2576288672001</v>
      </c>
      <c r="FF170" s="66">
        <f t="shared" si="213"/>
        <v>1402.1756022712</v>
      </c>
      <c r="FG170" s="66">
        <f t="shared" si="213"/>
        <v>1600.7851455384002</v>
      </c>
      <c r="FH170" s="66">
        <f t="shared" si="213"/>
        <v>1710.9137626456002</v>
      </c>
      <c r="FI170" s="66">
        <f t="shared" si="213"/>
        <v>847.97663063360005</v>
      </c>
      <c r="FJ170" s="66">
        <f t="shared" si="213"/>
        <v>830.70597644719999</v>
      </c>
      <c r="FK170" s="66">
        <f t="shared" si="213"/>
        <v>828.96742394559999</v>
      </c>
      <c r="FL170" s="66">
        <f t="shared" si="213"/>
        <v>808.36795975040002</v>
      </c>
      <c r="FM170" s="66">
        <f t="shared" si="213"/>
        <v>811.89079002000005</v>
      </c>
      <c r="FN170" s="66">
        <f t="shared" si="213"/>
        <v>816.18476831759995</v>
      </c>
      <c r="FO170" s="66">
        <f t="shared" si="213"/>
        <v>872.76733844</v>
      </c>
      <c r="FP170" s="66">
        <f t="shared" si="213"/>
        <v>843.07179747040004</v>
      </c>
      <c r="FQ170" s="66">
        <f t="shared" si="213"/>
        <v>876.01039987519994</v>
      </c>
      <c r="FR170" s="66">
        <f t="shared" si="213"/>
        <v>1481.9725518344001</v>
      </c>
      <c r="FS170" s="66">
        <f t="shared" si="213"/>
        <v>1454.9440931503998</v>
      </c>
      <c r="FT170" s="66">
        <f t="shared" si="213"/>
        <v>1798.3146403455999</v>
      </c>
      <c r="FU170" s="66">
        <f t="shared" si="213"/>
        <v>922.05878316560006</v>
      </c>
      <c r="FV170" s="66">
        <f t="shared" si="213"/>
        <v>907.76478561040005</v>
      </c>
      <c r="FW170" s="66">
        <f t="shared" si="213"/>
        <v>1507.9833089839999</v>
      </c>
      <c r="FX170" s="66">
        <f t="shared" si="213"/>
        <v>1839.5067973792</v>
      </c>
      <c r="FY170" s="7"/>
      <c r="FZ170" s="66"/>
      <c r="GA170" s="7"/>
      <c r="GB170" s="7"/>
      <c r="GC170" s="7"/>
      <c r="GD170" s="7"/>
      <c r="GE170" s="7"/>
      <c r="GF170" s="7"/>
      <c r="GG170" s="7"/>
      <c r="GH170" s="7"/>
      <c r="GI170" s="7"/>
      <c r="GJ170" s="7"/>
      <c r="GK170" s="7"/>
      <c r="GL170" s="7"/>
      <c r="GM170" s="7"/>
    </row>
    <row r="171" spans="1:195" x14ac:dyDescent="0.35">
      <c r="A171" s="6" t="s">
        <v>678</v>
      </c>
      <c r="B171" s="7" t="s">
        <v>679</v>
      </c>
      <c r="C171" s="66">
        <f>ROUND(C168*C170,2)</f>
        <v>1141273.8600000001</v>
      </c>
      <c r="D171" s="66">
        <f t="shared" ref="D171:BO171" si="214">ROUND(D168*D170,2)</f>
        <v>3764208.85</v>
      </c>
      <c r="E171" s="66">
        <f t="shared" si="214"/>
        <v>1269446.29</v>
      </c>
      <c r="F171" s="66">
        <f t="shared" si="214"/>
        <v>2096430.83</v>
      </c>
      <c r="G171" s="66">
        <f t="shared" si="214"/>
        <v>181102.11</v>
      </c>
      <c r="H171" s="66">
        <f t="shared" si="214"/>
        <v>61613.64</v>
      </c>
      <c r="I171" s="66">
        <f t="shared" si="214"/>
        <v>1529932.6</v>
      </c>
      <c r="J171" s="66">
        <f t="shared" si="214"/>
        <v>148949.57</v>
      </c>
      <c r="K171" s="66">
        <f t="shared" si="214"/>
        <v>3625.88</v>
      </c>
      <c r="L171" s="66">
        <f t="shared" si="214"/>
        <v>160261.51</v>
      </c>
      <c r="M171" s="66">
        <f t="shared" si="214"/>
        <v>172409.55</v>
      </c>
      <c r="N171" s="66">
        <f t="shared" si="214"/>
        <v>4734430.6399999997</v>
      </c>
      <c r="O171" s="66">
        <f t="shared" si="214"/>
        <v>339602.01</v>
      </c>
      <c r="P171" s="66">
        <f t="shared" si="214"/>
        <v>36626.019999999997</v>
      </c>
      <c r="Q171" s="66">
        <f t="shared" si="214"/>
        <v>10189164.720000001</v>
      </c>
      <c r="R171" s="66">
        <f t="shared" si="214"/>
        <v>90023.85</v>
      </c>
      <c r="S171" s="66">
        <f t="shared" si="214"/>
        <v>42892.24</v>
      </c>
      <c r="T171" s="66">
        <f t="shared" si="214"/>
        <v>0</v>
      </c>
      <c r="U171" s="66">
        <f t="shared" si="214"/>
        <v>0</v>
      </c>
      <c r="V171" s="66">
        <f t="shared" si="214"/>
        <v>0</v>
      </c>
      <c r="W171" s="66">
        <f t="shared" si="214"/>
        <v>0</v>
      </c>
      <c r="X171" s="66">
        <f t="shared" si="214"/>
        <v>0</v>
      </c>
      <c r="Y171" s="66">
        <f t="shared" si="214"/>
        <v>3308.91</v>
      </c>
      <c r="Z171" s="66">
        <f t="shared" si="214"/>
        <v>4864.7</v>
      </c>
      <c r="AA171" s="66">
        <f t="shared" si="214"/>
        <v>1732295.82</v>
      </c>
      <c r="AB171" s="66">
        <f t="shared" si="214"/>
        <v>1357362.37</v>
      </c>
      <c r="AC171" s="66">
        <f t="shared" si="214"/>
        <v>28562.73</v>
      </c>
      <c r="AD171" s="66">
        <f t="shared" si="214"/>
        <v>29677.05</v>
      </c>
      <c r="AE171" s="66">
        <f t="shared" si="214"/>
        <v>4768.03</v>
      </c>
      <c r="AF171" s="66">
        <f t="shared" si="214"/>
        <v>8730.76</v>
      </c>
      <c r="AG171" s="66">
        <f t="shared" si="214"/>
        <v>11611.63</v>
      </c>
      <c r="AH171" s="66">
        <f t="shared" si="214"/>
        <v>0</v>
      </c>
      <c r="AI171" s="66">
        <f t="shared" si="214"/>
        <v>3050.88</v>
      </c>
      <c r="AJ171" s="66">
        <f t="shared" si="214"/>
        <v>2855.23</v>
      </c>
      <c r="AK171" s="66">
        <f t="shared" si="214"/>
        <v>1413.8</v>
      </c>
      <c r="AL171" s="66">
        <f t="shared" si="214"/>
        <v>23653.79</v>
      </c>
      <c r="AM171" s="66">
        <f t="shared" si="214"/>
        <v>1030.75</v>
      </c>
      <c r="AN171" s="66">
        <f t="shared" si="214"/>
        <v>0</v>
      </c>
      <c r="AO171" s="66">
        <f t="shared" si="214"/>
        <v>95974.34</v>
      </c>
      <c r="AP171" s="66">
        <f t="shared" si="214"/>
        <v>14403412.48</v>
      </c>
      <c r="AQ171" s="66">
        <f t="shared" si="214"/>
        <v>0</v>
      </c>
      <c r="AR171" s="66">
        <f t="shared" si="214"/>
        <v>1467553.02</v>
      </c>
      <c r="AS171" s="66">
        <f t="shared" si="214"/>
        <v>1024639.99</v>
      </c>
      <c r="AT171" s="66">
        <f t="shared" si="214"/>
        <v>27796.57</v>
      </c>
      <c r="AU171" s="66">
        <f t="shared" si="214"/>
        <v>4988.82</v>
      </c>
      <c r="AV171" s="66">
        <f t="shared" si="214"/>
        <v>3544.02</v>
      </c>
      <c r="AW171" s="66">
        <f t="shared" si="214"/>
        <v>1288.22</v>
      </c>
      <c r="AX171" s="66">
        <f t="shared" si="214"/>
        <v>8941.7099999999991</v>
      </c>
      <c r="AY171" s="66">
        <f t="shared" si="214"/>
        <v>5211.5200000000004</v>
      </c>
      <c r="AZ171" s="66">
        <f t="shared" si="214"/>
        <v>940338.04</v>
      </c>
      <c r="BA171" s="66">
        <f t="shared" si="214"/>
        <v>163120.07999999999</v>
      </c>
      <c r="BB171" s="66">
        <f t="shared" si="214"/>
        <v>150433.31</v>
      </c>
      <c r="BC171" s="66">
        <f t="shared" si="214"/>
        <v>1347844.53</v>
      </c>
      <c r="BD171" s="66">
        <f t="shared" si="214"/>
        <v>44183.08</v>
      </c>
      <c r="BE171" s="66">
        <f t="shared" si="214"/>
        <v>2665.01</v>
      </c>
      <c r="BF171" s="66">
        <f t="shared" si="214"/>
        <v>375148.74</v>
      </c>
      <c r="BG171" s="66">
        <f t="shared" si="214"/>
        <v>70582.31</v>
      </c>
      <c r="BH171" s="66">
        <f t="shared" si="214"/>
        <v>5791.16</v>
      </c>
      <c r="BI171" s="66">
        <f t="shared" si="214"/>
        <v>18847.259999999998</v>
      </c>
      <c r="BJ171" s="66">
        <f t="shared" si="214"/>
        <v>57258.720000000001</v>
      </c>
      <c r="BK171" s="66">
        <f t="shared" si="214"/>
        <v>567214.01</v>
      </c>
      <c r="BL171" s="66">
        <f t="shared" si="214"/>
        <v>1719.18</v>
      </c>
      <c r="BM171" s="66">
        <f t="shared" si="214"/>
        <v>11883.65</v>
      </c>
      <c r="BN171" s="66">
        <f t="shared" si="214"/>
        <v>8829.2099999999991</v>
      </c>
      <c r="BO171" s="66">
        <f t="shared" si="214"/>
        <v>7579.37</v>
      </c>
      <c r="BP171" s="66">
        <f t="shared" ref="BP171:EA171" si="215">ROUND(BP168*BP170,2)</f>
        <v>1460.47</v>
      </c>
      <c r="BQ171" s="66">
        <f t="shared" si="215"/>
        <v>1008882.01</v>
      </c>
      <c r="BR171" s="66">
        <f t="shared" si="215"/>
        <v>632477.14</v>
      </c>
      <c r="BS171" s="66">
        <f t="shared" si="215"/>
        <v>185402.54</v>
      </c>
      <c r="BT171" s="66">
        <f t="shared" si="215"/>
        <v>2214.7600000000002</v>
      </c>
      <c r="BU171" s="66">
        <f t="shared" si="215"/>
        <v>45797.36</v>
      </c>
      <c r="BV171" s="66">
        <f t="shared" si="215"/>
        <v>74456.070000000007</v>
      </c>
      <c r="BW171" s="66">
        <f t="shared" si="215"/>
        <v>184700.05</v>
      </c>
      <c r="BX171" s="66">
        <f t="shared" si="215"/>
        <v>0</v>
      </c>
      <c r="BY171" s="66">
        <f t="shared" si="215"/>
        <v>0</v>
      </c>
      <c r="BZ171" s="66">
        <f t="shared" si="215"/>
        <v>0</v>
      </c>
      <c r="CA171" s="66">
        <f t="shared" si="215"/>
        <v>7813.57</v>
      </c>
      <c r="CB171" s="66">
        <f t="shared" si="215"/>
        <v>2442571.65</v>
      </c>
      <c r="CC171" s="66">
        <f t="shared" si="215"/>
        <v>0</v>
      </c>
      <c r="CD171" s="66">
        <f t="shared" si="215"/>
        <v>1419.13</v>
      </c>
      <c r="CE171" s="66">
        <f t="shared" si="215"/>
        <v>0</v>
      </c>
      <c r="CF171" s="66">
        <f t="shared" si="215"/>
        <v>0</v>
      </c>
      <c r="CG171" s="66">
        <f t="shared" si="215"/>
        <v>14484.76</v>
      </c>
      <c r="CH171" s="66">
        <f t="shared" si="215"/>
        <v>9581.01</v>
      </c>
      <c r="CI171" s="66">
        <f t="shared" si="215"/>
        <v>54311.65</v>
      </c>
      <c r="CJ171" s="66">
        <f t="shared" si="215"/>
        <v>142796.6</v>
      </c>
      <c r="CK171" s="66">
        <f t="shared" si="215"/>
        <v>144002.46</v>
      </c>
      <c r="CL171" s="66">
        <f t="shared" si="215"/>
        <v>19900.64</v>
      </c>
      <c r="CM171" s="66">
        <f t="shared" si="215"/>
        <v>7682.77</v>
      </c>
      <c r="CN171" s="66">
        <f t="shared" si="215"/>
        <v>980436.2</v>
      </c>
      <c r="CO171" s="66">
        <f t="shared" si="215"/>
        <v>307830.21000000002</v>
      </c>
      <c r="CP171" s="66">
        <f t="shared" si="215"/>
        <v>127428.57</v>
      </c>
      <c r="CQ171" s="66">
        <f t="shared" si="215"/>
        <v>2716.34</v>
      </c>
      <c r="CR171" s="66">
        <f t="shared" si="215"/>
        <v>0</v>
      </c>
      <c r="CS171" s="66">
        <f t="shared" si="215"/>
        <v>1124.78</v>
      </c>
      <c r="CT171" s="66">
        <f t="shared" si="215"/>
        <v>1548.02</v>
      </c>
      <c r="CU171" s="66">
        <f t="shared" si="215"/>
        <v>2553.66</v>
      </c>
      <c r="CV171" s="66">
        <f t="shared" si="215"/>
        <v>0</v>
      </c>
      <c r="CW171" s="66">
        <f t="shared" si="215"/>
        <v>1349.24</v>
      </c>
      <c r="CX171" s="66">
        <f t="shared" si="215"/>
        <v>11311.76</v>
      </c>
      <c r="CY171" s="66">
        <f t="shared" si="215"/>
        <v>0</v>
      </c>
      <c r="CZ171" s="66">
        <f t="shared" si="215"/>
        <v>32515.62</v>
      </c>
      <c r="DA171" s="66">
        <f t="shared" si="215"/>
        <v>0</v>
      </c>
      <c r="DB171" s="66">
        <f t="shared" si="215"/>
        <v>7887.29</v>
      </c>
      <c r="DC171" s="66">
        <f t="shared" si="215"/>
        <v>0</v>
      </c>
      <c r="DD171" s="66">
        <f t="shared" si="215"/>
        <v>10206.92</v>
      </c>
      <c r="DE171" s="66">
        <f t="shared" si="215"/>
        <v>1149.48</v>
      </c>
      <c r="DF171" s="66">
        <f t="shared" si="215"/>
        <v>517685.49</v>
      </c>
      <c r="DG171" s="66">
        <f t="shared" si="215"/>
        <v>0</v>
      </c>
      <c r="DH171" s="66">
        <f t="shared" si="215"/>
        <v>98157.11</v>
      </c>
      <c r="DI171" s="66">
        <f t="shared" si="215"/>
        <v>50021.919999999998</v>
      </c>
      <c r="DJ171" s="66">
        <f t="shared" si="215"/>
        <v>8339.08</v>
      </c>
      <c r="DK171" s="66">
        <f t="shared" si="215"/>
        <v>17882.77</v>
      </c>
      <c r="DL171" s="66">
        <f t="shared" si="215"/>
        <v>348492.58</v>
      </c>
      <c r="DM171" s="66">
        <f t="shared" si="215"/>
        <v>0</v>
      </c>
      <c r="DN171" s="66">
        <f t="shared" si="215"/>
        <v>57663.11</v>
      </c>
      <c r="DO171" s="66">
        <f t="shared" si="215"/>
        <v>440912.4</v>
      </c>
      <c r="DP171" s="66">
        <f t="shared" si="215"/>
        <v>0</v>
      </c>
      <c r="DQ171" s="66">
        <f t="shared" si="215"/>
        <v>45969.67</v>
      </c>
      <c r="DR171" s="66">
        <f t="shared" si="215"/>
        <v>14342.61</v>
      </c>
      <c r="DS171" s="66">
        <f t="shared" si="215"/>
        <v>29066.35</v>
      </c>
      <c r="DT171" s="66">
        <f t="shared" si="215"/>
        <v>8657.56</v>
      </c>
      <c r="DU171" s="66">
        <f t="shared" si="215"/>
        <v>3172.15</v>
      </c>
      <c r="DV171" s="66">
        <f t="shared" si="215"/>
        <v>1338.41</v>
      </c>
      <c r="DW171" s="66">
        <f t="shared" si="215"/>
        <v>1127.1400000000001</v>
      </c>
      <c r="DX171" s="66">
        <f t="shared" si="215"/>
        <v>1664.09</v>
      </c>
      <c r="DY171" s="66">
        <f t="shared" si="215"/>
        <v>5028.29</v>
      </c>
      <c r="DZ171" s="66">
        <f t="shared" si="215"/>
        <v>0</v>
      </c>
      <c r="EA171" s="66">
        <f t="shared" si="215"/>
        <v>27458.19</v>
      </c>
      <c r="EB171" s="66">
        <f t="shared" ref="EB171:FX171" si="216">ROUND(EB168*EB170,2)</f>
        <v>56395.55</v>
      </c>
      <c r="EC171" s="66">
        <f t="shared" si="216"/>
        <v>9845.24</v>
      </c>
      <c r="ED171" s="66">
        <f t="shared" si="216"/>
        <v>76458.52</v>
      </c>
      <c r="EE171" s="66">
        <f t="shared" si="216"/>
        <v>25378.55</v>
      </c>
      <c r="EF171" s="66">
        <f t="shared" si="216"/>
        <v>59212.37</v>
      </c>
      <c r="EG171" s="66">
        <f t="shared" si="216"/>
        <v>50055.6</v>
      </c>
      <c r="EH171" s="66">
        <f t="shared" si="216"/>
        <v>16650.05</v>
      </c>
      <c r="EI171" s="66">
        <f t="shared" si="216"/>
        <v>341373.25</v>
      </c>
      <c r="EJ171" s="66">
        <f t="shared" si="216"/>
        <v>160595.07999999999</v>
      </c>
      <c r="EK171" s="66">
        <f t="shared" si="216"/>
        <v>15278.32</v>
      </c>
      <c r="EL171" s="66">
        <f t="shared" si="216"/>
        <v>914.24</v>
      </c>
      <c r="EM171" s="66">
        <f t="shared" si="216"/>
        <v>6122.35</v>
      </c>
      <c r="EN171" s="66">
        <f t="shared" si="216"/>
        <v>8505.15</v>
      </c>
      <c r="EO171" s="66">
        <f t="shared" si="216"/>
        <v>5498.16</v>
      </c>
      <c r="EP171" s="66">
        <f t="shared" si="216"/>
        <v>18159.05</v>
      </c>
      <c r="EQ171" s="66">
        <f t="shared" si="216"/>
        <v>161950.82999999999</v>
      </c>
      <c r="ER171" s="66">
        <f t="shared" si="216"/>
        <v>17031.37</v>
      </c>
      <c r="ES171" s="66">
        <f t="shared" si="216"/>
        <v>4268.87</v>
      </c>
      <c r="ET171" s="66">
        <f t="shared" si="216"/>
        <v>7750.37</v>
      </c>
      <c r="EU171" s="66">
        <f t="shared" si="216"/>
        <v>90599.82</v>
      </c>
      <c r="EV171" s="66">
        <f t="shared" si="216"/>
        <v>10752.61</v>
      </c>
      <c r="EW171" s="66">
        <f t="shared" si="216"/>
        <v>69674.34</v>
      </c>
      <c r="EX171" s="66">
        <f t="shared" si="216"/>
        <v>12552.31</v>
      </c>
      <c r="EY171" s="66">
        <f t="shared" si="216"/>
        <v>15174.33</v>
      </c>
      <c r="EZ171" s="66">
        <f t="shared" si="216"/>
        <v>0</v>
      </c>
      <c r="FA171" s="66">
        <f t="shared" si="216"/>
        <v>551148.17000000004</v>
      </c>
      <c r="FB171" s="66">
        <f t="shared" si="216"/>
        <v>3451.36</v>
      </c>
      <c r="FC171" s="66">
        <f t="shared" si="216"/>
        <v>27223.21</v>
      </c>
      <c r="FD171" s="66">
        <f t="shared" si="216"/>
        <v>4054.56</v>
      </c>
      <c r="FE171" s="66">
        <f t="shared" si="216"/>
        <v>21960.35</v>
      </c>
      <c r="FF171" s="66">
        <f t="shared" si="216"/>
        <v>2804.35</v>
      </c>
      <c r="FG171" s="66">
        <f t="shared" si="216"/>
        <v>4802.3599999999997</v>
      </c>
      <c r="FH171" s="66">
        <f t="shared" si="216"/>
        <v>0</v>
      </c>
      <c r="FI171" s="66">
        <f t="shared" si="216"/>
        <v>154331.75</v>
      </c>
      <c r="FJ171" s="66">
        <f t="shared" si="216"/>
        <v>59810.83</v>
      </c>
      <c r="FK171" s="66">
        <f t="shared" si="216"/>
        <v>203925.99</v>
      </c>
      <c r="FL171" s="66">
        <f t="shared" si="216"/>
        <v>157631.75</v>
      </c>
      <c r="FM171" s="66">
        <f t="shared" si="216"/>
        <v>75505.84</v>
      </c>
      <c r="FN171" s="66">
        <f t="shared" si="216"/>
        <v>2776660.58</v>
      </c>
      <c r="FO171" s="66">
        <f t="shared" si="216"/>
        <v>48002.2</v>
      </c>
      <c r="FP171" s="66">
        <f t="shared" si="216"/>
        <v>273998.33</v>
      </c>
      <c r="FQ171" s="66">
        <f t="shared" si="216"/>
        <v>52560.62</v>
      </c>
      <c r="FR171" s="66">
        <f t="shared" si="216"/>
        <v>1481.97</v>
      </c>
      <c r="FS171" s="66">
        <f t="shared" si="216"/>
        <v>0</v>
      </c>
      <c r="FT171" s="66">
        <f t="shared" si="216"/>
        <v>0</v>
      </c>
      <c r="FU171" s="66">
        <f t="shared" si="216"/>
        <v>126322.05</v>
      </c>
      <c r="FV171" s="66">
        <f t="shared" si="216"/>
        <v>79883.3</v>
      </c>
      <c r="FW171" s="66">
        <f t="shared" si="216"/>
        <v>7539.92</v>
      </c>
      <c r="FX171" s="66">
        <f t="shared" si="216"/>
        <v>0</v>
      </c>
      <c r="FY171" s="7"/>
      <c r="FZ171" s="7">
        <f>SUM(C171:FX171)</f>
        <v>64010256.43999999</v>
      </c>
      <c r="GA171" s="87"/>
      <c r="GB171" s="7">
        <f>FZ171-GA171</f>
        <v>64010256.43999999</v>
      </c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</row>
    <row r="172" spans="1:195" x14ac:dyDescent="0.35">
      <c r="A172" s="7"/>
      <c r="B172" s="7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  <c r="AI172" s="66"/>
      <c r="AJ172" s="66"/>
      <c r="AK172" s="66"/>
      <c r="AL172" s="66"/>
      <c r="AM172" s="66"/>
      <c r="AN172" s="66"/>
      <c r="AO172" s="66"/>
      <c r="AP172" s="66"/>
      <c r="AQ172" s="66"/>
      <c r="AR172" s="66"/>
      <c r="AS172" s="66"/>
      <c r="AT172" s="66"/>
      <c r="AU172" s="66"/>
      <c r="AV172" s="66"/>
      <c r="AW172" s="66"/>
      <c r="AX172" s="66"/>
      <c r="AY172" s="66"/>
      <c r="AZ172" s="66"/>
      <c r="BA172" s="66"/>
      <c r="BB172" s="66"/>
      <c r="BC172" s="66"/>
      <c r="BD172" s="66"/>
      <c r="BE172" s="66"/>
      <c r="BF172" s="66"/>
      <c r="BG172" s="66"/>
      <c r="BH172" s="66"/>
      <c r="BI172" s="66"/>
      <c r="BJ172" s="66"/>
      <c r="BK172" s="66"/>
      <c r="BL172" s="66"/>
      <c r="BM172" s="66"/>
      <c r="BN172" s="66"/>
      <c r="BO172" s="66"/>
      <c r="BP172" s="66"/>
      <c r="BQ172" s="66"/>
      <c r="BR172" s="66"/>
      <c r="BS172" s="66"/>
      <c r="BT172" s="66"/>
      <c r="BU172" s="66"/>
      <c r="BV172" s="66"/>
      <c r="BW172" s="66"/>
      <c r="BX172" s="66"/>
      <c r="BY172" s="66"/>
      <c r="BZ172" s="66"/>
      <c r="CA172" s="66"/>
      <c r="CB172" s="66"/>
      <c r="CC172" s="66"/>
      <c r="CD172" s="66"/>
      <c r="CE172" s="66"/>
      <c r="CF172" s="66"/>
      <c r="CG172" s="66"/>
      <c r="CH172" s="66"/>
      <c r="CI172" s="66"/>
      <c r="CJ172" s="66"/>
      <c r="CK172" s="66"/>
      <c r="CL172" s="66"/>
      <c r="CM172" s="66"/>
      <c r="CN172" s="66"/>
      <c r="CO172" s="66"/>
      <c r="CP172" s="66"/>
      <c r="CQ172" s="66"/>
      <c r="CR172" s="66"/>
      <c r="CS172" s="66"/>
      <c r="CT172" s="66"/>
      <c r="CU172" s="66"/>
      <c r="CV172" s="66"/>
      <c r="CW172" s="66"/>
      <c r="CX172" s="66"/>
      <c r="CY172" s="66"/>
      <c r="CZ172" s="66"/>
      <c r="DA172" s="66"/>
      <c r="DB172" s="66"/>
      <c r="DC172" s="66"/>
      <c r="DD172" s="66"/>
      <c r="DE172" s="66"/>
      <c r="DF172" s="66"/>
      <c r="DG172" s="66"/>
      <c r="DH172" s="66"/>
      <c r="DI172" s="66"/>
      <c r="DJ172" s="66"/>
      <c r="DK172" s="66"/>
      <c r="DL172" s="66"/>
      <c r="DM172" s="66"/>
      <c r="DN172" s="66"/>
      <c r="DO172" s="66"/>
      <c r="DP172" s="66"/>
      <c r="DQ172" s="66"/>
      <c r="DR172" s="66"/>
      <c r="DS172" s="66"/>
      <c r="DT172" s="66"/>
      <c r="DU172" s="66"/>
      <c r="DV172" s="66"/>
      <c r="DW172" s="66"/>
      <c r="DX172" s="66"/>
      <c r="DY172" s="66"/>
      <c r="DZ172" s="66"/>
      <c r="EA172" s="66"/>
      <c r="EB172" s="66"/>
      <c r="EC172" s="66"/>
      <c r="ED172" s="66"/>
      <c r="EE172" s="66"/>
      <c r="EF172" s="66"/>
      <c r="EG172" s="66"/>
      <c r="EH172" s="66"/>
      <c r="EI172" s="66"/>
      <c r="EJ172" s="66"/>
      <c r="EK172" s="66"/>
      <c r="EL172" s="66"/>
      <c r="EM172" s="66"/>
      <c r="EN172" s="66"/>
      <c r="EO172" s="66"/>
      <c r="EP172" s="66"/>
      <c r="EQ172" s="66"/>
      <c r="ER172" s="66"/>
      <c r="ES172" s="66"/>
      <c r="ET172" s="66"/>
      <c r="EU172" s="66"/>
      <c r="EV172" s="66"/>
      <c r="EW172" s="66"/>
      <c r="EX172" s="66"/>
      <c r="EY172" s="66"/>
      <c r="EZ172" s="66"/>
      <c r="FA172" s="66"/>
      <c r="FB172" s="66"/>
      <c r="FC172" s="66"/>
      <c r="FD172" s="66"/>
      <c r="FE172" s="66"/>
      <c r="FF172" s="66"/>
      <c r="FG172" s="66"/>
      <c r="FH172" s="66"/>
      <c r="FI172" s="66"/>
      <c r="FJ172" s="66"/>
      <c r="FK172" s="66"/>
      <c r="FL172" s="66"/>
      <c r="FM172" s="66"/>
      <c r="FN172" s="66"/>
      <c r="FO172" s="66"/>
      <c r="FP172" s="66"/>
      <c r="FQ172" s="66"/>
      <c r="FR172" s="66"/>
      <c r="FS172" s="66"/>
      <c r="FT172" s="66"/>
      <c r="FU172" s="66"/>
      <c r="FV172" s="66"/>
      <c r="FW172" s="66"/>
      <c r="FX172" s="66"/>
      <c r="FY172" s="7"/>
      <c r="FZ172" s="66"/>
      <c r="GA172" s="7"/>
      <c r="GB172" s="7"/>
      <c r="GC172" s="7"/>
      <c r="GD172" s="7"/>
      <c r="GE172" s="7"/>
      <c r="GF172" s="7"/>
      <c r="GG172" s="7"/>
      <c r="GH172" s="7"/>
      <c r="GI172" s="7"/>
      <c r="GJ172" s="7"/>
      <c r="GK172" s="7"/>
      <c r="GL172" s="7"/>
      <c r="GM172" s="7"/>
    </row>
    <row r="173" spans="1:195" x14ac:dyDescent="0.35">
      <c r="A173" s="6"/>
      <c r="B173" s="44" t="s">
        <v>680</v>
      </c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  <c r="DV173" s="7"/>
      <c r="DW173" s="7"/>
      <c r="DX173" s="7"/>
      <c r="DY173" s="7"/>
      <c r="DZ173" s="7"/>
      <c r="EA173" s="7"/>
      <c r="EB173" s="7"/>
      <c r="EC173" s="7"/>
      <c r="ED173" s="7"/>
      <c r="EE173" s="7"/>
      <c r="EF173" s="7"/>
      <c r="EG173" s="7"/>
      <c r="EH173" s="7"/>
      <c r="EI173" s="7"/>
      <c r="EJ173" s="7"/>
      <c r="EK173" s="7"/>
      <c r="EL173" s="7"/>
      <c r="EM173" s="7"/>
      <c r="EN173" s="7"/>
      <c r="EO173" s="7"/>
      <c r="EP173" s="7"/>
      <c r="EQ173" s="7"/>
      <c r="ER173" s="7"/>
      <c r="ES173" s="7"/>
      <c r="ET173" s="7"/>
      <c r="EU173" s="7"/>
      <c r="EV173" s="7"/>
      <c r="EW173" s="7"/>
      <c r="EX173" s="7"/>
      <c r="EY173" s="7"/>
      <c r="EZ173" s="7"/>
      <c r="FA173" s="7"/>
      <c r="FB173" s="7"/>
      <c r="FC173" s="7"/>
      <c r="FD173" s="7"/>
      <c r="FE173" s="7"/>
      <c r="FF173" s="7"/>
      <c r="FG173" s="7"/>
      <c r="FH173" s="7"/>
      <c r="FI173" s="7"/>
      <c r="FJ173" s="7"/>
      <c r="FK173" s="7"/>
      <c r="FL173" s="7"/>
      <c r="FM173" s="7"/>
      <c r="FN173" s="7"/>
      <c r="FO173" s="7"/>
      <c r="FP173" s="7"/>
      <c r="FQ173" s="7"/>
      <c r="FR173" s="7"/>
      <c r="FS173" s="7"/>
      <c r="FT173" s="7"/>
      <c r="FU173" s="7"/>
      <c r="FV173" s="7"/>
      <c r="FW173" s="7"/>
      <c r="FX173" s="7"/>
      <c r="FY173" s="89"/>
      <c r="FZ173" s="18"/>
      <c r="GA173" s="7"/>
      <c r="GB173" s="7"/>
      <c r="GC173" s="7"/>
      <c r="GD173" s="7"/>
      <c r="GE173" s="7"/>
      <c r="GF173" s="7"/>
      <c r="GG173" s="7"/>
      <c r="GH173" s="7"/>
      <c r="GI173" s="7"/>
      <c r="GJ173" s="7"/>
      <c r="GK173" s="7"/>
      <c r="GL173" s="7"/>
      <c r="GM173" s="7"/>
    </row>
    <row r="174" spans="1:195" x14ac:dyDescent="0.35">
      <c r="A174" s="6" t="s">
        <v>681</v>
      </c>
      <c r="B174" s="7" t="s">
        <v>682</v>
      </c>
      <c r="C174" s="20">
        <f t="shared" ref="C174:BN174" si="217">C12+C33</f>
        <v>152</v>
      </c>
      <c r="D174" s="20">
        <f t="shared" si="217"/>
        <v>499</v>
      </c>
      <c r="E174" s="20">
        <f t="shared" si="217"/>
        <v>0</v>
      </c>
      <c r="F174" s="20">
        <f t="shared" si="217"/>
        <v>2031</v>
      </c>
      <c r="G174" s="20">
        <f t="shared" si="217"/>
        <v>0</v>
      </c>
      <c r="H174" s="20">
        <f t="shared" si="217"/>
        <v>0</v>
      </c>
      <c r="I174" s="20">
        <f t="shared" si="217"/>
        <v>0</v>
      </c>
      <c r="J174" s="20">
        <f t="shared" si="217"/>
        <v>0</v>
      </c>
      <c r="K174" s="20">
        <f t="shared" si="217"/>
        <v>0</v>
      </c>
      <c r="L174" s="20">
        <f t="shared" si="217"/>
        <v>0</v>
      </c>
      <c r="M174" s="20">
        <f t="shared" si="217"/>
        <v>0</v>
      </c>
      <c r="N174" s="20">
        <f t="shared" si="217"/>
        <v>0</v>
      </c>
      <c r="O174" s="20">
        <f t="shared" si="217"/>
        <v>0</v>
      </c>
      <c r="P174" s="20">
        <f t="shared" si="217"/>
        <v>0</v>
      </c>
      <c r="Q174" s="20">
        <f t="shared" si="217"/>
        <v>0</v>
      </c>
      <c r="R174" s="20">
        <f t="shared" si="217"/>
        <v>6015.5</v>
      </c>
      <c r="S174" s="20">
        <f t="shared" si="217"/>
        <v>14</v>
      </c>
      <c r="T174" s="20">
        <f t="shared" si="217"/>
        <v>0</v>
      </c>
      <c r="U174" s="20">
        <f t="shared" si="217"/>
        <v>0</v>
      </c>
      <c r="V174" s="20">
        <f t="shared" si="217"/>
        <v>0</v>
      </c>
      <c r="W174" s="20">
        <f t="shared" si="217"/>
        <v>0</v>
      </c>
      <c r="X174" s="20">
        <f t="shared" si="217"/>
        <v>0</v>
      </c>
      <c r="Y174" s="20">
        <f t="shared" si="217"/>
        <v>473.5</v>
      </c>
      <c r="Z174" s="20">
        <f t="shared" si="217"/>
        <v>0</v>
      </c>
      <c r="AA174" s="20">
        <f t="shared" si="217"/>
        <v>336.5</v>
      </c>
      <c r="AB174" s="20">
        <f t="shared" si="217"/>
        <v>224</v>
      </c>
      <c r="AC174" s="20">
        <f t="shared" si="217"/>
        <v>0</v>
      </c>
      <c r="AD174" s="20">
        <f t="shared" si="217"/>
        <v>0</v>
      </c>
      <c r="AE174" s="20">
        <f t="shared" si="217"/>
        <v>0</v>
      </c>
      <c r="AF174" s="20">
        <f t="shared" si="217"/>
        <v>0</v>
      </c>
      <c r="AG174" s="20">
        <f t="shared" si="217"/>
        <v>0</v>
      </c>
      <c r="AH174" s="20">
        <f t="shared" si="217"/>
        <v>0</v>
      </c>
      <c r="AI174" s="20">
        <f t="shared" si="217"/>
        <v>0</v>
      </c>
      <c r="AJ174" s="20">
        <f t="shared" si="217"/>
        <v>0</v>
      </c>
      <c r="AK174" s="20">
        <f t="shared" si="217"/>
        <v>0</v>
      </c>
      <c r="AL174" s="20">
        <f t="shared" si="217"/>
        <v>0</v>
      </c>
      <c r="AM174" s="20">
        <f t="shared" si="217"/>
        <v>0</v>
      </c>
      <c r="AN174" s="20">
        <f t="shared" si="217"/>
        <v>0</v>
      </c>
      <c r="AO174" s="20">
        <f t="shared" si="217"/>
        <v>370.5</v>
      </c>
      <c r="AP174" s="20">
        <f t="shared" si="217"/>
        <v>595.5</v>
      </c>
      <c r="AQ174" s="20">
        <f t="shared" si="217"/>
        <v>0</v>
      </c>
      <c r="AR174" s="20">
        <f t="shared" si="217"/>
        <v>1303</v>
      </c>
      <c r="AS174" s="20">
        <f t="shared" si="217"/>
        <v>0</v>
      </c>
      <c r="AT174" s="20">
        <f t="shared" si="217"/>
        <v>0</v>
      </c>
      <c r="AU174" s="20">
        <f t="shared" si="217"/>
        <v>0</v>
      </c>
      <c r="AV174" s="20">
        <f t="shared" si="217"/>
        <v>0</v>
      </c>
      <c r="AW174" s="20">
        <f t="shared" si="217"/>
        <v>0</v>
      </c>
      <c r="AX174" s="20">
        <f t="shared" si="217"/>
        <v>0</v>
      </c>
      <c r="AY174" s="20">
        <f t="shared" si="217"/>
        <v>0</v>
      </c>
      <c r="AZ174" s="20">
        <f t="shared" si="217"/>
        <v>98</v>
      </c>
      <c r="BA174" s="20">
        <f t="shared" si="217"/>
        <v>240</v>
      </c>
      <c r="BB174" s="20">
        <f t="shared" si="217"/>
        <v>0</v>
      </c>
      <c r="BC174" s="20">
        <f t="shared" si="217"/>
        <v>475</v>
      </c>
      <c r="BD174" s="20">
        <f t="shared" si="217"/>
        <v>0</v>
      </c>
      <c r="BE174" s="20">
        <f t="shared" si="217"/>
        <v>0</v>
      </c>
      <c r="BF174" s="20">
        <f t="shared" si="217"/>
        <v>1194.5</v>
      </c>
      <c r="BG174" s="20">
        <f t="shared" si="217"/>
        <v>0</v>
      </c>
      <c r="BH174" s="20">
        <f t="shared" si="217"/>
        <v>28</v>
      </c>
      <c r="BI174" s="20">
        <f t="shared" si="217"/>
        <v>0</v>
      </c>
      <c r="BJ174" s="20">
        <f t="shared" si="217"/>
        <v>0</v>
      </c>
      <c r="BK174" s="20">
        <f t="shared" si="217"/>
        <v>11995</v>
      </c>
      <c r="BL174" s="20">
        <f t="shared" si="217"/>
        <v>0</v>
      </c>
      <c r="BM174" s="20">
        <f t="shared" si="217"/>
        <v>0</v>
      </c>
      <c r="BN174" s="20">
        <f t="shared" si="217"/>
        <v>0</v>
      </c>
      <c r="BO174" s="20">
        <f t="shared" ref="BO174:DZ174" si="218">BO12+BO33</f>
        <v>0</v>
      </c>
      <c r="BP174" s="20">
        <f t="shared" si="218"/>
        <v>0</v>
      </c>
      <c r="BQ174" s="20">
        <f t="shared" si="218"/>
        <v>0</v>
      </c>
      <c r="BR174" s="20">
        <f t="shared" si="218"/>
        <v>0</v>
      </c>
      <c r="BS174" s="20">
        <f t="shared" si="218"/>
        <v>0</v>
      </c>
      <c r="BT174" s="20">
        <f t="shared" si="218"/>
        <v>0</v>
      </c>
      <c r="BU174" s="20">
        <f t="shared" si="218"/>
        <v>0</v>
      </c>
      <c r="BV174" s="20">
        <f t="shared" si="218"/>
        <v>0</v>
      </c>
      <c r="BW174" s="20">
        <f t="shared" si="218"/>
        <v>0</v>
      </c>
      <c r="BX174" s="20">
        <f t="shared" si="218"/>
        <v>0</v>
      </c>
      <c r="BY174" s="20">
        <f t="shared" si="218"/>
        <v>0</v>
      </c>
      <c r="BZ174" s="20">
        <f t="shared" si="218"/>
        <v>0</v>
      </c>
      <c r="CA174" s="20">
        <f t="shared" si="218"/>
        <v>0</v>
      </c>
      <c r="CB174" s="20">
        <f t="shared" si="218"/>
        <v>815.5</v>
      </c>
      <c r="CC174" s="20">
        <f t="shared" si="218"/>
        <v>0</v>
      </c>
      <c r="CD174" s="20">
        <f t="shared" si="218"/>
        <v>0</v>
      </c>
      <c r="CE174" s="20">
        <f t="shared" si="218"/>
        <v>0</v>
      </c>
      <c r="CF174" s="20">
        <f t="shared" si="218"/>
        <v>0</v>
      </c>
      <c r="CG174" s="20">
        <f t="shared" si="218"/>
        <v>0</v>
      </c>
      <c r="CH174" s="20">
        <f t="shared" si="218"/>
        <v>0</v>
      </c>
      <c r="CI174" s="20">
        <f t="shared" si="218"/>
        <v>0</v>
      </c>
      <c r="CJ174" s="20">
        <f t="shared" si="218"/>
        <v>0</v>
      </c>
      <c r="CK174" s="20">
        <f t="shared" si="218"/>
        <v>23.5</v>
      </c>
      <c r="CL174" s="20">
        <f t="shared" si="218"/>
        <v>5.5</v>
      </c>
      <c r="CM174" s="20">
        <f t="shared" si="218"/>
        <v>2</v>
      </c>
      <c r="CN174" s="20">
        <f t="shared" si="218"/>
        <v>662</v>
      </c>
      <c r="CO174" s="20">
        <f t="shared" si="218"/>
        <v>0</v>
      </c>
      <c r="CP174" s="20">
        <f t="shared" si="218"/>
        <v>0</v>
      </c>
      <c r="CQ174" s="20">
        <f t="shared" si="218"/>
        <v>0</v>
      </c>
      <c r="CR174" s="20">
        <f t="shared" si="218"/>
        <v>0</v>
      </c>
      <c r="CS174" s="20">
        <f t="shared" si="218"/>
        <v>0</v>
      </c>
      <c r="CT174" s="20">
        <f t="shared" si="218"/>
        <v>0</v>
      </c>
      <c r="CU174" s="20">
        <f t="shared" si="218"/>
        <v>396</v>
      </c>
      <c r="CV174" s="20">
        <f t="shared" si="218"/>
        <v>0</v>
      </c>
      <c r="CW174" s="20">
        <f t="shared" si="218"/>
        <v>0</v>
      </c>
      <c r="CX174" s="20">
        <f t="shared" si="218"/>
        <v>0</v>
      </c>
      <c r="CY174" s="20">
        <f t="shared" si="218"/>
        <v>0</v>
      </c>
      <c r="CZ174" s="20">
        <f t="shared" si="218"/>
        <v>0</v>
      </c>
      <c r="DA174" s="20">
        <f t="shared" si="218"/>
        <v>0</v>
      </c>
      <c r="DB174" s="20">
        <f t="shared" si="218"/>
        <v>0</v>
      </c>
      <c r="DC174" s="20">
        <f t="shared" si="218"/>
        <v>0</v>
      </c>
      <c r="DD174" s="20">
        <f t="shared" si="218"/>
        <v>0</v>
      </c>
      <c r="DE174" s="20">
        <f t="shared" si="218"/>
        <v>0</v>
      </c>
      <c r="DF174" s="20">
        <f t="shared" si="218"/>
        <v>0</v>
      </c>
      <c r="DG174" s="20">
        <f t="shared" si="218"/>
        <v>0</v>
      </c>
      <c r="DH174" s="20">
        <f t="shared" si="218"/>
        <v>0</v>
      </c>
      <c r="DI174" s="20">
        <f t="shared" si="218"/>
        <v>4</v>
      </c>
      <c r="DJ174" s="20">
        <f t="shared" si="218"/>
        <v>1</v>
      </c>
      <c r="DK174" s="20">
        <f t="shared" si="218"/>
        <v>1</v>
      </c>
      <c r="DL174" s="20">
        <f t="shared" si="218"/>
        <v>0</v>
      </c>
      <c r="DM174" s="20">
        <f t="shared" si="218"/>
        <v>0</v>
      </c>
      <c r="DN174" s="20">
        <f t="shared" si="218"/>
        <v>0</v>
      </c>
      <c r="DO174" s="20">
        <f t="shared" si="218"/>
        <v>0</v>
      </c>
      <c r="DP174" s="20">
        <f t="shared" si="218"/>
        <v>0</v>
      </c>
      <c r="DQ174" s="20">
        <f t="shared" si="218"/>
        <v>0</v>
      </c>
      <c r="DR174" s="20">
        <f t="shared" si="218"/>
        <v>0</v>
      </c>
      <c r="DS174" s="20">
        <f t="shared" si="218"/>
        <v>0</v>
      </c>
      <c r="DT174" s="20">
        <f t="shared" si="218"/>
        <v>0</v>
      </c>
      <c r="DU174" s="20">
        <f t="shared" si="218"/>
        <v>0</v>
      </c>
      <c r="DV174" s="20">
        <f t="shared" si="218"/>
        <v>0</v>
      </c>
      <c r="DW174" s="20">
        <f t="shared" si="218"/>
        <v>0</v>
      </c>
      <c r="DX174" s="20">
        <f t="shared" si="218"/>
        <v>0</v>
      </c>
      <c r="DY174" s="20">
        <f t="shared" si="218"/>
        <v>0</v>
      </c>
      <c r="DZ174" s="20">
        <f t="shared" si="218"/>
        <v>0</v>
      </c>
      <c r="EA174" s="20">
        <f t="shared" ref="EA174:FX174" si="219">EA12+EA33</f>
        <v>0</v>
      </c>
      <c r="EB174" s="20">
        <f t="shared" si="219"/>
        <v>0</v>
      </c>
      <c r="EC174" s="20">
        <f t="shared" si="219"/>
        <v>0</v>
      </c>
      <c r="ED174" s="20">
        <f t="shared" si="219"/>
        <v>0</v>
      </c>
      <c r="EE174" s="20">
        <f t="shared" si="219"/>
        <v>0</v>
      </c>
      <c r="EF174" s="20">
        <f t="shared" si="219"/>
        <v>0</v>
      </c>
      <c r="EG174" s="20">
        <f t="shared" si="219"/>
        <v>0</v>
      </c>
      <c r="EH174" s="20">
        <f t="shared" si="219"/>
        <v>0</v>
      </c>
      <c r="EI174" s="20">
        <f t="shared" si="219"/>
        <v>0</v>
      </c>
      <c r="EJ174" s="20">
        <f t="shared" si="219"/>
        <v>207.5</v>
      </c>
      <c r="EK174" s="20">
        <f t="shared" si="219"/>
        <v>0</v>
      </c>
      <c r="EL174" s="20">
        <f t="shared" si="219"/>
        <v>0</v>
      </c>
      <c r="EM174" s="20">
        <f t="shared" si="219"/>
        <v>0</v>
      </c>
      <c r="EN174" s="20">
        <f t="shared" si="219"/>
        <v>43</v>
      </c>
      <c r="EO174" s="20">
        <f t="shared" si="219"/>
        <v>0</v>
      </c>
      <c r="EP174" s="20">
        <f t="shared" si="219"/>
        <v>0</v>
      </c>
      <c r="EQ174" s="20">
        <f t="shared" si="219"/>
        <v>0</v>
      </c>
      <c r="ER174" s="20">
        <f t="shared" si="219"/>
        <v>0</v>
      </c>
      <c r="ES174" s="20">
        <f t="shared" si="219"/>
        <v>0</v>
      </c>
      <c r="ET174" s="20">
        <f t="shared" si="219"/>
        <v>0</v>
      </c>
      <c r="EU174" s="20">
        <f t="shared" si="219"/>
        <v>0</v>
      </c>
      <c r="EV174" s="20">
        <f t="shared" si="219"/>
        <v>0</v>
      </c>
      <c r="EW174" s="20">
        <f t="shared" si="219"/>
        <v>0</v>
      </c>
      <c r="EX174" s="20">
        <f t="shared" si="219"/>
        <v>0</v>
      </c>
      <c r="EY174" s="20">
        <f t="shared" si="219"/>
        <v>450</v>
      </c>
      <c r="EZ174" s="20">
        <f t="shared" si="219"/>
        <v>0</v>
      </c>
      <c r="FA174" s="20">
        <f t="shared" si="219"/>
        <v>0</v>
      </c>
      <c r="FB174" s="20">
        <f t="shared" si="219"/>
        <v>0</v>
      </c>
      <c r="FC174" s="20">
        <f t="shared" si="219"/>
        <v>0</v>
      </c>
      <c r="FD174" s="20">
        <f t="shared" si="219"/>
        <v>0</v>
      </c>
      <c r="FE174" s="20">
        <f t="shared" si="219"/>
        <v>0</v>
      </c>
      <c r="FF174" s="20">
        <f t="shared" si="219"/>
        <v>0</v>
      </c>
      <c r="FG174" s="20">
        <f t="shared" si="219"/>
        <v>0</v>
      </c>
      <c r="FH174" s="20">
        <f t="shared" si="219"/>
        <v>0</v>
      </c>
      <c r="FI174" s="20">
        <f t="shared" si="219"/>
        <v>0</v>
      </c>
      <c r="FJ174" s="20">
        <f t="shared" si="219"/>
        <v>0</v>
      </c>
      <c r="FK174" s="20">
        <f t="shared" si="219"/>
        <v>0</v>
      </c>
      <c r="FL174" s="20">
        <f t="shared" si="219"/>
        <v>0</v>
      </c>
      <c r="FM174" s="20">
        <f t="shared" si="219"/>
        <v>0</v>
      </c>
      <c r="FN174" s="20">
        <f t="shared" si="219"/>
        <v>254.5</v>
      </c>
      <c r="FO174" s="20">
        <f t="shared" si="219"/>
        <v>0</v>
      </c>
      <c r="FP174" s="20">
        <f t="shared" si="219"/>
        <v>0</v>
      </c>
      <c r="FQ174" s="20">
        <f t="shared" si="219"/>
        <v>0</v>
      </c>
      <c r="FR174" s="20">
        <f t="shared" si="219"/>
        <v>0</v>
      </c>
      <c r="FS174" s="20">
        <f t="shared" si="219"/>
        <v>0</v>
      </c>
      <c r="FT174" s="20">
        <f t="shared" si="219"/>
        <v>0</v>
      </c>
      <c r="FU174" s="20">
        <f t="shared" si="219"/>
        <v>0</v>
      </c>
      <c r="FV174" s="20">
        <f t="shared" si="219"/>
        <v>0</v>
      </c>
      <c r="FW174" s="20">
        <f t="shared" si="219"/>
        <v>0</v>
      </c>
      <c r="FX174" s="20">
        <f t="shared" si="219"/>
        <v>0</v>
      </c>
      <c r="FY174" s="11"/>
      <c r="FZ174" s="20">
        <f>SUM(C174:FX174)</f>
        <v>28910.5</v>
      </c>
      <c r="GA174" s="7"/>
      <c r="GB174" s="7"/>
      <c r="GC174" s="7"/>
      <c r="GD174" s="7"/>
      <c r="GE174" s="7"/>
      <c r="GF174" s="7"/>
      <c r="GG174" s="7"/>
      <c r="GH174" s="7"/>
      <c r="GI174" s="7"/>
      <c r="GJ174" s="7"/>
      <c r="GK174" s="7"/>
      <c r="GL174" s="7"/>
      <c r="GM174" s="7"/>
    </row>
    <row r="175" spans="1:195" x14ac:dyDescent="0.35">
      <c r="A175" s="6" t="s">
        <v>683</v>
      </c>
      <c r="B175" s="7" t="s">
        <v>684</v>
      </c>
      <c r="C175" s="7">
        <f t="shared" ref="C175:BN175" si="220">C41</f>
        <v>10244</v>
      </c>
      <c r="D175" s="7">
        <f t="shared" si="220"/>
        <v>10244</v>
      </c>
      <c r="E175" s="7">
        <f t="shared" si="220"/>
        <v>10244</v>
      </c>
      <c r="F175" s="7">
        <f t="shared" si="220"/>
        <v>10244</v>
      </c>
      <c r="G175" s="7">
        <f t="shared" si="220"/>
        <v>10244</v>
      </c>
      <c r="H175" s="7">
        <f t="shared" si="220"/>
        <v>10244</v>
      </c>
      <c r="I175" s="7">
        <f t="shared" si="220"/>
        <v>10244</v>
      </c>
      <c r="J175" s="7">
        <f t="shared" si="220"/>
        <v>10244</v>
      </c>
      <c r="K175" s="7">
        <f t="shared" si="220"/>
        <v>10244</v>
      </c>
      <c r="L175" s="7">
        <f t="shared" si="220"/>
        <v>10244</v>
      </c>
      <c r="M175" s="7">
        <f t="shared" si="220"/>
        <v>10244</v>
      </c>
      <c r="N175" s="7">
        <f t="shared" si="220"/>
        <v>10244</v>
      </c>
      <c r="O175" s="7">
        <f t="shared" si="220"/>
        <v>10244</v>
      </c>
      <c r="P175" s="7">
        <f t="shared" si="220"/>
        <v>10244</v>
      </c>
      <c r="Q175" s="7">
        <f t="shared" si="220"/>
        <v>10244</v>
      </c>
      <c r="R175" s="7">
        <f t="shared" si="220"/>
        <v>10244</v>
      </c>
      <c r="S175" s="7">
        <f t="shared" si="220"/>
        <v>10244</v>
      </c>
      <c r="T175" s="7">
        <f t="shared" si="220"/>
        <v>10244</v>
      </c>
      <c r="U175" s="7">
        <f t="shared" si="220"/>
        <v>10244</v>
      </c>
      <c r="V175" s="7">
        <f t="shared" si="220"/>
        <v>10244</v>
      </c>
      <c r="W175" s="7">
        <f t="shared" si="220"/>
        <v>10244</v>
      </c>
      <c r="X175" s="7">
        <f t="shared" si="220"/>
        <v>10244</v>
      </c>
      <c r="Y175" s="7">
        <f t="shared" si="220"/>
        <v>10244</v>
      </c>
      <c r="Z175" s="7">
        <f t="shared" si="220"/>
        <v>10244</v>
      </c>
      <c r="AA175" s="7">
        <f t="shared" si="220"/>
        <v>10244</v>
      </c>
      <c r="AB175" s="7">
        <f t="shared" si="220"/>
        <v>10244</v>
      </c>
      <c r="AC175" s="7">
        <f t="shared" si="220"/>
        <v>10244</v>
      </c>
      <c r="AD175" s="7">
        <f t="shared" si="220"/>
        <v>10244</v>
      </c>
      <c r="AE175" s="7">
        <f t="shared" si="220"/>
        <v>10244</v>
      </c>
      <c r="AF175" s="7">
        <f t="shared" si="220"/>
        <v>10244</v>
      </c>
      <c r="AG175" s="7">
        <f t="shared" si="220"/>
        <v>10244</v>
      </c>
      <c r="AH175" s="7">
        <f t="shared" si="220"/>
        <v>10244</v>
      </c>
      <c r="AI175" s="7">
        <f t="shared" si="220"/>
        <v>10244</v>
      </c>
      <c r="AJ175" s="7">
        <f t="shared" si="220"/>
        <v>10244</v>
      </c>
      <c r="AK175" s="7">
        <f t="shared" si="220"/>
        <v>10244</v>
      </c>
      <c r="AL175" s="7">
        <f t="shared" si="220"/>
        <v>10244</v>
      </c>
      <c r="AM175" s="7">
        <f t="shared" si="220"/>
        <v>10244</v>
      </c>
      <c r="AN175" s="7">
        <f t="shared" si="220"/>
        <v>10244</v>
      </c>
      <c r="AO175" s="7">
        <f t="shared" si="220"/>
        <v>10244</v>
      </c>
      <c r="AP175" s="7">
        <f t="shared" si="220"/>
        <v>10244</v>
      </c>
      <c r="AQ175" s="7">
        <f t="shared" si="220"/>
        <v>10244</v>
      </c>
      <c r="AR175" s="7">
        <f t="shared" si="220"/>
        <v>10244</v>
      </c>
      <c r="AS175" s="7">
        <f t="shared" si="220"/>
        <v>10244</v>
      </c>
      <c r="AT175" s="7">
        <f t="shared" si="220"/>
        <v>10244</v>
      </c>
      <c r="AU175" s="7">
        <f t="shared" si="220"/>
        <v>10244</v>
      </c>
      <c r="AV175" s="7">
        <f t="shared" si="220"/>
        <v>10244</v>
      </c>
      <c r="AW175" s="7">
        <f t="shared" si="220"/>
        <v>10244</v>
      </c>
      <c r="AX175" s="7">
        <f t="shared" si="220"/>
        <v>10244</v>
      </c>
      <c r="AY175" s="7">
        <f t="shared" si="220"/>
        <v>10244</v>
      </c>
      <c r="AZ175" s="7">
        <f t="shared" si="220"/>
        <v>10244</v>
      </c>
      <c r="BA175" s="7">
        <f t="shared" si="220"/>
        <v>10244</v>
      </c>
      <c r="BB175" s="7">
        <f t="shared" si="220"/>
        <v>10244</v>
      </c>
      <c r="BC175" s="7">
        <f t="shared" si="220"/>
        <v>10244</v>
      </c>
      <c r="BD175" s="7">
        <f t="shared" si="220"/>
        <v>10244</v>
      </c>
      <c r="BE175" s="7">
        <f t="shared" si="220"/>
        <v>10244</v>
      </c>
      <c r="BF175" s="7">
        <f t="shared" si="220"/>
        <v>10244</v>
      </c>
      <c r="BG175" s="7">
        <f t="shared" si="220"/>
        <v>10244</v>
      </c>
      <c r="BH175" s="7">
        <f t="shared" si="220"/>
        <v>10244</v>
      </c>
      <c r="BI175" s="7">
        <f t="shared" si="220"/>
        <v>10244</v>
      </c>
      <c r="BJ175" s="7">
        <f t="shared" si="220"/>
        <v>10244</v>
      </c>
      <c r="BK175" s="7">
        <f t="shared" si="220"/>
        <v>10244</v>
      </c>
      <c r="BL175" s="7">
        <f t="shared" si="220"/>
        <v>10244</v>
      </c>
      <c r="BM175" s="7">
        <f t="shared" si="220"/>
        <v>10244</v>
      </c>
      <c r="BN175" s="7">
        <f t="shared" si="220"/>
        <v>10244</v>
      </c>
      <c r="BO175" s="7">
        <f t="shared" ref="BO175:DZ175" si="221">BO41</f>
        <v>10244</v>
      </c>
      <c r="BP175" s="7">
        <f t="shared" si="221"/>
        <v>10244</v>
      </c>
      <c r="BQ175" s="7">
        <f t="shared" si="221"/>
        <v>10244</v>
      </c>
      <c r="BR175" s="7">
        <f t="shared" si="221"/>
        <v>10244</v>
      </c>
      <c r="BS175" s="7">
        <f t="shared" si="221"/>
        <v>10244</v>
      </c>
      <c r="BT175" s="7">
        <f t="shared" si="221"/>
        <v>10244</v>
      </c>
      <c r="BU175" s="7">
        <f t="shared" si="221"/>
        <v>10244</v>
      </c>
      <c r="BV175" s="7">
        <f t="shared" si="221"/>
        <v>10244</v>
      </c>
      <c r="BW175" s="7">
        <f t="shared" si="221"/>
        <v>10244</v>
      </c>
      <c r="BX175" s="7">
        <f t="shared" si="221"/>
        <v>10244</v>
      </c>
      <c r="BY175" s="7">
        <f t="shared" si="221"/>
        <v>10244</v>
      </c>
      <c r="BZ175" s="7">
        <f t="shared" si="221"/>
        <v>10244</v>
      </c>
      <c r="CA175" s="7">
        <f t="shared" si="221"/>
        <v>10244</v>
      </c>
      <c r="CB175" s="7">
        <f t="shared" si="221"/>
        <v>10244</v>
      </c>
      <c r="CC175" s="7">
        <f t="shared" si="221"/>
        <v>10244</v>
      </c>
      <c r="CD175" s="7">
        <f t="shared" si="221"/>
        <v>10244</v>
      </c>
      <c r="CE175" s="7">
        <f t="shared" si="221"/>
        <v>10244</v>
      </c>
      <c r="CF175" s="7">
        <f t="shared" si="221"/>
        <v>10244</v>
      </c>
      <c r="CG175" s="7">
        <f t="shared" si="221"/>
        <v>10244</v>
      </c>
      <c r="CH175" s="7">
        <f t="shared" si="221"/>
        <v>10244</v>
      </c>
      <c r="CI175" s="7">
        <f t="shared" si="221"/>
        <v>10244</v>
      </c>
      <c r="CJ175" s="7">
        <f t="shared" si="221"/>
        <v>10244</v>
      </c>
      <c r="CK175" s="7">
        <f t="shared" si="221"/>
        <v>10244</v>
      </c>
      <c r="CL175" s="7">
        <f t="shared" si="221"/>
        <v>10244</v>
      </c>
      <c r="CM175" s="7">
        <f t="shared" si="221"/>
        <v>10244</v>
      </c>
      <c r="CN175" s="7">
        <f t="shared" si="221"/>
        <v>10244</v>
      </c>
      <c r="CO175" s="7">
        <f t="shared" si="221"/>
        <v>10244</v>
      </c>
      <c r="CP175" s="7">
        <f t="shared" si="221"/>
        <v>10244</v>
      </c>
      <c r="CQ175" s="7">
        <f t="shared" si="221"/>
        <v>10244</v>
      </c>
      <c r="CR175" s="7">
        <f t="shared" si="221"/>
        <v>10244</v>
      </c>
      <c r="CS175" s="7">
        <f t="shared" si="221"/>
        <v>10244</v>
      </c>
      <c r="CT175" s="7">
        <f t="shared" si="221"/>
        <v>10244</v>
      </c>
      <c r="CU175" s="7">
        <f t="shared" si="221"/>
        <v>10244</v>
      </c>
      <c r="CV175" s="7">
        <f t="shared" si="221"/>
        <v>10244</v>
      </c>
      <c r="CW175" s="7">
        <f t="shared" si="221"/>
        <v>10244</v>
      </c>
      <c r="CX175" s="7">
        <f t="shared" si="221"/>
        <v>10244</v>
      </c>
      <c r="CY175" s="7">
        <f t="shared" si="221"/>
        <v>10244</v>
      </c>
      <c r="CZ175" s="7">
        <f t="shared" si="221"/>
        <v>10244</v>
      </c>
      <c r="DA175" s="7">
        <f t="shared" si="221"/>
        <v>10244</v>
      </c>
      <c r="DB175" s="7">
        <f t="shared" si="221"/>
        <v>10244</v>
      </c>
      <c r="DC175" s="7">
        <f t="shared" si="221"/>
        <v>10244</v>
      </c>
      <c r="DD175" s="7">
        <f t="shared" si="221"/>
        <v>10244</v>
      </c>
      <c r="DE175" s="7">
        <f t="shared" si="221"/>
        <v>10244</v>
      </c>
      <c r="DF175" s="7">
        <f t="shared" si="221"/>
        <v>10244</v>
      </c>
      <c r="DG175" s="7">
        <f t="shared" si="221"/>
        <v>10244</v>
      </c>
      <c r="DH175" s="7">
        <f t="shared" si="221"/>
        <v>10244</v>
      </c>
      <c r="DI175" s="7">
        <f t="shared" si="221"/>
        <v>10244</v>
      </c>
      <c r="DJ175" s="7">
        <f t="shared" si="221"/>
        <v>10244</v>
      </c>
      <c r="DK175" s="7">
        <f t="shared" si="221"/>
        <v>10244</v>
      </c>
      <c r="DL175" s="7">
        <f t="shared" si="221"/>
        <v>10244</v>
      </c>
      <c r="DM175" s="7">
        <f t="shared" si="221"/>
        <v>10244</v>
      </c>
      <c r="DN175" s="7">
        <f t="shared" si="221"/>
        <v>10244</v>
      </c>
      <c r="DO175" s="7">
        <f t="shared" si="221"/>
        <v>10244</v>
      </c>
      <c r="DP175" s="7">
        <f t="shared" si="221"/>
        <v>10244</v>
      </c>
      <c r="DQ175" s="7">
        <f t="shared" si="221"/>
        <v>10244</v>
      </c>
      <c r="DR175" s="7">
        <f t="shared" si="221"/>
        <v>10244</v>
      </c>
      <c r="DS175" s="7">
        <f t="shared" si="221"/>
        <v>10244</v>
      </c>
      <c r="DT175" s="7">
        <f t="shared" si="221"/>
        <v>10244</v>
      </c>
      <c r="DU175" s="7">
        <f t="shared" si="221"/>
        <v>10244</v>
      </c>
      <c r="DV175" s="7">
        <f t="shared" si="221"/>
        <v>10244</v>
      </c>
      <c r="DW175" s="7">
        <f t="shared" si="221"/>
        <v>10244</v>
      </c>
      <c r="DX175" s="7">
        <f t="shared" si="221"/>
        <v>10244</v>
      </c>
      <c r="DY175" s="7">
        <f t="shared" si="221"/>
        <v>10244</v>
      </c>
      <c r="DZ175" s="7">
        <f t="shared" si="221"/>
        <v>10244</v>
      </c>
      <c r="EA175" s="7">
        <f t="shared" ref="EA175:FX175" si="222">EA41</f>
        <v>10244</v>
      </c>
      <c r="EB175" s="7">
        <f t="shared" si="222"/>
        <v>10244</v>
      </c>
      <c r="EC175" s="7">
        <f t="shared" si="222"/>
        <v>10244</v>
      </c>
      <c r="ED175" s="7">
        <f t="shared" si="222"/>
        <v>10244</v>
      </c>
      <c r="EE175" s="7">
        <f t="shared" si="222"/>
        <v>10244</v>
      </c>
      <c r="EF175" s="7">
        <f t="shared" si="222"/>
        <v>10244</v>
      </c>
      <c r="EG175" s="7">
        <f t="shared" si="222"/>
        <v>10244</v>
      </c>
      <c r="EH175" s="7">
        <f t="shared" si="222"/>
        <v>10244</v>
      </c>
      <c r="EI175" s="7">
        <f t="shared" si="222"/>
        <v>10244</v>
      </c>
      <c r="EJ175" s="7">
        <f t="shared" si="222"/>
        <v>10244</v>
      </c>
      <c r="EK175" s="7">
        <f t="shared" si="222"/>
        <v>10244</v>
      </c>
      <c r="EL175" s="7">
        <f t="shared" si="222"/>
        <v>10244</v>
      </c>
      <c r="EM175" s="7">
        <f t="shared" si="222"/>
        <v>10244</v>
      </c>
      <c r="EN175" s="7">
        <f t="shared" si="222"/>
        <v>10244</v>
      </c>
      <c r="EO175" s="7">
        <f t="shared" si="222"/>
        <v>10244</v>
      </c>
      <c r="EP175" s="7">
        <f t="shared" si="222"/>
        <v>10244</v>
      </c>
      <c r="EQ175" s="7">
        <f t="shared" si="222"/>
        <v>10244</v>
      </c>
      <c r="ER175" s="7">
        <f t="shared" si="222"/>
        <v>10244</v>
      </c>
      <c r="ES175" s="7">
        <f t="shared" si="222"/>
        <v>10244</v>
      </c>
      <c r="ET175" s="7">
        <f t="shared" si="222"/>
        <v>10244</v>
      </c>
      <c r="EU175" s="7">
        <f t="shared" si="222"/>
        <v>10244</v>
      </c>
      <c r="EV175" s="7">
        <f t="shared" si="222"/>
        <v>10244</v>
      </c>
      <c r="EW175" s="7">
        <f t="shared" si="222"/>
        <v>10244</v>
      </c>
      <c r="EX175" s="7">
        <f t="shared" si="222"/>
        <v>10244</v>
      </c>
      <c r="EY175" s="7">
        <f t="shared" si="222"/>
        <v>10244</v>
      </c>
      <c r="EZ175" s="7">
        <f t="shared" si="222"/>
        <v>10244</v>
      </c>
      <c r="FA175" s="7">
        <f t="shared" si="222"/>
        <v>10244</v>
      </c>
      <c r="FB175" s="7">
        <f t="shared" si="222"/>
        <v>10244</v>
      </c>
      <c r="FC175" s="7">
        <f t="shared" si="222"/>
        <v>10244</v>
      </c>
      <c r="FD175" s="7">
        <f t="shared" si="222"/>
        <v>10244</v>
      </c>
      <c r="FE175" s="7">
        <f t="shared" si="222"/>
        <v>10244</v>
      </c>
      <c r="FF175" s="7">
        <f t="shared" si="222"/>
        <v>10244</v>
      </c>
      <c r="FG175" s="7">
        <f t="shared" si="222"/>
        <v>10244</v>
      </c>
      <c r="FH175" s="7">
        <f t="shared" si="222"/>
        <v>10244</v>
      </c>
      <c r="FI175" s="7">
        <f t="shared" si="222"/>
        <v>10244</v>
      </c>
      <c r="FJ175" s="7">
        <f t="shared" si="222"/>
        <v>10244</v>
      </c>
      <c r="FK175" s="7">
        <f t="shared" si="222"/>
        <v>10244</v>
      </c>
      <c r="FL175" s="7">
        <f t="shared" si="222"/>
        <v>10244</v>
      </c>
      <c r="FM175" s="7">
        <f t="shared" si="222"/>
        <v>10244</v>
      </c>
      <c r="FN175" s="7">
        <f t="shared" si="222"/>
        <v>10244</v>
      </c>
      <c r="FO175" s="7">
        <f t="shared" si="222"/>
        <v>10244</v>
      </c>
      <c r="FP175" s="7">
        <f t="shared" si="222"/>
        <v>10244</v>
      </c>
      <c r="FQ175" s="7">
        <f t="shared" si="222"/>
        <v>10244</v>
      </c>
      <c r="FR175" s="7">
        <f t="shared" si="222"/>
        <v>10244</v>
      </c>
      <c r="FS175" s="7">
        <f t="shared" si="222"/>
        <v>10244</v>
      </c>
      <c r="FT175" s="7">
        <f t="shared" si="222"/>
        <v>10244</v>
      </c>
      <c r="FU175" s="7">
        <f t="shared" si="222"/>
        <v>10244</v>
      </c>
      <c r="FV175" s="7">
        <f t="shared" si="222"/>
        <v>10244</v>
      </c>
      <c r="FW175" s="7">
        <f t="shared" si="222"/>
        <v>10244</v>
      </c>
      <c r="FX175" s="7">
        <f t="shared" si="222"/>
        <v>10244</v>
      </c>
      <c r="FY175" s="7"/>
      <c r="FZ175" s="7">
        <f>AVERAGE(C175:FX175)</f>
        <v>10244</v>
      </c>
      <c r="GA175" s="7"/>
      <c r="GB175" s="18"/>
      <c r="GC175" s="18"/>
      <c r="GD175" s="18"/>
      <c r="GE175" s="18"/>
      <c r="GF175" s="18"/>
      <c r="GG175" s="7"/>
      <c r="GH175" s="7"/>
      <c r="GI175" s="7"/>
      <c r="GJ175" s="7"/>
      <c r="GK175" s="7"/>
      <c r="GL175" s="7"/>
      <c r="GM175" s="7"/>
    </row>
    <row r="176" spans="1:195" x14ac:dyDescent="0.35">
      <c r="A176" s="6" t="s">
        <v>685</v>
      </c>
      <c r="B176" s="7" t="s">
        <v>686</v>
      </c>
      <c r="C176" s="7">
        <f t="shared" ref="C176:BN176" si="223">ROUND(C175*C174,2)</f>
        <v>1557088</v>
      </c>
      <c r="D176" s="7">
        <f t="shared" si="223"/>
        <v>5111756</v>
      </c>
      <c r="E176" s="7">
        <f t="shared" si="223"/>
        <v>0</v>
      </c>
      <c r="F176" s="7">
        <f t="shared" si="223"/>
        <v>20805564</v>
      </c>
      <c r="G176" s="7">
        <f t="shared" si="223"/>
        <v>0</v>
      </c>
      <c r="H176" s="7">
        <f t="shared" si="223"/>
        <v>0</v>
      </c>
      <c r="I176" s="7">
        <f t="shared" si="223"/>
        <v>0</v>
      </c>
      <c r="J176" s="7">
        <f t="shared" si="223"/>
        <v>0</v>
      </c>
      <c r="K176" s="7">
        <f t="shared" si="223"/>
        <v>0</v>
      </c>
      <c r="L176" s="7">
        <f t="shared" si="223"/>
        <v>0</v>
      </c>
      <c r="M176" s="7">
        <f t="shared" si="223"/>
        <v>0</v>
      </c>
      <c r="N176" s="7">
        <f t="shared" si="223"/>
        <v>0</v>
      </c>
      <c r="O176" s="7">
        <f t="shared" si="223"/>
        <v>0</v>
      </c>
      <c r="P176" s="7">
        <f t="shared" si="223"/>
        <v>0</v>
      </c>
      <c r="Q176" s="7">
        <f t="shared" si="223"/>
        <v>0</v>
      </c>
      <c r="R176" s="7">
        <f t="shared" si="223"/>
        <v>61622782</v>
      </c>
      <c r="S176" s="7">
        <f t="shared" si="223"/>
        <v>143416</v>
      </c>
      <c r="T176" s="7">
        <f t="shared" si="223"/>
        <v>0</v>
      </c>
      <c r="U176" s="7">
        <f t="shared" si="223"/>
        <v>0</v>
      </c>
      <c r="V176" s="7">
        <f t="shared" si="223"/>
        <v>0</v>
      </c>
      <c r="W176" s="7">
        <f t="shared" si="223"/>
        <v>0</v>
      </c>
      <c r="X176" s="7">
        <f t="shared" si="223"/>
        <v>0</v>
      </c>
      <c r="Y176" s="7">
        <f t="shared" si="223"/>
        <v>4850534</v>
      </c>
      <c r="Z176" s="7">
        <f t="shared" si="223"/>
        <v>0</v>
      </c>
      <c r="AA176" s="7">
        <f t="shared" si="223"/>
        <v>3447106</v>
      </c>
      <c r="AB176" s="7">
        <f t="shared" si="223"/>
        <v>2294656</v>
      </c>
      <c r="AC176" s="7">
        <f t="shared" si="223"/>
        <v>0</v>
      </c>
      <c r="AD176" s="7">
        <f t="shared" si="223"/>
        <v>0</v>
      </c>
      <c r="AE176" s="7">
        <f t="shared" si="223"/>
        <v>0</v>
      </c>
      <c r="AF176" s="7">
        <f t="shared" si="223"/>
        <v>0</v>
      </c>
      <c r="AG176" s="7">
        <f t="shared" si="223"/>
        <v>0</v>
      </c>
      <c r="AH176" s="7">
        <f t="shared" si="223"/>
        <v>0</v>
      </c>
      <c r="AI176" s="7">
        <f t="shared" si="223"/>
        <v>0</v>
      </c>
      <c r="AJ176" s="7">
        <f t="shared" si="223"/>
        <v>0</v>
      </c>
      <c r="AK176" s="7">
        <f t="shared" si="223"/>
        <v>0</v>
      </c>
      <c r="AL176" s="7">
        <f t="shared" si="223"/>
        <v>0</v>
      </c>
      <c r="AM176" s="7">
        <f t="shared" si="223"/>
        <v>0</v>
      </c>
      <c r="AN176" s="7">
        <f t="shared" si="223"/>
        <v>0</v>
      </c>
      <c r="AO176" s="7">
        <f t="shared" si="223"/>
        <v>3795402</v>
      </c>
      <c r="AP176" s="7">
        <f t="shared" si="223"/>
        <v>6100302</v>
      </c>
      <c r="AQ176" s="7">
        <f t="shared" si="223"/>
        <v>0</v>
      </c>
      <c r="AR176" s="7">
        <f t="shared" si="223"/>
        <v>13347932</v>
      </c>
      <c r="AS176" s="7">
        <f t="shared" si="223"/>
        <v>0</v>
      </c>
      <c r="AT176" s="7">
        <f t="shared" si="223"/>
        <v>0</v>
      </c>
      <c r="AU176" s="7">
        <f t="shared" si="223"/>
        <v>0</v>
      </c>
      <c r="AV176" s="7">
        <f t="shared" si="223"/>
        <v>0</v>
      </c>
      <c r="AW176" s="7">
        <f t="shared" si="223"/>
        <v>0</v>
      </c>
      <c r="AX176" s="7">
        <f t="shared" si="223"/>
        <v>0</v>
      </c>
      <c r="AY176" s="7">
        <f t="shared" si="223"/>
        <v>0</v>
      </c>
      <c r="AZ176" s="7">
        <f t="shared" si="223"/>
        <v>1003912</v>
      </c>
      <c r="BA176" s="7">
        <f t="shared" si="223"/>
        <v>2458560</v>
      </c>
      <c r="BB176" s="7">
        <f t="shared" si="223"/>
        <v>0</v>
      </c>
      <c r="BC176" s="7">
        <f t="shared" si="223"/>
        <v>4865900</v>
      </c>
      <c r="BD176" s="7">
        <f t="shared" si="223"/>
        <v>0</v>
      </c>
      <c r="BE176" s="7">
        <f t="shared" si="223"/>
        <v>0</v>
      </c>
      <c r="BF176" s="7">
        <f t="shared" si="223"/>
        <v>12236458</v>
      </c>
      <c r="BG176" s="7">
        <f t="shared" si="223"/>
        <v>0</v>
      </c>
      <c r="BH176" s="7">
        <f t="shared" si="223"/>
        <v>286832</v>
      </c>
      <c r="BI176" s="7">
        <f t="shared" si="223"/>
        <v>0</v>
      </c>
      <c r="BJ176" s="7">
        <f t="shared" si="223"/>
        <v>0</v>
      </c>
      <c r="BK176" s="7">
        <f t="shared" si="223"/>
        <v>122876780</v>
      </c>
      <c r="BL176" s="7">
        <f t="shared" si="223"/>
        <v>0</v>
      </c>
      <c r="BM176" s="7">
        <f t="shared" si="223"/>
        <v>0</v>
      </c>
      <c r="BN176" s="7">
        <f t="shared" si="223"/>
        <v>0</v>
      </c>
      <c r="BO176" s="7">
        <f t="shared" ref="BO176:DZ176" si="224">ROUND(BO175*BO174,2)</f>
        <v>0</v>
      </c>
      <c r="BP176" s="7">
        <f t="shared" si="224"/>
        <v>0</v>
      </c>
      <c r="BQ176" s="7">
        <f t="shared" si="224"/>
        <v>0</v>
      </c>
      <c r="BR176" s="7">
        <f t="shared" si="224"/>
        <v>0</v>
      </c>
      <c r="BS176" s="7">
        <f t="shared" si="224"/>
        <v>0</v>
      </c>
      <c r="BT176" s="7">
        <f t="shared" si="224"/>
        <v>0</v>
      </c>
      <c r="BU176" s="7">
        <f t="shared" si="224"/>
        <v>0</v>
      </c>
      <c r="BV176" s="7">
        <f t="shared" si="224"/>
        <v>0</v>
      </c>
      <c r="BW176" s="7">
        <f t="shared" si="224"/>
        <v>0</v>
      </c>
      <c r="BX176" s="7">
        <f t="shared" si="224"/>
        <v>0</v>
      </c>
      <c r="BY176" s="7">
        <f t="shared" si="224"/>
        <v>0</v>
      </c>
      <c r="BZ176" s="7">
        <f t="shared" si="224"/>
        <v>0</v>
      </c>
      <c r="CA176" s="7">
        <f t="shared" si="224"/>
        <v>0</v>
      </c>
      <c r="CB176" s="7">
        <f t="shared" si="224"/>
        <v>8353982</v>
      </c>
      <c r="CC176" s="7">
        <f t="shared" si="224"/>
        <v>0</v>
      </c>
      <c r="CD176" s="7">
        <f t="shared" si="224"/>
        <v>0</v>
      </c>
      <c r="CE176" s="7">
        <f t="shared" si="224"/>
        <v>0</v>
      </c>
      <c r="CF176" s="7">
        <f t="shared" si="224"/>
        <v>0</v>
      </c>
      <c r="CG176" s="7">
        <f t="shared" si="224"/>
        <v>0</v>
      </c>
      <c r="CH176" s="7">
        <f t="shared" si="224"/>
        <v>0</v>
      </c>
      <c r="CI176" s="7">
        <f t="shared" si="224"/>
        <v>0</v>
      </c>
      <c r="CJ176" s="7">
        <f t="shared" si="224"/>
        <v>0</v>
      </c>
      <c r="CK176" s="7">
        <f t="shared" si="224"/>
        <v>240734</v>
      </c>
      <c r="CL176" s="7">
        <f t="shared" si="224"/>
        <v>56342</v>
      </c>
      <c r="CM176" s="7">
        <f t="shared" si="224"/>
        <v>20488</v>
      </c>
      <c r="CN176" s="7">
        <f t="shared" si="224"/>
        <v>6781528</v>
      </c>
      <c r="CO176" s="7">
        <f t="shared" si="224"/>
        <v>0</v>
      </c>
      <c r="CP176" s="7">
        <f t="shared" si="224"/>
        <v>0</v>
      </c>
      <c r="CQ176" s="7">
        <f t="shared" si="224"/>
        <v>0</v>
      </c>
      <c r="CR176" s="7">
        <f t="shared" si="224"/>
        <v>0</v>
      </c>
      <c r="CS176" s="7">
        <f t="shared" si="224"/>
        <v>0</v>
      </c>
      <c r="CT176" s="7">
        <f t="shared" si="224"/>
        <v>0</v>
      </c>
      <c r="CU176" s="7">
        <f t="shared" si="224"/>
        <v>4056624</v>
      </c>
      <c r="CV176" s="7">
        <f t="shared" si="224"/>
        <v>0</v>
      </c>
      <c r="CW176" s="7">
        <f t="shared" si="224"/>
        <v>0</v>
      </c>
      <c r="CX176" s="7">
        <f t="shared" si="224"/>
        <v>0</v>
      </c>
      <c r="CY176" s="7">
        <f t="shared" si="224"/>
        <v>0</v>
      </c>
      <c r="CZ176" s="7">
        <f t="shared" si="224"/>
        <v>0</v>
      </c>
      <c r="DA176" s="7">
        <f t="shared" si="224"/>
        <v>0</v>
      </c>
      <c r="DB176" s="7">
        <f t="shared" si="224"/>
        <v>0</v>
      </c>
      <c r="DC176" s="7">
        <f t="shared" si="224"/>
        <v>0</v>
      </c>
      <c r="DD176" s="7">
        <f t="shared" si="224"/>
        <v>0</v>
      </c>
      <c r="DE176" s="7">
        <f t="shared" si="224"/>
        <v>0</v>
      </c>
      <c r="DF176" s="7">
        <f t="shared" si="224"/>
        <v>0</v>
      </c>
      <c r="DG176" s="7">
        <f t="shared" si="224"/>
        <v>0</v>
      </c>
      <c r="DH176" s="7">
        <f t="shared" si="224"/>
        <v>0</v>
      </c>
      <c r="DI176" s="7">
        <f t="shared" si="224"/>
        <v>40976</v>
      </c>
      <c r="DJ176" s="7">
        <f t="shared" si="224"/>
        <v>10244</v>
      </c>
      <c r="DK176" s="7">
        <f t="shared" si="224"/>
        <v>10244</v>
      </c>
      <c r="DL176" s="7">
        <f t="shared" si="224"/>
        <v>0</v>
      </c>
      <c r="DM176" s="7">
        <f t="shared" si="224"/>
        <v>0</v>
      </c>
      <c r="DN176" s="7">
        <f t="shared" si="224"/>
        <v>0</v>
      </c>
      <c r="DO176" s="7">
        <f t="shared" si="224"/>
        <v>0</v>
      </c>
      <c r="DP176" s="7">
        <f t="shared" si="224"/>
        <v>0</v>
      </c>
      <c r="DQ176" s="7">
        <f t="shared" si="224"/>
        <v>0</v>
      </c>
      <c r="DR176" s="7">
        <f t="shared" si="224"/>
        <v>0</v>
      </c>
      <c r="DS176" s="7">
        <f t="shared" si="224"/>
        <v>0</v>
      </c>
      <c r="DT176" s="7">
        <f t="shared" si="224"/>
        <v>0</v>
      </c>
      <c r="DU176" s="7">
        <f t="shared" si="224"/>
        <v>0</v>
      </c>
      <c r="DV176" s="7">
        <f t="shared" si="224"/>
        <v>0</v>
      </c>
      <c r="DW176" s="7">
        <f t="shared" si="224"/>
        <v>0</v>
      </c>
      <c r="DX176" s="7">
        <f t="shared" si="224"/>
        <v>0</v>
      </c>
      <c r="DY176" s="7">
        <f t="shared" si="224"/>
        <v>0</v>
      </c>
      <c r="DZ176" s="7">
        <f t="shared" si="224"/>
        <v>0</v>
      </c>
      <c r="EA176" s="7">
        <f t="shared" ref="EA176:FX176" si="225">ROUND(EA175*EA174,2)</f>
        <v>0</v>
      </c>
      <c r="EB176" s="7">
        <f t="shared" si="225"/>
        <v>0</v>
      </c>
      <c r="EC176" s="7">
        <f t="shared" si="225"/>
        <v>0</v>
      </c>
      <c r="ED176" s="7">
        <f t="shared" si="225"/>
        <v>0</v>
      </c>
      <c r="EE176" s="7">
        <f t="shared" si="225"/>
        <v>0</v>
      </c>
      <c r="EF176" s="7">
        <f t="shared" si="225"/>
        <v>0</v>
      </c>
      <c r="EG176" s="7">
        <f t="shared" si="225"/>
        <v>0</v>
      </c>
      <c r="EH176" s="7">
        <f t="shared" si="225"/>
        <v>0</v>
      </c>
      <c r="EI176" s="7">
        <f t="shared" si="225"/>
        <v>0</v>
      </c>
      <c r="EJ176" s="7">
        <f t="shared" si="225"/>
        <v>2125630</v>
      </c>
      <c r="EK176" s="7">
        <f t="shared" si="225"/>
        <v>0</v>
      </c>
      <c r="EL176" s="7">
        <f t="shared" si="225"/>
        <v>0</v>
      </c>
      <c r="EM176" s="7">
        <f t="shared" si="225"/>
        <v>0</v>
      </c>
      <c r="EN176" s="7">
        <f t="shared" si="225"/>
        <v>440492</v>
      </c>
      <c r="EO176" s="7">
        <f t="shared" si="225"/>
        <v>0</v>
      </c>
      <c r="EP176" s="7">
        <f t="shared" si="225"/>
        <v>0</v>
      </c>
      <c r="EQ176" s="7">
        <f t="shared" si="225"/>
        <v>0</v>
      </c>
      <c r="ER176" s="7">
        <f t="shared" si="225"/>
        <v>0</v>
      </c>
      <c r="ES176" s="7">
        <f t="shared" si="225"/>
        <v>0</v>
      </c>
      <c r="ET176" s="7">
        <f t="shared" si="225"/>
        <v>0</v>
      </c>
      <c r="EU176" s="7">
        <f t="shared" si="225"/>
        <v>0</v>
      </c>
      <c r="EV176" s="7">
        <f t="shared" si="225"/>
        <v>0</v>
      </c>
      <c r="EW176" s="7">
        <f t="shared" si="225"/>
        <v>0</v>
      </c>
      <c r="EX176" s="7">
        <f t="shared" si="225"/>
        <v>0</v>
      </c>
      <c r="EY176" s="7">
        <f t="shared" si="225"/>
        <v>4609800</v>
      </c>
      <c r="EZ176" s="7">
        <f t="shared" si="225"/>
        <v>0</v>
      </c>
      <c r="FA176" s="7">
        <f t="shared" si="225"/>
        <v>0</v>
      </c>
      <c r="FB176" s="7">
        <f t="shared" si="225"/>
        <v>0</v>
      </c>
      <c r="FC176" s="7">
        <f t="shared" si="225"/>
        <v>0</v>
      </c>
      <c r="FD176" s="7">
        <f t="shared" si="225"/>
        <v>0</v>
      </c>
      <c r="FE176" s="7">
        <f t="shared" si="225"/>
        <v>0</v>
      </c>
      <c r="FF176" s="7">
        <f t="shared" si="225"/>
        <v>0</v>
      </c>
      <c r="FG176" s="7">
        <f t="shared" si="225"/>
        <v>0</v>
      </c>
      <c r="FH176" s="7">
        <f t="shared" si="225"/>
        <v>0</v>
      </c>
      <c r="FI176" s="7">
        <f t="shared" si="225"/>
        <v>0</v>
      </c>
      <c r="FJ176" s="7">
        <f t="shared" si="225"/>
        <v>0</v>
      </c>
      <c r="FK176" s="7">
        <f t="shared" si="225"/>
        <v>0</v>
      </c>
      <c r="FL176" s="7">
        <f t="shared" si="225"/>
        <v>0</v>
      </c>
      <c r="FM176" s="7">
        <f t="shared" si="225"/>
        <v>0</v>
      </c>
      <c r="FN176" s="7">
        <f t="shared" si="225"/>
        <v>2607098</v>
      </c>
      <c r="FO176" s="7">
        <f t="shared" si="225"/>
        <v>0</v>
      </c>
      <c r="FP176" s="7">
        <f t="shared" si="225"/>
        <v>0</v>
      </c>
      <c r="FQ176" s="7">
        <f t="shared" si="225"/>
        <v>0</v>
      </c>
      <c r="FR176" s="7">
        <f t="shared" si="225"/>
        <v>0</v>
      </c>
      <c r="FS176" s="7">
        <f t="shared" si="225"/>
        <v>0</v>
      </c>
      <c r="FT176" s="7">
        <f t="shared" si="225"/>
        <v>0</v>
      </c>
      <c r="FU176" s="7">
        <f t="shared" si="225"/>
        <v>0</v>
      </c>
      <c r="FV176" s="7">
        <f t="shared" si="225"/>
        <v>0</v>
      </c>
      <c r="FW176" s="7">
        <f t="shared" si="225"/>
        <v>0</v>
      </c>
      <c r="FX176" s="7">
        <f t="shared" si="225"/>
        <v>0</v>
      </c>
      <c r="FY176" s="20"/>
      <c r="FZ176" s="7">
        <f>SUM(C176:FX176)</f>
        <v>296159162</v>
      </c>
      <c r="GA176" s="7"/>
      <c r="GB176" s="11"/>
      <c r="GC176" s="11"/>
      <c r="GD176" s="11"/>
      <c r="GE176" s="11"/>
      <c r="GF176" s="11"/>
      <c r="GG176" s="7"/>
      <c r="GH176" s="7"/>
      <c r="GI176" s="7"/>
      <c r="GJ176" s="7"/>
      <c r="GK176" s="7"/>
      <c r="GL176" s="7"/>
      <c r="GM176" s="7"/>
    </row>
    <row r="177" spans="1:217" x14ac:dyDescent="0.35">
      <c r="A177" s="6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  <c r="DV177" s="7"/>
      <c r="DW177" s="7"/>
      <c r="DX177" s="7"/>
      <c r="DY177" s="7"/>
      <c r="DZ177" s="7"/>
      <c r="EA177" s="7"/>
      <c r="EB177" s="7"/>
      <c r="EC177" s="7"/>
      <c r="ED177" s="7"/>
      <c r="EE177" s="7"/>
      <c r="EF177" s="7"/>
      <c r="EG177" s="7"/>
      <c r="EH177" s="7"/>
      <c r="EI177" s="7"/>
      <c r="EJ177" s="7"/>
      <c r="EK177" s="7"/>
      <c r="EL177" s="7"/>
      <c r="EM177" s="7"/>
      <c r="EN177" s="7"/>
      <c r="EO177" s="7"/>
      <c r="EP177" s="7"/>
      <c r="EQ177" s="7"/>
      <c r="ER177" s="7"/>
      <c r="ES177" s="7"/>
      <c r="ET177" s="7"/>
      <c r="EU177" s="7"/>
      <c r="EV177" s="7"/>
      <c r="EW177" s="7"/>
      <c r="EX177" s="7"/>
      <c r="EY177" s="7"/>
      <c r="EZ177" s="7"/>
      <c r="FA177" s="7"/>
      <c r="FB177" s="7"/>
      <c r="FC177" s="7"/>
      <c r="FD177" s="7"/>
      <c r="FE177" s="7"/>
      <c r="FF177" s="7"/>
      <c r="FG177" s="7"/>
      <c r="FH177" s="7"/>
      <c r="FI177" s="7"/>
      <c r="FJ177" s="7"/>
      <c r="FK177" s="7"/>
      <c r="FL177" s="7"/>
      <c r="FM177" s="7"/>
      <c r="FN177" s="7"/>
      <c r="FO177" s="7"/>
      <c r="FP177" s="7"/>
      <c r="FQ177" s="7"/>
      <c r="FR177" s="7"/>
      <c r="FS177" s="7"/>
      <c r="FT177" s="7"/>
      <c r="FU177" s="7"/>
      <c r="FV177" s="7"/>
      <c r="FW177" s="7"/>
      <c r="FX177" s="7"/>
      <c r="FY177" s="7"/>
      <c r="FZ177" s="7"/>
      <c r="GA177" s="7"/>
      <c r="GB177" s="7"/>
      <c r="GC177" s="7"/>
      <c r="GD177" s="7"/>
      <c r="GE177" s="7"/>
      <c r="GF177" s="7"/>
      <c r="GG177" s="7"/>
      <c r="GH177" s="7"/>
      <c r="GI177" s="7"/>
      <c r="GJ177" s="7"/>
      <c r="GK177" s="7"/>
      <c r="GL177" s="7"/>
      <c r="GM177" s="7"/>
    </row>
    <row r="178" spans="1:217" x14ac:dyDescent="0.35">
      <c r="A178" s="6" t="s">
        <v>687</v>
      </c>
      <c r="B178" s="7" t="s">
        <v>688</v>
      </c>
      <c r="C178" s="7">
        <f>C13+C14+C100</f>
        <v>0</v>
      </c>
      <c r="D178" s="7">
        <f t="shared" ref="D178:BO178" si="226">D13+D14+D100</f>
        <v>32</v>
      </c>
      <c r="E178" s="7">
        <f t="shared" si="226"/>
        <v>0</v>
      </c>
      <c r="F178" s="7">
        <f t="shared" si="226"/>
        <v>5</v>
      </c>
      <c r="G178" s="7">
        <f t="shared" si="226"/>
        <v>0</v>
      </c>
      <c r="H178" s="7">
        <f t="shared" si="226"/>
        <v>0</v>
      </c>
      <c r="I178" s="7">
        <f t="shared" si="226"/>
        <v>6</v>
      </c>
      <c r="J178" s="7">
        <f t="shared" si="226"/>
        <v>0</v>
      </c>
      <c r="K178" s="7">
        <f t="shared" si="226"/>
        <v>0</v>
      </c>
      <c r="L178" s="7">
        <f t="shared" si="226"/>
        <v>0</v>
      </c>
      <c r="M178" s="7">
        <f t="shared" si="226"/>
        <v>0</v>
      </c>
      <c r="N178" s="7">
        <f t="shared" si="226"/>
        <v>24</v>
      </c>
      <c r="O178" s="7">
        <f t="shared" si="226"/>
        <v>8</v>
      </c>
      <c r="P178" s="7">
        <f t="shared" si="226"/>
        <v>0</v>
      </c>
      <c r="Q178" s="7">
        <f t="shared" si="226"/>
        <v>10.5</v>
      </c>
      <c r="R178" s="7">
        <f t="shared" si="226"/>
        <v>0</v>
      </c>
      <c r="S178" s="7">
        <f t="shared" si="226"/>
        <v>0</v>
      </c>
      <c r="T178" s="7">
        <f t="shared" si="226"/>
        <v>0</v>
      </c>
      <c r="U178" s="7">
        <f t="shared" si="226"/>
        <v>0</v>
      </c>
      <c r="V178" s="7">
        <f t="shared" si="226"/>
        <v>0</v>
      </c>
      <c r="W178" s="7">
        <f t="shared" si="226"/>
        <v>0</v>
      </c>
      <c r="X178" s="7">
        <f t="shared" si="226"/>
        <v>0</v>
      </c>
      <c r="Y178" s="7">
        <f t="shared" si="226"/>
        <v>0</v>
      </c>
      <c r="Z178" s="7">
        <f t="shared" si="226"/>
        <v>0</v>
      </c>
      <c r="AA178" s="7">
        <f t="shared" si="226"/>
        <v>43</v>
      </c>
      <c r="AB178" s="7">
        <f t="shared" si="226"/>
        <v>3</v>
      </c>
      <c r="AC178" s="7">
        <f t="shared" si="226"/>
        <v>0</v>
      </c>
      <c r="AD178" s="7">
        <f t="shared" si="226"/>
        <v>0</v>
      </c>
      <c r="AE178" s="7">
        <f t="shared" si="226"/>
        <v>0</v>
      </c>
      <c r="AF178" s="7">
        <f t="shared" si="226"/>
        <v>0</v>
      </c>
      <c r="AG178" s="7">
        <f t="shared" si="226"/>
        <v>0</v>
      </c>
      <c r="AH178" s="7">
        <f t="shared" si="226"/>
        <v>0</v>
      </c>
      <c r="AI178" s="7">
        <f t="shared" si="226"/>
        <v>0</v>
      </c>
      <c r="AJ178" s="7">
        <f t="shared" si="226"/>
        <v>0</v>
      </c>
      <c r="AK178" s="7">
        <f t="shared" si="226"/>
        <v>0</v>
      </c>
      <c r="AL178" s="7">
        <f t="shared" si="226"/>
        <v>0</v>
      </c>
      <c r="AM178" s="7">
        <f t="shared" si="226"/>
        <v>0</v>
      </c>
      <c r="AN178" s="7">
        <f t="shared" si="226"/>
        <v>0</v>
      </c>
      <c r="AO178" s="7">
        <f t="shared" si="226"/>
        <v>0</v>
      </c>
      <c r="AP178" s="7">
        <f t="shared" si="226"/>
        <v>15.5</v>
      </c>
      <c r="AQ178" s="7">
        <f t="shared" si="226"/>
        <v>0.5</v>
      </c>
      <c r="AR178" s="7">
        <f t="shared" si="226"/>
        <v>11</v>
      </c>
      <c r="AS178" s="7">
        <f t="shared" si="226"/>
        <v>1</v>
      </c>
      <c r="AT178" s="7">
        <f t="shared" si="226"/>
        <v>1</v>
      </c>
      <c r="AU178" s="7">
        <f t="shared" si="226"/>
        <v>0</v>
      </c>
      <c r="AV178" s="7">
        <f t="shared" si="226"/>
        <v>0</v>
      </c>
      <c r="AW178" s="7">
        <f t="shared" si="226"/>
        <v>0</v>
      </c>
      <c r="AX178" s="7">
        <f t="shared" si="226"/>
        <v>0</v>
      </c>
      <c r="AY178" s="7">
        <f t="shared" si="226"/>
        <v>0</v>
      </c>
      <c r="AZ178" s="7">
        <f t="shared" si="226"/>
        <v>0</v>
      </c>
      <c r="BA178" s="7">
        <f t="shared" si="226"/>
        <v>0</v>
      </c>
      <c r="BB178" s="7">
        <f t="shared" si="226"/>
        <v>1</v>
      </c>
      <c r="BC178" s="7">
        <f t="shared" si="226"/>
        <v>15</v>
      </c>
      <c r="BD178" s="7">
        <f t="shared" si="226"/>
        <v>0</v>
      </c>
      <c r="BE178" s="7">
        <f t="shared" si="226"/>
        <v>0</v>
      </c>
      <c r="BF178" s="7">
        <f t="shared" si="226"/>
        <v>2</v>
      </c>
      <c r="BG178" s="7">
        <f t="shared" si="226"/>
        <v>0</v>
      </c>
      <c r="BH178" s="7">
        <f t="shared" si="226"/>
        <v>0</v>
      </c>
      <c r="BI178" s="7">
        <f t="shared" si="226"/>
        <v>0</v>
      </c>
      <c r="BJ178" s="7">
        <f t="shared" si="226"/>
        <v>2</v>
      </c>
      <c r="BK178" s="7">
        <f t="shared" si="226"/>
        <v>26</v>
      </c>
      <c r="BL178" s="7">
        <f t="shared" si="226"/>
        <v>2</v>
      </c>
      <c r="BM178" s="7">
        <f t="shared" si="226"/>
        <v>0</v>
      </c>
      <c r="BN178" s="7">
        <f t="shared" si="226"/>
        <v>15</v>
      </c>
      <c r="BO178" s="7">
        <f t="shared" si="226"/>
        <v>0</v>
      </c>
      <c r="BP178" s="7">
        <f t="shared" ref="BP178:EA178" si="227">BP13+BP14+BP100</f>
        <v>0</v>
      </c>
      <c r="BQ178" s="7">
        <f t="shared" si="227"/>
        <v>1</v>
      </c>
      <c r="BR178" s="7">
        <f t="shared" si="227"/>
        <v>0</v>
      </c>
      <c r="BS178" s="7">
        <f t="shared" si="227"/>
        <v>0</v>
      </c>
      <c r="BT178" s="7">
        <f t="shared" si="227"/>
        <v>0</v>
      </c>
      <c r="BU178" s="7">
        <f t="shared" si="227"/>
        <v>0</v>
      </c>
      <c r="BV178" s="7">
        <f t="shared" si="227"/>
        <v>0</v>
      </c>
      <c r="BW178" s="7">
        <f t="shared" si="227"/>
        <v>0</v>
      </c>
      <c r="BX178" s="7">
        <f t="shared" si="227"/>
        <v>0</v>
      </c>
      <c r="BY178" s="7">
        <f t="shared" si="227"/>
        <v>3</v>
      </c>
      <c r="BZ178" s="7">
        <f t="shared" si="227"/>
        <v>0</v>
      </c>
      <c r="CA178" s="7">
        <f t="shared" si="227"/>
        <v>0</v>
      </c>
      <c r="CB178" s="7">
        <f t="shared" si="227"/>
        <v>12</v>
      </c>
      <c r="CC178" s="7">
        <f t="shared" si="227"/>
        <v>0</v>
      </c>
      <c r="CD178" s="7">
        <f t="shared" si="227"/>
        <v>0</v>
      </c>
      <c r="CE178" s="7">
        <f t="shared" si="227"/>
        <v>0</v>
      </c>
      <c r="CF178" s="7">
        <f t="shared" si="227"/>
        <v>0</v>
      </c>
      <c r="CG178" s="7">
        <f t="shared" si="227"/>
        <v>0</v>
      </c>
      <c r="CH178" s="7">
        <f t="shared" si="227"/>
        <v>0</v>
      </c>
      <c r="CI178" s="7">
        <f t="shared" si="227"/>
        <v>0</v>
      </c>
      <c r="CJ178" s="7">
        <f t="shared" si="227"/>
        <v>2</v>
      </c>
      <c r="CK178" s="7">
        <f t="shared" si="227"/>
        <v>0</v>
      </c>
      <c r="CL178" s="7">
        <f t="shared" si="227"/>
        <v>0</v>
      </c>
      <c r="CM178" s="7">
        <f t="shared" si="227"/>
        <v>0</v>
      </c>
      <c r="CN178" s="7">
        <f t="shared" si="227"/>
        <v>21</v>
      </c>
      <c r="CO178" s="7">
        <f t="shared" si="227"/>
        <v>3</v>
      </c>
      <c r="CP178" s="7">
        <f t="shared" si="227"/>
        <v>2</v>
      </c>
      <c r="CQ178" s="7">
        <f t="shared" si="227"/>
        <v>0</v>
      </c>
      <c r="CR178" s="7">
        <f t="shared" si="227"/>
        <v>0</v>
      </c>
      <c r="CS178" s="7">
        <f t="shared" si="227"/>
        <v>0</v>
      </c>
      <c r="CT178" s="7">
        <f t="shared" si="227"/>
        <v>0</v>
      </c>
      <c r="CU178" s="7">
        <f t="shared" si="227"/>
        <v>0</v>
      </c>
      <c r="CV178" s="7">
        <f t="shared" si="227"/>
        <v>0</v>
      </c>
      <c r="CW178" s="7">
        <f t="shared" si="227"/>
        <v>0</v>
      </c>
      <c r="CX178" s="7">
        <f t="shared" si="227"/>
        <v>0</v>
      </c>
      <c r="CY178" s="7">
        <f t="shared" si="227"/>
        <v>0</v>
      </c>
      <c r="CZ178" s="7">
        <f t="shared" si="227"/>
        <v>0</v>
      </c>
      <c r="DA178" s="7">
        <f t="shared" si="227"/>
        <v>0</v>
      </c>
      <c r="DB178" s="7">
        <f t="shared" si="227"/>
        <v>0</v>
      </c>
      <c r="DC178" s="7">
        <f t="shared" si="227"/>
        <v>0</v>
      </c>
      <c r="DD178" s="7">
        <f t="shared" si="227"/>
        <v>0</v>
      </c>
      <c r="DE178" s="7">
        <f t="shared" si="227"/>
        <v>0</v>
      </c>
      <c r="DF178" s="7">
        <f t="shared" si="227"/>
        <v>30</v>
      </c>
      <c r="DG178" s="7">
        <f t="shared" si="227"/>
        <v>0</v>
      </c>
      <c r="DH178" s="7">
        <f t="shared" si="227"/>
        <v>0</v>
      </c>
      <c r="DI178" s="7">
        <f t="shared" si="227"/>
        <v>0</v>
      </c>
      <c r="DJ178" s="7">
        <f t="shared" si="227"/>
        <v>0</v>
      </c>
      <c r="DK178" s="7">
        <f t="shared" si="227"/>
        <v>0</v>
      </c>
      <c r="DL178" s="7">
        <f t="shared" si="227"/>
        <v>0</v>
      </c>
      <c r="DM178" s="7">
        <f t="shared" si="227"/>
        <v>0</v>
      </c>
      <c r="DN178" s="7">
        <f t="shared" si="227"/>
        <v>0.5</v>
      </c>
      <c r="DO178" s="7">
        <f t="shared" si="227"/>
        <v>1</v>
      </c>
      <c r="DP178" s="7">
        <f t="shared" si="227"/>
        <v>0</v>
      </c>
      <c r="DQ178" s="7">
        <f t="shared" si="227"/>
        <v>0</v>
      </c>
      <c r="DR178" s="7">
        <f t="shared" si="227"/>
        <v>0</v>
      </c>
      <c r="DS178" s="7">
        <f t="shared" si="227"/>
        <v>0</v>
      </c>
      <c r="DT178" s="7">
        <f t="shared" si="227"/>
        <v>0</v>
      </c>
      <c r="DU178" s="7">
        <f t="shared" si="227"/>
        <v>0</v>
      </c>
      <c r="DV178" s="7">
        <f t="shared" si="227"/>
        <v>0</v>
      </c>
      <c r="DW178" s="7">
        <f t="shared" si="227"/>
        <v>0</v>
      </c>
      <c r="DX178" s="7">
        <f t="shared" si="227"/>
        <v>0</v>
      </c>
      <c r="DY178" s="7">
        <f t="shared" si="227"/>
        <v>0</v>
      </c>
      <c r="DZ178" s="7">
        <f t="shared" si="227"/>
        <v>0</v>
      </c>
      <c r="EA178" s="7">
        <f t="shared" si="227"/>
        <v>0</v>
      </c>
      <c r="EB178" s="7">
        <f t="shared" ref="EB178:FX178" si="228">EB13+EB14+EB100</f>
        <v>0</v>
      </c>
      <c r="EC178" s="7">
        <f t="shared" si="228"/>
        <v>0</v>
      </c>
      <c r="ED178" s="7">
        <f t="shared" si="228"/>
        <v>0</v>
      </c>
      <c r="EE178" s="7">
        <f t="shared" si="228"/>
        <v>0</v>
      </c>
      <c r="EF178" s="7">
        <f t="shared" si="228"/>
        <v>0</v>
      </c>
      <c r="EG178" s="7">
        <f t="shared" si="228"/>
        <v>0</v>
      </c>
      <c r="EH178" s="7">
        <f t="shared" si="228"/>
        <v>0</v>
      </c>
      <c r="EI178" s="7">
        <f t="shared" si="228"/>
        <v>2</v>
      </c>
      <c r="EJ178" s="7">
        <f t="shared" si="228"/>
        <v>3</v>
      </c>
      <c r="EK178" s="7">
        <f t="shared" si="228"/>
        <v>0</v>
      </c>
      <c r="EL178" s="7">
        <f t="shared" si="228"/>
        <v>0</v>
      </c>
      <c r="EM178" s="7">
        <f t="shared" si="228"/>
        <v>0</v>
      </c>
      <c r="EN178" s="7">
        <f t="shared" si="228"/>
        <v>0</v>
      </c>
      <c r="EO178" s="7">
        <f t="shared" si="228"/>
        <v>0</v>
      </c>
      <c r="EP178" s="7">
        <f t="shared" si="228"/>
        <v>0</v>
      </c>
      <c r="EQ178" s="7">
        <f t="shared" si="228"/>
        <v>0</v>
      </c>
      <c r="ER178" s="7">
        <f t="shared" si="228"/>
        <v>0</v>
      </c>
      <c r="ES178" s="7">
        <f t="shared" si="228"/>
        <v>0</v>
      </c>
      <c r="ET178" s="7">
        <f t="shared" si="228"/>
        <v>0</v>
      </c>
      <c r="EU178" s="7">
        <f t="shared" si="228"/>
        <v>0</v>
      </c>
      <c r="EV178" s="7">
        <f t="shared" si="228"/>
        <v>0</v>
      </c>
      <c r="EW178" s="7">
        <f t="shared" si="228"/>
        <v>0</v>
      </c>
      <c r="EX178" s="7">
        <f t="shared" si="228"/>
        <v>0</v>
      </c>
      <c r="EY178" s="7">
        <f t="shared" si="228"/>
        <v>0</v>
      </c>
      <c r="EZ178" s="7">
        <f t="shared" si="228"/>
        <v>0</v>
      </c>
      <c r="FA178" s="7">
        <f t="shared" si="228"/>
        <v>0</v>
      </c>
      <c r="FB178" s="7">
        <f t="shared" si="228"/>
        <v>0</v>
      </c>
      <c r="FC178" s="7">
        <f t="shared" si="228"/>
        <v>0</v>
      </c>
      <c r="FD178" s="7">
        <f t="shared" si="228"/>
        <v>0</v>
      </c>
      <c r="FE178" s="7">
        <f t="shared" si="228"/>
        <v>0</v>
      </c>
      <c r="FF178" s="7">
        <f t="shared" si="228"/>
        <v>0</v>
      </c>
      <c r="FG178" s="7">
        <f t="shared" si="228"/>
        <v>0</v>
      </c>
      <c r="FH178" s="7">
        <f t="shared" si="228"/>
        <v>0</v>
      </c>
      <c r="FI178" s="7">
        <f t="shared" si="228"/>
        <v>0</v>
      </c>
      <c r="FJ178" s="7">
        <f t="shared" si="228"/>
        <v>0</v>
      </c>
      <c r="FK178" s="7">
        <f t="shared" si="228"/>
        <v>0</v>
      </c>
      <c r="FL178" s="7">
        <f t="shared" si="228"/>
        <v>0</v>
      </c>
      <c r="FM178" s="7">
        <f t="shared" si="228"/>
        <v>0</v>
      </c>
      <c r="FN178" s="7">
        <f t="shared" si="228"/>
        <v>13</v>
      </c>
      <c r="FO178" s="7">
        <f t="shared" si="228"/>
        <v>2</v>
      </c>
      <c r="FP178" s="7">
        <f t="shared" si="228"/>
        <v>0</v>
      </c>
      <c r="FQ178" s="7">
        <f t="shared" si="228"/>
        <v>0</v>
      </c>
      <c r="FR178" s="7">
        <f t="shared" si="228"/>
        <v>0</v>
      </c>
      <c r="FS178" s="7">
        <f t="shared" si="228"/>
        <v>0</v>
      </c>
      <c r="FT178" s="7">
        <f t="shared" si="228"/>
        <v>0</v>
      </c>
      <c r="FU178" s="7">
        <f t="shared" si="228"/>
        <v>0</v>
      </c>
      <c r="FV178" s="7">
        <f t="shared" si="228"/>
        <v>0</v>
      </c>
      <c r="FW178" s="7">
        <f t="shared" si="228"/>
        <v>0</v>
      </c>
      <c r="FX178" s="7">
        <f t="shared" si="228"/>
        <v>0</v>
      </c>
      <c r="FY178" s="7"/>
      <c r="FZ178" s="7">
        <f>SUM(C178:FX178)</f>
        <v>319</v>
      </c>
      <c r="GA178" s="43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</row>
    <row r="179" spans="1:217" x14ac:dyDescent="0.35">
      <c r="A179" s="6" t="s">
        <v>689</v>
      </c>
      <c r="B179" s="7" t="s">
        <v>690</v>
      </c>
      <c r="C179" s="7">
        <f t="shared" ref="C179:BN179" si="229">C178*C175</f>
        <v>0</v>
      </c>
      <c r="D179" s="7">
        <f t="shared" si="229"/>
        <v>327808</v>
      </c>
      <c r="E179" s="7">
        <f t="shared" si="229"/>
        <v>0</v>
      </c>
      <c r="F179" s="7">
        <f t="shared" si="229"/>
        <v>51220</v>
      </c>
      <c r="G179" s="7">
        <f t="shared" si="229"/>
        <v>0</v>
      </c>
      <c r="H179" s="7">
        <f t="shared" si="229"/>
        <v>0</v>
      </c>
      <c r="I179" s="7">
        <f t="shared" si="229"/>
        <v>61464</v>
      </c>
      <c r="J179" s="7">
        <f t="shared" si="229"/>
        <v>0</v>
      </c>
      <c r="K179" s="7">
        <f t="shared" si="229"/>
        <v>0</v>
      </c>
      <c r="L179" s="7">
        <f t="shared" si="229"/>
        <v>0</v>
      </c>
      <c r="M179" s="7">
        <f t="shared" si="229"/>
        <v>0</v>
      </c>
      <c r="N179" s="7">
        <f t="shared" si="229"/>
        <v>245856</v>
      </c>
      <c r="O179" s="7">
        <f t="shared" si="229"/>
        <v>81952</v>
      </c>
      <c r="P179" s="7">
        <f t="shared" si="229"/>
        <v>0</v>
      </c>
      <c r="Q179" s="7">
        <f t="shared" si="229"/>
        <v>107562</v>
      </c>
      <c r="R179" s="7">
        <f t="shared" si="229"/>
        <v>0</v>
      </c>
      <c r="S179" s="7">
        <f t="shared" si="229"/>
        <v>0</v>
      </c>
      <c r="T179" s="7">
        <f t="shared" si="229"/>
        <v>0</v>
      </c>
      <c r="U179" s="7">
        <f t="shared" si="229"/>
        <v>0</v>
      </c>
      <c r="V179" s="7">
        <f t="shared" si="229"/>
        <v>0</v>
      </c>
      <c r="W179" s="7">
        <f t="shared" si="229"/>
        <v>0</v>
      </c>
      <c r="X179" s="7">
        <f t="shared" si="229"/>
        <v>0</v>
      </c>
      <c r="Y179" s="7">
        <f t="shared" si="229"/>
        <v>0</v>
      </c>
      <c r="Z179" s="7">
        <f t="shared" si="229"/>
        <v>0</v>
      </c>
      <c r="AA179" s="7">
        <f t="shared" si="229"/>
        <v>440492</v>
      </c>
      <c r="AB179" s="7">
        <f t="shared" si="229"/>
        <v>30732</v>
      </c>
      <c r="AC179" s="7">
        <f t="shared" si="229"/>
        <v>0</v>
      </c>
      <c r="AD179" s="7">
        <f t="shared" si="229"/>
        <v>0</v>
      </c>
      <c r="AE179" s="7">
        <f t="shared" si="229"/>
        <v>0</v>
      </c>
      <c r="AF179" s="7">
        <f t="shared" si="229"/>
        <v>0</v>
      </c>
      <c r="AG179" s="7">
        <f t="shared" si="229"/>
        <v>0</v>
      </c>
      <c r="AH179" s="7">
        <f t="shared" si="229"/>
        <v>0</v>
      </c>
      <c r="AI179" s="7">
        <f t="shared" si="229"/>
        <v>0</v>
      </c>
      <c r="AJ179" s="7">
        <f t="shared" si="229"/>
        <v>0</v>
      </c>
      <c r="AK179" s="7">
        <f t="shared" si="229"/>
        <v>0</v>
      </c>
      <c r="AL179" s="7">
        <f t="shared" si="229"/>
        <v>0</v>
      </c>
      <c r="AM179" s="7">
        <f t="shared" si="229"/>
        <v>0</v>
      </c>
      <c r="AN179" s="7">
        <f t="shared" si="229"/>
        <v>0</v>
      </c>
      <c r="AO179" s="7">
        <f t="shared" si="229"/>
        <v>0</v>
      </c>
      <c r="AP179" s="7">
        <f t="shared" si="229"/>
        <v>158782</v>
      </c>
      <c r="AQ179" s="7">
        <f t="shared" si="229"/>
        <v>5122</v>
      </c>
      <c r="AR179" s="7">
        <f t="shared" si="229"/>
        <v>112684</v>
      </c>
      <c r="AS179" s="7">
        <f t="shared" si="229"/>
        <v>10244</v>
      </c>
      <c r="AT179" s="7">
        <f t="shared" si="229"/>
        <v>10244</v>
      </c>
      <c r="AU179" s="7">
        <f t="shared" si="229"/>
        <v>0</v>
      </c>
      <c r="AV179" s="7">
        <f t="shared" si="229"/>
        <v>0</v>
      </c>
      <c r="AW179" s="7">
        <f t="shared" si="229"/>
        <v>0</v>
      </c>
      <c r="AX179" s="7">
        <f t="shared" si="229"/>
        <v>0</v>
      </c>
      <c r="AY179" s="7">
        <f t="shared" si="229"/>
        <v>0</v>
      </c>
      <c r="AZ179" s="7">
        <f t="shared" si="229"/>
        <v>0</v>
      </c>
      <c r="BA179" s="7">
        <f t="shared" si="229"/>
        <v>0</v>
      </c>
      <c r="BB179" s="7">
        <f t="shared" si="229"/>
        <v>10244</v>
      </c>
      <c r="BC179" s="7">
        <f t="shared" si="229"/>
        <v>153660</v>
      </c>
      <c r="BD179" s="7">
        <f t="shared" si="229"/>
        <v>0</v>
      </c>
      <c r="BE179" s="7">
        <f t="shared" si="229"/>
        <v>0</v>
      </c>
      <c r="BF179" s="7">
        <f t="shared" si="229"/>
        <v>20488</v>
      </c>
      <c r="BG179" s="7">
        <f t="shared" si="229"/>
        <v>0</v>
      </c>
      <c r="BH179" s="7">
        <f t="shared" si="229"/>
        <v>0</v>
      </c>
      <c r="BI179" s="7">
        <f t="shared" si="229"/>
        <v>0</v>
      </c>
      <c r="BJ179" s="7">
        <f t="shared" si="229"/>
        <v>20488</v>
      </c>
      <c r="BK179" s="7">
        <f t="shared" si="229"/>
        <v>266344</v>
      </c>
      <c r="BL179" s="7">
        <f t="shared" si="229"/>
        <v>20488</v>
      </c>
      <c r="BM179" s="7">
        <f t="shared" si="229"/>
        <v>0</v>
      </c>
      <c r="BN179" s="7">
        <f t="shared" si="229"/>
        <v>153660</v>
      </c>
      <c r="BO179" s="7">
        <f t="shared" ref="BO179:DZ179" si="230">BO178*BO175</f>
        <v>0</v>
      </c>
      <c r="BP179" s="7">
        <f t="shared" si="230"/>
        <v>0</v>
      </c>
      <c r="BQ179" s="7">
        <f t="shared" si="230"/>
        <v>10244</v>
      </c>
      <c r="BR179" s="7">
        <f t="shared" si="230"/>
        <v>0</v>
      </c>
      <c r="BS179" s="7">
        <f t="shared" si="230"/>
        <v>0</v>
      </c>
      <c r="BT179" s="7">
        <f t="shared" si="230"/>
        <v>0</v>
      </c>
      <c r="BU179" s="7">
        <f t="shared" si="230"/>
        <v>0</v>
      </c>
      <c r="BV179" s="7">
        <f t="shared" si="230"/>
        <v>0</v>
      </c>
      <c r="BW179" s="7">
        <f t="shared" si="230"/>
        <v>0</v>
      </c>
      <c r="BX179" s="7">
        <f t="shared" si="230"/>
        <v>0</v>
      </c>
      <c r="BY179" s="7">
        <f t="shared" si="230"/>
        <v>30732</v>
      </c>
      <c r="BZ179" s="7">
        <f t="shared" si="230"/>
        <v>0</v>
      </c>
      <c r="CA179" s="7">
        <f t="shared" si="230"/>
        <v>0</v>
      </c>
      <c r="CB179" s="7">
        <f t="shared" si="230"/>
        <v>122928</v>
      </c>
      <c r="CC179" s="7">
        <f t="shared" si="230"/>
        <v>0</v>
      </c>
      <c r="CD179" s="7">
        <f t="shared" si="230"/>
        <v>0</v>
      </c>
      <c r="CE179" s="7">
        <f t="shared" si="230"/>
        <v>0</v>
      </c>
      <c r="CF179" s="7">
        <f t="shared" si="230"/>
        <v>0</v>
      </c>
      <c r="CG179" s="7">
        <f t="shared" si="230"/>
        <v>0</v>
      </c>
      <c r="CH179" s="7">
        <f t="shared" si="230"/>
        <v>0</v>
      </c>
      <c r="CI179" s="7">
        <f t="shared" si="230"/>
        <v>0</v>
      </c>
      <c r="CJ179" s="7">
        <f t="shared" si="230"/>
        <v>20488</v>
      </c>
      <c r="CK179" s="7">
        <f t="shared" si="230"/>
        <v>0</v>
      </c>
      <c r="CL179" s="7">
        <f t="shared" si="230"/>
        <v>0</v>
      </c>
      <c r="CM179" s="7">
        <f t="shared" si="230"/>
        <v>0</v>
      </c>
      <c r="CN179" s="7">
        <f t="shared" si="230"/>
        <v>215124</v>
      </c>
      <c r="CO179" s="7">
        <f t="shared" si="230"/>
        <v>30732</v>
      </c>
      <c r="CP179" s="7">
        <f t="shared" si="230"/>
        <v>20488</v>
      </c>
      <c r="CQ179" s="7">
        <f t="shared" si="230"/>
        <v>0</v>
      </c>
      <c r="CR179" s="7">
        <f t="shared" si="230"/>
        <v>0</v>
      </c>
      <c r="CS179" s="7">
        <f t="shared" si="230"/>
        <v>0</v>
      </c>
      <c r="CT179" s="7">
        <f t="shared" si="230"/>
        <v>0</v>
      </c>
      <c r="CU179" s="7">
        <f t="shared" si="230"/>
        <v>0</v>
      </c>
      <c r="CV179" s="7">
        <f t="shared" si="230"/>
        <v>0</v>
      </c>
      <c r="CW179" s="7">
        <f t="shared" si="230"/>
        <v>0</v>
      </c>
      <c r="CX179" s="7">
        <f t="shared" si="230"/>
        <v>0</v>
      </c>
      <c r="CY179" s="7">
        <f t="shared" si="230"/>
        <v>0</v>
      </c>
      <c r="CZ179" s="7">
        <f t="shared" si="230"/>
        <v>0</v>
      </c>
      <c r="DA179" s="7">
        <f t="shared" si="230"/>
        <v>0</v>
      </c>
      <c r="DB179" s="7">
        <f t="shared" si="230"/>
        <v>0</v>
      </c>
      <c r="DC179" s="7">
        <f t="shared" si="230"/>
        <v>0</v>
      </c>
      <c r="DD179" s="7">
        <f t="shared" si="230"/>
        <v>0</v>
      </c>
      <c r="DE179" s="7">
        <f t="shared" si="230"/>
        <v>0</v>
      </c>
      <c r="DF179" s="7">
        <f t="shared" si="230"/>
        <v>307320</v>
      </c>
      <c r="DG179" s="7">
        <f t="shared" si="230"/>
        <v>0</v>
      </c>
      <c r="DH179" s="7">
        <f t="shared" si="230"/>
        <v>0</v>
      </c>
      <c r="DI179" s="7">
        <f t="shared" si="230"/>
        <v>0</v>
      </c>
      <c r="DJ179" s="7">
        <f t="shared" si="230"/>
        <v>0</v>
      </c>
      <c r="DK179" s="7">
        <f t="shared" si="230"/>
        <v>0</v>
      </c>
      <c r="DL179" s="7">
        <f t="shared" si="230"/>
        <v>0</v>
      </c>
      <c r="DM179" s="7">
        <f t="shared" si="230"/>
        <v>0</v>
      </c>
      <c r="DN179" s="7">
        <f t="shared" si="230"/>
        <v>5122</v>
      </c>
      <c r="DO179" s="7">
        <f t="shared" si="230"/>
        <v>10244</v>
      </c>
      <c r="DP179" s="7">
        <f t="shared" si="230"/>
        <v>0</v>
      </c>
      <c r="DQ179" s="7">
        <f t="shared" si="230"/>
        <v>0</v>
      </c>
      <c r="DR179" s="7">
        <f t="shared" si="230"/>
        <v>0</v>
      </c>
      <c r="DS179" s="7">
        <f t="shared" si="230"/>
        <v>0</v>
      </c>
      <c r="DT179" s="7">
        <f t="shared" si="230"/>
        <v>0</v>
      </c>
      <c r="DU179" s="7">
        <f t="shared" si="230"/>
        <v>0</v>
      </c>
      <c r="DV179" s="7">
        <f t="shared" si="230"/>
        <v>0</v>
      </c>
      <c r="DW179" s="7">
        <f t="shared" si="230"/>
        <v>0</v>
      </c>
      <c r="DX179" s="7">
        <f t="shared" si="230"/>
        <v>0</v>
      </c>
      <c r="DY179" s="7">
        <f t="shared" si="230"/>
        <v>0</v>
      </c>
      <c r="DZ179" s="7">
        <f t="shared" si="230"/>
        <v>0</v>
      </c>
      <c r="EA179" s="7">
        <f t="shared" ref="EA179:FX179" si="231">EA178*EA175</f>
        <v>0</v>
      </c>
      <c r="EB179" s="7">
        <f t="shared" si="231"/>
        <v>0</v>
      </c>
      <c r="EC179" s="7">
        <f t="shared" si="231"/>
        <v>0</v>
      </c>
      <c r="ED179" s="7">
        <f t="shared" si="231"/>
        <v>0</v>
      </c>
      <c r="EE179" s="7">
        <f t="shared" si="231"/>
        <v>0</v>
      </c>
      <c r="EF179" s="7">
        <f t="shared" si="231"/>
        <v>0</v>
      </c>
      <c r="EG179" s="7">
        <f t="shared" si="231"/>
        <v>0</v>
      </c>
      <c r="EH179" s="7">
        <f t="shared" si="231"/>
        <v>0</v>
      </c>
      <c r="EI179" s="7">
        <f t="shared" si="231"/>
        <v>20488</v>
      </c>
      <c r="EJ179" s="7">
        <f t="shared" si="231"/>
        <v>30732</v>
      </c>
      <c r="EK179" s="7">
        <f t="shared" si="231"/>
        <v>0</v>
      </c>
      <c r="EL179" s="7">
        <f t="shared" si="231"/>
        <v>0</v>
      </c>
      <c r="EM179" s="7">
        <f t="shared" si="231"/>
        <v>0</v>
      </c>
      <c r="EN179" s="7">
        <f t="shared" si="231"/>
        <v>0</v>
      </c>
      <c r="EO179" s="7">
        <f t="shared" si="231"/>
        <v>0</v>
      </c>
      <c r="EP179" s="7">
        <f t="shared" si="231"/>
        <v>0</v>
      </c>
      <c r="EQ179" s="7">
        <f t="shared" si="231"/>
        <v>0</v>
      </c>
      <c r="ER179" s="7">
        <f t="shared" si="231"/>
        <v>0</v>
      </c>
      <c r="ES179" s="7">
        <f t="shared" si="231"/>
        <v>0</v>
      </c>
      <c r="ET179" s="7">
        <f t="shared" si="231"/>
        <v>0</v>
      </c>
      <c r="EU179" s="7">
        <f t="shared" si="231"/>
        <v>0</v>
      </c>
      <c r="EV179" s="7">
        <f t="shared" si="231"/>
        <v>0</v>
      </c>
      <c r="EW179" s="7">
        <f t="shared" si="231"/>
        <v>0</v>
      </c>
      <c r="EX179" s="7">
        <f t="shared" si="231"/>
        <v>0</v>
      </c>
      <c r="EY179" s="7">
        <f t="shared" si="231"/>
        <v>0</v>
      </c>
      <c r="EZ179" s="7">
        <f t="shared" si="231"/>
        <v>0</v>
      </c>
      <c r="FA179" s="7">
        <f t="shared" si="231"/>
        <v>0</v>
      </c>
      <c r="FB179" s="7">
        <f t="shared" si="231"/>
        <v>0</v>
      </c>
      <c r="FC179" s="7">
        <f t="shared" si="231"/>
        <v>0</v>
      </c>
      <c r="FD179" s="7">
        <f t="shared" si="231"/>
        <v>0</v>
      </c>
      <c r="FE179" s="7">
        <f t="shared" si="231"/>
        <v>0</v>
      </c>
      <c r="FF179" s="7">
        <f t="shared" si="231"/>
        <v>0</v>
      </c>
      <c r="FG179" s="7">
        <f t="shared" si="231"/>
        <v>0</v>
      </c>
      <c r="FH179" s="7">
        <f t="shared" si="231"/>
        <v>0</v>
      </c>
      <c r="FI179" s="7">
        <f t="shared" si="231"/>
        <v>0</v>
      </c>
      <c r="FJ179" s="7">
        <f t="shared" si="231"/>
        <v>0</v>
      </c>
      <c r="FK179" s="7">
        <f t="shared" si="231"/>
        <v>0</v>
      </c>
      <c r="FL179" s="7">
        <f t="shared" si="231"/>
        <v>0</v>
      </c>
      <c r="FM179" s="7">
        <f t="shared" si="231"/>
        <v>0</v>
      </c>
      <c r="FN179" s="7">
        <f t="shared" si="231"/>
        <v>133172</v>
      </c>
      <c r="FO179" s="7">
        <f t="shared" si="231"/>
        <v>20488</v>
      </c>
      <c r="FP179" s="7">
        <f t="shared" si="231"/>
        <v>0</v>
      </c>
      <c r="FQ179" s="7">
        <f t="shared" si="231"/>
        <v>0</v>
      </c>
      <c r="FR179" s="7">
        <f t="shared" si="231"/>
        <v>0</v>
      </c>
      <c r="FS179" s="7">
        <f t="shared" si="231"/>
        <v>0</v>
      </c>
      <c r="FT179" s="7">
        <f t="shared" si="231"/>
        <v>0</v>
      </c>
      <c r="FU179" s="7">
        <f t="shared" si="231"/>
        <v>0</v>
      </c>
      <c r="FV179" s="7">
        <f t="shared" si="231"/>
        <v>0</v>
      </c>
      <c r="FW179" s="7">
        <f t="shared" si="231"/>
        <v>0</v>
      </c>
      <c r="FX179" s="7">
        <f t="shared" si="231"/>
        <v>0</v>
      </c>
      <c r="FY179" s="7"/>
      <c r="FZ179" s="7">
        <f>SUM(C179:FX179)</f>
        <v>3267836</v>
      </c>
      <c r="GA179" s="7"/>
      <c r="GB179" s="7"/>
      <c r="GC179" s="7"/>
      <c r="GD179" s="7"/>
      <c r="GE179" s="7"/>
      <c r="GF179" s="7"/>
      <c r="GG179" s="7"/>
      <c r="GH179" s="7"/>
      <c r="GI179" s="7"/>
      <c r="GJ179" s="7"/>
      <c r="GK179" s="7"/>
      <c r="GL179" s="7"/>
      <c r="GM179" s="7"/>
    </row>
    <row r="180" spans="1:217" x14ac:dyDescent="0.35">
      <c r="A180" s="6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</row>
    <row r="181" spans="1:217" x14ac:dyDescent="0.35">
      <c r="A181" s="6" t="s">
        <v>691</v>
      </c>
      <c r="B181" s="7" t="s">
        <v>692</v>
      </c>
      <c r="C181" s="20">
        <f>C15+C35</f>
        <v>4</v>
      </c>
      <c r="D181" s="20">
        <f t="shared" ref="D181:BO181" si="232">D15+D35</f>
        <v>79</v>
      </c>
      <c r="E181" s="20">
        <f t="shared" si="232"/>
        <v>11</v>
      </c>
      <c r="F181" s="20">
        <f t="shared" si="232"/>
        <v>11</v>
      </c>
      <c r="G181" s="20">
        <f t="shared" si="232"/>
        <v>1</v>
      </c>
      <c r="H181" s="20">
        <f t="shared" si="232"/>
        <v>1</v>
      </c>
      <c r="I181" s="20">
        <f t="shared" si="232"/>
        <v>9</v>
      </c>
      <c r="J181" s="20">
        <f t="shared" si="232"/>
        <v>0</v>
      </c>
      <c r="K181" s="20">
        <f t="shared" si="232"/>
        <v>0</v>
      </c>
      <c r="L181" s="20">
        <f t="shared" si="232"/>
        <v>23</v>
      </c>
      <c r="M181" s="20">
        <f t="shared" si="232"/>
        <v>14</v>
      </c>
      <c r="N181" s="20">
        <f t="shared" si="232"/>
        <v>159.5</v>
      </c>
      <c r="O181" s="20">
        <f t="shared" si="232"/>
        <v>98</v>
      </c>
      <c r="P181" s="20">
        <f t="shared" si="232"/>
        <v>0</v>
      </c>
      <c r="Q181" s="20">
        <f t="shared" si="232"/>
        <v>210</v>
      </c>
      <c r="R181" s="20">
        <f t="shared" si="232"/>
        <v>1</v>
      </c>
      <c r="S181" s="20">
        <f t="shared" si="232"/>
        <v>0</v>
      </c>
      <c r="T181" s="20">
        <f t="shared" si="232"/>
        <v>0</v>
      </c>
      <c r="U181" s="20">
        <f t="shared" si="232"/>
        <v>0</v>
      </c>
      <c r="V181" s="20">
        <f t="shared" si="232"/>
        <v>0</v>
      </c>
      <c r="W181" s="20">
        <f t="shared" si="232"/>
        <v>1</v>
      </c>
      <c r="X181" s="20">
        <f t="shared" si="232"/>
        <v>0</v>
      </c>
      <c r="Y181" s="20">
        <f t="shared" si="232"/>
        <v>0</v>
      </c>
      <c r="Z181" s="20">
        <f t="shared" si="232"/>
        <v>0</v>
      </c>
      <c r="AA181" s="20">
        <f t="shared" si="232"/>
        <v>37</v>
      </c>
      <c r="AB181" s="20">
        <f t="shared" si="232"/>
        <v>52</v>
      </c>
      <c r="AC181" s="20">
        <f t="shared" si="232"/>
        <v>0</v>
      </c>
      <c r="AD181" s="20">
        <f t="shared" si="232"/>
        <v>6.5</v>
      </c>
      <c r="AE181" s="20">
        <f t="shared" si="232"/>
        <v>0</v>
      </c>
      <c r="AF181" s="20">
        <f t="shared" si="232"/>
        <v>0</v>
      </c>
      <c r="AG181" s="20">
        <f t="shared" si="232"/>
        <v>0</v>
      </c>
      <c r="AH181" s="20">
        <f t="shared" si="232"/>
        <v>0</v>
      </c>
      <c r="AI181" s="20">
        <f t="shared" si="232"/>
        <v>0</v>
      </c>
      <c r="AJ181" s="20">
        <f t="shared" si="232"/>
        <v>0</v>
      </c>
      <c r="AK181" s="20">
        <f t="shared" si="232"/>
        <v>0</v>
      </c>
      <c r="AL181" s="20">
        <f t="shared" si="232"/>
        <v>0</v>
      </c>
      <c r="AM181" s="20">
        <f t="shared" si="232"/>
        <v>0</v>
      </c>
      <c r="AN181" s="20">
        <f t="shared" si="232"/>
        <v>1</v>
      </c>
      <c r="AO181" s="20">
        <f t="shared" si="232"/>
        <v>0</v>
      </c>
      <c r="AP181" s="20">
        <f t="shared" si="232"/>
        <v>191</v>
      </c>
      <c r="AQ181" s="20">
        <f t="shared" si="232"/>
        <v>0</v>
      </c>
      <c r="AR181" s="20">
        <f t="shared" si="232"/>
        <v>153</v>
      </c>
      <c r="AS181" s="20">
        <f t="shared" si="232"/>
        <v>15</v>
      </c>
      <c r="AT181" s="20">
        <f t="shared" si="232"/>
        <v>3</v>
      </c>
      <c r="AU181" s="20">
        <f t="shared" si="232"/>
        <v>0</v>
      </c>
      <c r="AV181" s="20">
        <f t="shared" si="232"/>
        <v>0</v>
      </c>
      <c r="AW181" s="20">
        <f t="shared" si="232"/>
        <v>2</v>
      </c>
      <c r="AX181" s="20">
        <f t="shared" si="232"/>
        <v>0</v>
      </c>
      <c r="AY181" s="20">
        <f t="shared" si="232"/>
        <v>0</v>
      </c>
      <c r="AZ181" s="20">
        <f t="shared" si="232"/>
        <v>1</v>
      </c>
      <c r="BA181" s="20">
        <f t="shared" si="232"/>
        <v>0.5</v>
      </c>
      <c r="BB181" s="20">
        <f t="shared" si="232"/>
        <v>9</v>
      </c>
      <c r="BC181" s="20">
        <f t="shared" si="232"/>
        <v>30</v>
      </c>
      <c r="BD181" s="20">
        <f t="shared" si="232"/>
        <v>4</v>
      </c>
      <c r="BE181" s="20">
        <f t="shared" si="232"/>
        <v>0</v>
      </c>
      <c r="BF181" s="20">
        <f t="shared" si="232"/>
        <v>31.5</v>
      </c>
      <c r="BG181" s="20">
        <f t="shared" si="232"/>
        <v>0</v>
      </c>
      <c r="BH181" s="20">
        <f t="shared" si="232"/>
        <v>12</v>
      </c>
      <c r="BI181" s="20">
        <f t="shared" si="232"/>
        <v>0</v>
      </c>
      <c r="BJ181" s="20">
        <f t="shared" si="232"/>
        <v>15.5</v>
      </c>
      <c r="BK181" s="20">
        <f t="shared" si="232"/>
        <v>83</v>
      </c>
      <c r="BL181" s="20">
        <f t="shared" si="232"/>
        <v>2.5</v>
      </c>
      <c r="BM181" s="20">
        <f t="shared" si="232"/>
        <v>18.5</v>
      </c>
      <c r="BN181" s="20">
        <f t="shared" si="232"/>
        <v>33.5</v>
      </c>
      <c r="BO181" s="20">
        <f t="shared" si="232"/>
        <v>3</v>
      </c>
      <c r="BP181" s="20">
        <f t="shared" ref="BP181:EA181" si="233">BP15+BP35</f>
        <v>0</v>
      </c>
      <c r="BQ181" s="20">
        <f t="shared" si="233"/>
        <v>2</v>
      </c>
      <c r="BR181" s="20">
        <f t="shared" si="233"/>
        <v>0</v>
      </c>
      <c r="BS181" s="20">
        <f t="shared" si="233"/>
        <v>0</v>
      </c>
      <c r="BT181" s="20">
        <f t="shared" si="233"/>
        <v>0</v>
      </c>
      <c r="BU181" s="20">
        <f t="shared" si="233"/>
        <v>0</v>
      </c>
      <c r="BV181" s="20">
        <f t="shared" si="233"/>
        <v>0</v>
      </c>
      <c r="BW181" s="20">
        <f t="shared" si="233"/>
        <v>0</v>
      </c>
      <c r="BX181" s="20">
        <f t="shared" si="233"/>
        <v>0</v>
      </c>
      <c r="BY181" s="20">
        <f t="shared" si="233"/>
        <v>0</v>
      </c>
      <c r="BZ181" s="20">
        <f t="shared" si="233"/>
        <v>0</v>
      </c>
      <c r="CA181" s="20">
        <f t="shared" si="233"/>
        <v>0</v>
      </c>
      <c r="CB181" s="20">
        <f t="shared" si="233"/>
        <v>235</v>
      </c>
      <c r="CC181" s="20">
        <f t="shared" si="233"/>
        <v>0</v>
      </c>
      <c r="CD181" s="20">
        <f t="shared" si="233"/>
        <v>0</v>
      </c>
      <c r="CE181" s="20">
        <f t="shared" si="233"/>
        <v>0</v>
      </c>
      <c r="CF181" s="20">
        <f t="shared" si="233"/>
        <v>0</v>
      </c>
      <c r="CG181" s="20">
        <f t="shared" si="233"/>
        <v>0</v>
      </c>
      <c r="CH181" s="20">
        <f t="shared" si="233"/>
        <v>0</v>
      </c>
      <c r="CI181" s="20">
        <f t="shared" si="233"/>
        <v>0</v>
      </c>
      <c r="CJ181" s="20">
        <f t="shared" si="233"/>
        <v>6</v>
      </c>
      <c r="CK181" s="20">
        <f t="shared" si="233"/>
        <v>0</v>
      </c>
      <c r="CL181" s="20">
        <f t="shared" si="233"/>
        <v>4</v>
      </c>
      <c r="CM181" s="20">
        <f t="shared" si="233"/>
        <v>0</v>
      </c>
      <c r="CN181" s="20">
        <f t="shared" si="233"/>
        <v>232</v>
      </c>
      <c r="CO181" s="20">
        <f t="shared" si="233"/>
        <v>69.5</v>
      </c>
      <c r="CP181" s="20">
        <f t="shared" si="233"/>
        <v>3</v>
      </c>
      <c r="CQ181" s="20">
        <f t="shared" si="233"/>
        <v>0</v>
      </c>
      <c r="CR181" s="20">
        <f t="shared" si="233"/>
        <v>0</v>
      </c>
      <c r="CS181" s="20">
        <f t="shared" si="233"/>
        <v>0</v>
      </c>
      <c r="CT181" s="20">
        <f t="shared" si="233"/>
        <v>0</v>
      </c>
      <c r="CU181" s="20">
        <f t="shared" si="233"/>
        <v>2</v>
      </c>
      <c r="CV181" s="20">
        <f t="shared" si="233"/>
        <v>0</v>
      </c>
      <c r="CW181" s="20">
        <f t="shared" si="233"/>
        <v>0</v>
      </c>
      <c r="CX181" s="20">
        <f t="shared" si="233"/>
        <v>0</v>
      </c>
      <c r="CY181" s="20">
        <f t="shared" si="233"/>
        <v>0</v>
      </c>
      <c r="CZ181" s="20">
        <f t="shared" si="233"/>
        <v>0</v>
      </c>
      <c r="DA181" s="20">
        <f t="shared" si="233"/>
        <v>0</v>
      </c>
      <c r="DB181" s="20">
        <f t="shared" si="233"/>
        <v>0</v>
      </c>
      <c r="DC181" s="20">
        <f t="shared" si="233"/>
        <v>0</v>
      </c>
      <c r="DD181" s="20">
        <f t="shared" si="233"/>
        <v>0</v>
      </c>
      <c r="DE181" s="20">
        <f t="shared" si="233"/>
        <v>0</v>
      </c>
      <c r="DF181" s="20">
        <f t="shared" si="233"/>
        <v>18.5</v>
      </c>
      <c r="DG181" s="20">
        <f t="shared" si="233"/>
        <v>0</v>
      </c>
      <c r="DH181" s="20">
        <f t="shared" si="233"/>
        <v>0</v>
      </c>
      <c r="DI181" s="20">
        <f t="shared" si="233"/>
        <v>0</v>
      </c>
      <c r="DJ181" s="20">
        <f t="shared" si="233"/>
        <v>0</v>
      </c>
      <c r="DK181" s="20">
        <f t="shared" si="233"/>
        <v>0</v>
      </c>
      <c r="DL181" s="20">
        <f t="shared" si="233"/>
        <v>0</v>
      </c>
      <c r="DM181" s="20">
        <f t="shared" si="233"/>
        <v>0</v>
      </c>
      <c r="DN181" s="20">
        <f t="shared" si="233"/>
        <v>1</v>
      </c>
      <c r="DO181" s="20">
        <f t="shared" si="233"/>
        <v>0</v>
      </c>
      <c r="DP181" s="20">
        <f t="shared" si="233"/>
        <v>0</v>
      </c>
      <c r="DQ181" s="20">
        <f t="shared" si="233"/>
        <v>1</v>
      </c>
      <c r="DR181" s="20">
        <f t="shared" si="233"/>
        <v>0</v>
      </c>
      <c r="DS181" s="20">
        <f t="shared" si="233"/>
        <v>0</v>
      </c>
      <c r="DT181" s="20">
        <f t="shared" si="233"/>
        <v>0</v>
      </c>
      <c r="DU181" s="20">
        <f t="shared" si="233"/>
        <v>0</v>
      </c>
      <c r="DV181" s="20">
        <f t="shared" si="233"/>
        <v>0</v>
      </c>
      <c r="DW181" s="20">
        <f t="shared" si="233"/>
        <v>0</v>
      </c>
      <c r="DX181" s="20">
        <f t="shared" si="233"/>
        <v>0</v>
      </c>
      <c r="DY181" s="20">
        <f t="shared" si="233"/>
        <v>0</v>
      </c>
      <c r="DZ181" s="20">
        <f t="shared" si="233"/>
        <v>1</v>
      </c>
      <c r="EA181" s="20">
        <f t="shared" si="233"/>
        <v>0</v>
      </c>
      <c r="EB181" s="20">
        <f t="shared" ref="EB181:FX181" si="234">EB15+EB35</f>
        <v>0</v>
      </c>
      <c r="EC181" s="20">
        <f t="shared" si="234"/>
        <v>0</v>
      </c>
      <c r="ED181" s="20">
        <f t="shared" si="234"/>
        <v>0</v>
      </c>
      <c r="EE181" s="20">
        <f t="shared" si="234"/>
        <v>0</v>
      </c>
      <c r="EF181" s="20">
        <f t="shared" si="234"/>
        <v>2</v>
      </c>
      <c r="EG181" s="20">
        <f t="shared" si="234"/>
        <v>0</v>
      </c>
      <c r="EH181" s="20">
        <f t="shared" si="234"/>
        <v>0</v>
      </c>
      <c r="EI181" s="20">
        <f t="shared" si="234"/>
        <v>24.5</v>
      </c>
      <c r="EJ181" s="20">
        <f t="shared" si="234"/>
        <v>26</v>
      </c>
      <c r="EK181" s="20">
        <f t="shared" si="234"/>
        <v>0</v>
      </c>
      <c r="EL181" s="20">
        <f t="shared" si="234"/>
        <v>0</v>
      </c>
      <c r="EM181" s="20">
        <f t="shared" si="234"/>
        <v>0</v>
      </c>
      <c r="EN181" s="20">
        <f t="shared" si="234"/>
        <v>0</v>
      </c>
      <c r="EO181" s="20">
        <f t="shared" si="234"/>
        <v>0</v>
      </c>
      <c r="EP181" s="20">
        <f t="shared" si="234"/>
        <v>0</v>
      </c>
      <c r="EQ181" s="20">
        <f t="shared" si="234"/>
        <v>2</v>
      </c>
      <c r="ER181" s="20">
        <f t="shared" si="234"/>
        <v>2</v>
      </c>
      <c r="ES181" s="20">
        <f t="shared" si="234"/>
        <v>0</v>
      </c>
      <c r="ET181" s="20">
        <f t="shared" si="234"/>
        <v>0</v>
      </c>
      <c r="EU181" s="20">
        <f t="shared" si="234"/>
        <v>0</v>
      </c>
      <c r="EV181" s="20">
        <f t="shared" si="234"/>
        <v>0</v>
      </c>
      <c r="EW181" s="20">
        <f t="shared" si="234"/>
        <v>0</v>
      </c>
      <c r="EX181" s="20">
        <f t="shared" si="234"/>
        <v>0</v>
      </c>
      <c r="EY181" s="20">
        <f t="shared" si="234"/>
        <v>0</v>
      </c>
      <c r="EZ181" s="20">
        <f t="shared" si="234"/>
        <v>0</v>
      </c>
      <c r="FA181" s="20">
        <f t="shared" si="234"/>
        <v>12</v>
      </c>
      <c r="FB181" s="20">
        <f t="shared" si="234"/>
        <v>0</v>
      </c>
      <c r="FC181" s="20">
        <f t="shared" si="234"/>
        <v>4</v>
      </c>
      <c r="FD181" s="20">
        <f t="shared" si="234"/>
        <v>0</v>
      </c>
      <c r="FE181" s="20">
        <f t="shared" si="234"/>
        <v>0</v>
      </c>
      <c r="FF181" s="20">
        <f t="shared" si="234"/>
        <v>0</v>
      </c>
      <c r="FG181" s="20">
        <f t="shared" si="234"/>
        <v>0</v>
      </c>
      <c r="FH181" s="20">
        <f t="shared" si="234"/>
        <v>0</v>
      </c>
      <c r="FI181" s="20">
        <f t="shared" si="234"/>
        <v>0</v>
      </c>
      <c r="FJ181" s="20">
        <f t="shared" si="234"/>
        <v>0</v>
      </c>
      <c r="FK181" s="20">
        <f t="shared" si="234"/>
        <v>0</v>
      </c>
      <c r="FL181" s="20">
        <f t="shared" si="234"/>
        <v>0</v>
      </c>
      <c r="FM181" s="20">
        <f t="shared" si="234"/>
        <v>0</v>
      </c>
      <c r="FN181" s="20">
        <f t="shared" si="234"/>
        <v>15.5</v>
      </c>
      <c r="FO181" s="20">
        <f t="shared" si="234"/>
        <v>0</v>
      </c>
      <c r="FP181" s="20">
        <f t="shared" si="234"/>
        <v>0</v>
      </c>
      <c r="FQ181" s="20">
        <f t="shared" si="234"/>
        <v>0</v>
      </c>
      <c r="FR181" s="20">
        <f t="shared" si="234"/>
        <v>0</v>
      </c>
      <c r="FS181" s="20">
        <f t="shared" si="234"/>
        <v>0</v>
      </c>
      <c r="FT181" s="20">
        <f t="shared" si="234"/>
        <v>0</v>
      </c>
      <c r="FU181" s="20">
        <f t="shared" si="234"/>
        <v>0</v>
      </c>
      <c r="FV181" s="20">
        <f t="shared" si="234"/>
        <v>1</v>
      </c>
      <c r="FW181" s="20">
        <f t="shared" si="234"/>
        <v>2</v>
      </c>
      <c r="FX181" s="20">
        <f t="shared" si="234"/>
        <v>0</v>
      </c>
      <c r="FY181" s="7"/>
      <c r="FZ181" s="7">
        <f>SUM(C181:FX181)</f>
        <v>1993</v>
      </c>
      <c r="GA181" s="7"/>
      <c r="GB181" s="7"/>
      <c r="GC181" s="7"/>
      <c r="GD181" s="7"/>
      <c r="GE181" s="7"/>
      <c r="GF181" s="7"/>
      <c r="GG181" s="7"/>
      <c r="GH181" s="7"/>
      <c r="GI181" s="7"/>
      <c r="GJ181" s="7"/>
      <c r="GK181" s="7"/>
      <c r="GL181" s="7"/>
      <c r="GM181" s="7"/>
    </row>
    <row r="182" spans="1:217" x14ac:dyDescent="0.35">
      <c r="A182" s="6" t="s">
        <v>693</v>
      </c>
      <c r="B182" s="7" t="s">
        <v>694</v>
      </c>
      <c r="C182" s="7">
        <f>C181*9588</f>
        <v>38352</v>
      </c>
      <c r="D182" s="7">
        <f t="shared" ref="D182:BO182" si="235">D181*9588</f>
        <v>757452</v>
      </c>
      <c r="E182" s="7">
        <f t="shared" si="235"/>
        <v>105468</v>
      </c>
      <c r="F182" s="7">
        <f t="shared" si="235"/>
        <v>105468</v>
      </c>
      <c r="G182" s="7">
        <f t="shared" si="235"/>
        <v>9588</v>
      </c>
      <c r="H182" s="7">
        <f t="shared" si="235"/>
        <v>9588</v>
      </c>
      <c r="I182" s="7">
        <f t="shared" si="235"/>
        <v>86292</v>
      </c>
      <c r="J182" s="7">
        <f t="shared" si="235"/>
        <v>0</v>
      </c>
      <c r="K182" s="7">
        <f t="shared" si="235"/>
        <v>0</v>
      </c>
      <c r="L182" s="7">
        <f t="shared" si="235"/>
        <v>220524</v>
      </c>
      <c r="M182" s="7">
        <f t="shared" si="235"/>
        <v>134232</v>
      </c>
      <c r="N182" s="7">
        <f t="shared" si="235"/>
        <v>1529286</v>
      </c>
      <c r="O182" s="7">
        <f t="shared" si="235"/>
        <v>939624</v>
      </c>
      <c r="P182" s="7">
        <f t="shared" si="235"/>
        <v>0</v>
      </c>
      <c r="Q182" s="7">
        <f t="shared" si="235"/>
        <v>2013480</v>
      </c>
      <c r="R182" s="7">
        <f t="shared" si="235"/>
        <v>9588</v>
      </c>
      <c r="S182" s="7">
        <f t="shared" si="235"/>
        <v>0</v>
      </c>
      <c r="T182" s="7">
        <f t="shared" si="235"/>
        <v>0</v>
      </c>
      <c r="U182" s="7">
        <f t="shared" si="235"/>
        <v>0</v>
      </c>
      <c r="V182" s="7">
        <f t="shared" si="235"/>
        <v>0</v>
      </c>
      <c r="W182" s="7">
        <f t="shared" si="235"/>
        <v>9588</v>
      </c>
      <c r="X182" s="7">
        <f t="shared" si="235"/>
        <v>0</v>
      </c>
      <c r="Y182" s="7">
        <f t="shared" si="235"/>
        <v>0</v>
      </c>
      <c r="Z182" s="7">
        <f t="shared" si="235"/>
        <v>0</v>
      </c>
      <c r="AA182" s="7">
        <f t="shared" si="235"/>
        <v>354756</v>
      </c>
      <c r="AB182" s="7">
        <f t="shared" si="235"/>
        <v>498576</v>
      </c>
      <c r="AC182" s="7">
        <f t="shared" si="235"/>
        <v>0</v>
      </c>
      <c r="AD182" s="7">
        <f t="shared" si="235"/>
        <v>62322</v>
      </c>
      <c r="AE182" s="7">
        <f t="shared" si="235"/>
        <v>0</v>
      </c>
      <c r="AF182" s="7">
        <f t="shared" si="235"/>
        <v>0</v>
      </c>
      <c r="AG182" s="7">
        <f t="shared" si="235"/>
        <v>0</v>
      </c>
      <c r="AH182" s="7">
        <f t="shared" si="235"/>
        <v>0</v>
      </c>
      <c r="AI182" s="7">
        <f t="shared" si="235"/>
        <v>0</v>
      </c>
      <c r="AJ182" s="7">
        <f t="shared" si="235"/>
        <v>0</v>
      </c>
      <c r="AK182" s="7">
        <f t="shared" si="235"/>
        <v>0</v>
      </c>
      <c r="AL182" s="7">
        <f t="shared" si="235"/>
        <v>0</v>
      </c>
      <c r="AM182" s="7">
        <f t="shared" si="235"/>
        <v>0</v>
      </c>
      <c r="AN182" s="7">
        <f t="shared" si="235"/>
        <v>9588</v>
      </c>
      <c r="AO182" s="7">
        <f t="shared" si="235"/>
        <v>0</v>
      </c>
      <c r="AP182" s="7">
        <f t="shared" si="235"/>
        <v>1831308</v>
      </c>
      <c r="AQ182" s="7">
        <f t="shared" si="235"/>
        <v>0</v>
      </c>
      <c r="AR182" s="7">
        <f t="shared" si="235"/>
        <v>1466964</v>
      </c>
      <c r="AS182" s="7">
        <f t="shared" si="235"/>
        <v>143820</v>
      </c>
      <c r="AT182" s="7">
        <f t="shared" si="235"/>
        <v>28764</v>
      </c>
      <c r="AU182" s="7">
        <f t="shared" si="235"/>
        <v>0</v>
      </c>
      <c r="AV182" s="7">
        <f t="shared" si="235"/>
        <v>0</v>
      </c>
      <c r="AW182" s="7">
        <f t="shared" si="235"/>
        <v>19176</v>
      </c>
      <c r="AX182" s="7">
        <f t="shared" si="235"/>
        <v>0</v>
      </c>
      <c r="AY182" s="7">
        <f t="shared" si="235"/>
        <v>0</v>
      </c>
      <c r="AZ182" s="7">
        <f t="shared" si="235"/>
        <v>9588</v>
      </c>
      <c r="BA182" s="7">
        <f t="shared" si="235"/>
        <v>4794</v>
      </c>
      <c r="BB182" s="7">
        <f t="shared" si="235"/>
        <v>86292</v>
      </c>
      <c r="BC182" s="7">
        <f t="shared" si="235"/>
        <v>287640</v>
      </c>
      <c r="BD182" s="7">
        <f t="shared" si="235"/>
        <v>38352</v>
      </c>
      <c r="BE182" s="7">
        <f t="shared" si="235"/>
        <v>0</v>
      </c>
      <c r="BF182" s="7">
        <f t="shared" si="235"/>
        <v>302022</v>
      </c>
      <c r="BG182" s="7">
        <f t="shared" si="235"/>
        <v>0</v>
      </c>
      <c r="BH182" s="7">
        <f t="shared" si="235"/>
        <v>115056</v>
      </c>
      <c r="BI182" s="7">
        <f t="shared" si="235"/>
        <v>0</v>
      </c>
      <c r="BJ182" s="7">
        <f t="shared" si="235"/>
        <v>148614</v>
      </c>
      <c r="BK182" s="7">
        <f t="shared" si="235"/>
        <v>795804</v>
      </c>
      <c r="BL182" s="7">
        <f t="shared" si="235"/>
        <v>23970</v>
      </c>
      <c r="BM182" s="7">
        <f t="shared" si="235"/>
        <v>177378</v>
      </c>
      <c r="BN182" s="7">
        <f t="shared" si="235"/>
        <v>321198</v>
      </c>
      <c r="BO182" s="7">
        <f t="shared" si="235"/>
        <v>28764</v>
      </c>
      <c r="BP182" s="7">
        <f t="shared" ref="BP182:EA182" si="236">BP181*9588</f>
        <v>0</v>
      </c>
      <c r="BQ182" s="7">
        <f t="shared" si="236"/>
        <v>19176</v>
      </c>
      <c r="BR182" s="7">
        <f t="shared" si="236"/>
        <v>0</v>
      </c>
      <c r="BS182" s="7">
        <f t="shared" si="236"/>
        <v>0</v>
      </c>
      <c r="BT182" s="7">
        <f t="shared" si="236"/>
        <v>0</v>
      </c>
      <c r="BU182" s="7">
        <f t="shared" si="236"/>
        <v>0</v>
      </c>
      <c r="BV182" s="7">
        <f t="shared" si="236"/>
        <v>0</v>
      </c>
      <c r="BW182" s="7">
        <f t="shared" si="236"/>
        <v>0</v>
      </c>
      <c r="BX182" s="7">
        <f t="shared" si="236"/>
        <v>0</v>
      </c>
      <c r="BY182" s="7">
        <f t="shared" si="236"/>
        <v>0</v>
      </c>
      <c r="BZ182" s="7">
        <f t="shared" si="236"/>
        <v>0</v>
      </c>
      <c r="CA182" s="7">
        <f t="shared" si="236"/>
        <v>0</v>
      </c>
      <c r="CB182" s="7">
        <f t="shared" si="236"/>
        <v>2253180</v>
      </c>
      <c r="CC182" s="7">
        <f t="shared" si="236"/>
        <v>0</v>
      </c>
      <c r="CD182" s="7">
        <f t="shared" si="236"/>
        <v>0</v>
      </c>
      <c r="CE182" s="7">
        <f t="shared" si="236"/>
        <v>0</v>
      </c>
      <c r="CF182" s="7">
        <f t="shared" si="236"/>
        <v>0</v>
      </c>
      <c r="CG182" s="7">
        <f t="shared" si="236"/>
        <v>0</v>
      </c>
      <c r="CH182" s="7">
        <f t="shared" si="236"/>
        <v>0</v>
      </c>
      <c r="CI182" s="7">
        <f t="shared" si="236"/>
        <v>0</v>
      </c>
      <c r="CJ182" s="7">
        <f t="shared" si="236"/>
        <v>57528</v>
      </c>
      <c r="CK182" s="7">
        <f t="shared" si="236"/>
        <v>0</v>
      </c>
      <c r="CL182" s="7">
        <f t="shared" si="236"/>
        <v>38352</v>
      </c>
      <c r="CM182" s="7">
        <f t="shared" si="236"/>
        <v>0</v>
      </c>
      <c r="CN182" s="7">
        <f t="shared" si="236"/>
        <v>2224416</v>
      </c>
      <c r="CO182" s="7">
        <f t="shared" si="236"/>
        <v>666366</v>
      </c>
      <c r="CP182" s="7">
        <f t="shared" si="236"/>
        <v>28764</v>
      </c>
      <c r="CQ182" s="7">
        <f t="shared" si="236"/>
        <v>0</v>
      </c>
      <c r="CR182" s="7">
        <f t="shared" si="236"/>
        <v>0</v>
      </c>
      <c r="CS182" s="7">
        <f t="shared" si="236"/>
        <v>0</v>
      </c>
      <c r="CT182" s="7">
        <f t="shared" si="236"/>
        <v>0</v>
      </c>
      <c r="CU182" s="7">
        <f t="shared" si="236"/>
        <v>19176</v>
      </c>
      <c r="CV182" s="7">
        <f t="shared" si="236"/>
        <v>0</v>
      </c>
      <c r="CW182" s="7">
        <f t="shared" si="236"/>
        <v>0</v>
      </c>
      <c r="CX182" s="7">
        <f t="shared" si="236"/>
        <v>0</v>
      </c>
      <c r="CY182" s="7">
        <f t="shared" si="236"/>
        <v>0</v>
      </c>
      <c r="CZ182" s="7">
        <f t="shared" si="236"/>
        <v>0</v>
      </c>
      <c r="DA182" s="7">
        <f t="shared" si="236"/>
        <v>0</v>
      </c>
      <c r="DB182" s="7">
        <f t="shared" si="236"/>
        <v>0</v>
      </c>
      <c r="DC182" s="7">
        <f t="shared" si="236"/>
        <v>0</v>
      </c>
      <c r="DD182" s="7">
        <f t="shared" si="236"/>
        <v>0</v>
      </c>
      <c r="DE182" s="7">
        <f t="shared" si="236"/>
        <v>0</v>
      </c>
      <c r="DF182" s="7">
        <f t="shared" si="236"/>
        <v>177378</v>
      </c>
      <c r="DG182" s="7">
        <f t="shared" si="236"/>
        <v>0</v>
      </c>
      <c r="DH182" s="7">
        <f t="shared" si="236"/>
        <v>0</v>
      </c>
      <c r="DI182" s="7">
        <f t="shared" si="236"/>
        <v>0</v>
      </c>
      <c r="DJ182" s="7">
        <f t="shared" si="236"/>
        <v>0</v>
      </c>
      <c r="DK182" s="7">
        <f t="shared" si="236"/>
        <v>0</v>
      </c>
      <c r="DL182" s="7">
        <f t="shared" si="236"/>
        <v>0</v>
      </c>
      <c r="DM182" s="7">
        <f t="shared" si="236"/>
        <v>0</v>
      </c>
      <c r="DN182" s="7">
        <f t="shared" si="236"/>
        <v>9588</v>
      </c>
      <c r="DO182" s="7">
        <f t="shared" si="236"/>
        <v>0</v>
      </c>
      <c r="DP182" s="7">
        <f t="shared" si="236"/>
        <v>0</v>
      </c>
      <c r="DQ182" s="7">
        <f t="shared" si="236"/>
        <v>9588</v>
      </c>
      <c r="DR182" s="7">
        <f t="shared" si="236"/>
        <v>0</v>
      </c>
      <c r="DS182" s="7">
        <f t="shared" si="236"/>
        <v>0</v>
      </c>
      <c r="DT182" s="7">
        <f t="shared" si="236"/>
        <v>0</v>
      </c>
      <c r="DU182" s="7">
        <f t="shared" si="236"/>
        <v>0</v>
      </c>
      <c r="DV182" s="7">
        <f t="shared" si="236"/>
        <v>0</v>
      </c>
      <c r="DW182" s="7">
        <f t="shared" si="236"/>
        <v>0</v>
      </c>
      <c r="DX182" s="7">
        <f t="shared" si="236"/>
        <v>0</v>
      </c>
      <c r="DY182" s="7">
        <f t="shared" si="236"/>
        <v>0</v>
      </c>
      <c r="DZ182" s="7">
        <f t="shared" si="236"/>
        <v>9588</v>
      </c>
      <c r="EA182" s="7">
        <f t="shared" si="236"/>
        <v>0</v>
      </c>
      <c r="EB182" s="7">
        <f t="shared" ref="EB182:FX182" si="237">EB181*9588</f>
        <v>0</v>
      </c>
      <c r="EC182" s="7">
        <f t="shared" si="237"/>
        <v>0</v>
      </c>
      <c r="ED182" s="7">
        <f t="shared" si="237"/>
        <v>0</v>
      </c>
      <c r="EE182" s="7">
        <f t="shared" si="237"/>
        <v>0</v>
      </c>
      <c r="EF182" s="7">
        <f t="shared" si="237"/>
        <v>19176</v>
      </c>
      <c r="EG182" s="7">
        <f t="shared" si="237"/>
        <v>0</v>
      </c>
      <c r="EH182" s="7">
        <f t="shared" si="237"/>
        <v>0</v>
      </c>
      <c r="EI182" s="7">
        <f t="shared" si="237"/>
        <v>234906</v>
      </c>
      <c r="EJ182" s="7">
        <f t="shared" si="237"/>
        <v>249288</v>
      </c>
      <c r="EK182" s="7">
        <f t="shared" si="237"/>
        <v>0</v>
      </c>
      <c r="EL182" s="7">
        <f t="shared" si="237"/>
        <v>0</v>
      </c>
      <c r="EM182" s="7">
        <f t="shared" si="237"/>
        <v>0</v>
      </c>
      <c r="EN182" s="7">
        <f t="shared" si="237"/>
        <v>0</v>
      </c>
      <c r="EO182" s="7">
        <f t="shared" si="237"/>
        <v>0</v>
      </c>
      <c r="EP182" s="7">
        <f t="shared" si="237"/>
        <v>0</v>
      </c>
      <c r="EQ182" s="7">
        <f t="shared" si="237"/>
        <v>19176</v>
      </c>
      <c r="ER182" s="7">
        <f t="shared" si="237"/>
        <v>19176</v>
      </c>
      <c r="ES182" s="7">
        <f t="shared" si="237"/>
        <v>0</v>
      </c>
      <c r="ET182" s="7">
        <f t="shared" si="237"/>
        <v>0</v>
      </c>
      <c r="EU182" s="7">
        <f t="shared" si="237"/>
        <v>0</v>
      </c>
      <c r="EV182" s="7">
        <f t="shared" si="237"/>
        <v>0</v>
      </c>
      <c r="EW182" s="7">
        <f t="shared" si="237"/>
        <v>0</v>
      </c>
      <c r="EX182" s="7">
        <f t="shared" si="237"/>
        <v>0</v>
      </c>
      <c r="EY182" s="7">
        <f t="shared" si="237"/>
        <v>0</v>
      </c>
      <c r="EZ182" s="7">
        <f t="shared" si="237"/>
        <v>0</v>
      </c>
      <c r="FA182" s="7">
        <f t="shared" si="237"/>
        <v>115056</v>
      </c>
      <c r="FB182" s="7">
        <f t="shared" si="237"/>
        <v>0</v>
      </c>
      <c r="FC182" s="7">
        <f t="shared" si="237"/>
        <v>38352</v>
      </c>
      <c r="FD182" s="7">
        <f t="shared" si="237"/>
        <v>0</v>
      </c>
      <c r="FE182" s="7">
        <f t="shared" si="237"/>
        <v>0</v>
      </c>
      <c r="FF182" s="7">
        <f t="shared" si="237"/>
        <v>0</v>
      </c>
      <c r="FG182" s="7">
        <f t="shared" si="237"/>
        <v>0</v>
      </c>
      <c r="FH182" s="7">
        <f t="shared" si="237"/>
        <v>0</v>
      </c>
      <c r="FI182" s="7">
        <f t="shared" si="237"/>
        <v>0</v>
      </c>
      <c r="FJ182" s="7">
        <f t="shared" si="237"/>
        <v>0</v>
      </c>
      <c r="FK182" s="7">
        <f t="shared" si="237"/>
        <v>0</v>
      </c>
      <c r="FL182" s="7">
        <f t="shared" si="237"/>
        <v>0</v>
      </c>
      <c r="FM182" s="7">
        <f t="shared" si="237"/>
        <v>0</v>
      </c>
      <c r="FN182" s="7">
        <f t="shared" si="237"/>
        <v>148614</v>
      </c>
      <c r="FO182" s="7">
        <f t="shared" si="237"/>
        <v>0</v>
      </c>
      <c r="FP182" s="7">
        <f t="shared" si="237"/>
        <v>0</v>
      </c>
      <c r="FQ182" s="7">
        <f t="shared" si="237"/>
        <v>0</v>
      </c>
      <c r="FR182" s="7">
        <f t="shared" si="237"/>
        <v>0</v>
      </c>
      <c r="FS182" s="7">
        <f t="shared" si="237"/>
        <v>0</v>
      </c>
      <c r="FT182" s="7">
        <f t="shared" si="237"/>
        <v>0</v>
      </c>
      <c r="FU182" s="7">
        <f t="shared" si="237"/>
        <v>0</v>
      </c>
      <c r="FV182" s="7">
        <f t="shared" si="237"/>
        <v>9588</v>
      </c>
      <c r="FW182" s="7">
        <f t="shared" si="237"/>
        <v>19176</v>
      </c>
      <c r="FX182" s="7">
        <f t="shared" si="237"/>
        <v>0</v>
      </c>
      <c r="FY182" s="7"/>
      <c r="FZ182" s="7">
        <f>SUM(C182:FX182)</f>
        <v>19108884</v>
      </c>
      <c r="GA182" s="7"/>
      <c r="GB182" s="7"/>
      <c r="GC182" s="7"/>
      <c r="GD182" s="7"/>
      <c r="GE182" s="7"/>
      <c r="GF182" s="7"/>
      <c r="GG182" s="7"/>
      <c r="GH182" s="7"/>
      <c r="GI182" s="7"/>
      <c r="GJ182" s="7"/>
      <c r="GK182" s="7"/>
      <c r="GL182" s="7"/>
      <c r="GM182" s="7"/>
    </row>
    <row r="183" spans="1:217" x14ac:dyDescent="0.35">
      <c r="A183" s="6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7"/>
      <c r="DM183" s="7"/>
      <c r="DN183" s="7"/>
      <c r="DO183" s="7"/>
      <c r="DP183" s="7"/>
      <c r="DQ183" s="7"/>
      <c r="DR183" s="7"/>
      <c r="DS183" s="7"/>
      <c r="DT183" s="7"/>
      <c r="DU183" s="7"/>
      <c r="DV183" s="7"/>
      <c r="DW183" s="7"/>
      <c r="DX183" s="7"/>
      <c r="DY183" s="7"/>
      <c r="DZ183" s="7"/>
      <c r="EA183" s="7"/>
      <c r="EB183" s="7"/>
      <c r="EC183" s="7"/>
      <c r="ED183" s="7"/>
      <c r="EE183" s="7"/>
      <c r="EF183" s="7"/>
      <c r="EG183" s="7"/>
      <c r="EH183" s="7"/>
      <c r="EI183" s="7"/>
      <c r="EJ183" s="7"/>
      <c r="EK183" s="7"/>
      <c r="EL183" s="7"/>
      <c r="EM183" s="7"/>
      <c r="EN183" s="7"/>
      <c r="EO183" s="7"/>
      <c r="EP183" s="7"/>
      <c r="EQ183" s="7"/>
      <c r="ER183" s="7"/>
      <c r="ES183" s="7"/>
      <c r="ET183" s="7"/>
      <c r="EU183" s="7"/>
      <c r="EV183" s="7"/>
      <c r="EW183" s="7"/>
      <c r="EX183" s="7"/>
      <c r="EY183" s="7"/>
      <c r="EZ183" s="7"/>
      <c r="FA183" s="7"/>
      <c r="FB183" s="7"/>
      <c r="FC183" s="7"/>
      <c r="FD183" s="7"/>
      <c r="FE183" s="7"/>
      <c r="FF183" s="7"/>
      <c r="FG183" s="7"/>
      <c r="FH183" s="7"/>
      <c r="FI183" s="7"/>
      <c r="FJ183" s="7"/>
      <c r="FK183" s="7"/>
      <c r="FL183" s="7"/>
      <c r="FM183" s="7"/>
      <c r="FN183" s="7"/>
      <c r="FO183" s="7"/>
      <c r="FP183" s="7"/>
      <c r="FQ183" s="7"/>
      <c r="FR183" s="7"/>
      <c r="FS183" s="7"/>
      <c r="FT183" s="7"/>
      <c r="FU183" s="7"/>
      <c r="FV183" s="7"/>
      <c r="FW183" s="7"/>
      <c r="FX183" s="7"/>
      <c r="FY183" s="7"/>
      <c r="FZ183" s="7"/>
      <c r="GA183" s="43"/>
      <c r="GB183" s="7"/>
      <c r="GC183" s="7"/>
      <c r="GD183" s="7"/>
      <c r="GE183" s="7"/>
      <c r="GF183" s="7"/>
      <c r="GG183" s="7"/>
      <c r="GH183" s="7"/>
      <c r="GI183" s="7"/>
      <c r="GJ183" s="7"/>
      <c r="GK183" s="7"/>
      <c r="GL183" s="7"/>
      <c r="GM183" s="7"/>
    </row>
    <row r="184" spans="1:217" x14ac:dyDescent="0.35">
      <c r="A184" s="6" t="s">
        <v>695</v>
      </c>
      <c r="B184" s="7" t="s">
        <v>696</v>
      </c>
      <c r="C184" s="7">
        <f>C176+C179+C182</f>
        <v>1595440</v>
      </c>
      <c r="D184" s="7">
        <f t="shared" ref="D184:BO184" si="238">D176+D179+D182</f>
        <v>6197016</v>
      </c>
      <c r="E184" s="7">
        <f t="shared" si="238"/>
        <v>105468</v>
      </c>
      <c r="F184" s="7">
        <f t="shared" si="238"/>
        <v>20962252</v>
      </c>
      <c r="G184" s="7">
        <f t="shared" si="238"/>
        <v>9588</v>
      </c>
      <c r="H184" s="7">
        <f t="shared" si="238"/>
        <v>9588</v>
      </c>
      <c r="I184" s="7">
        <f t="shared" si="238"/>
        <v>147756</v>
      </c>
      <c r="J184" s="7">
        <f t="shared" si="238"/>
        <v>0</v>
      </c>
      <c r="K184" s="7">
        <f t="shared" si="238"/>
        <v>0</v>
      </c>
      <c r="L184" s="7">
        <f t="shared" si="238"/>
        <v>220524</v>
      </c>
      <c r="M184" s="7">
        <f t="shared" si="238"/>
        <v>134232</v>
      </c>
      <c r="N184" s="7">
        <f t="shared" si="238"/>
        <v>1775142</v>
      </c>
      <c r="O184" s="7">
        <f t="shared" si="238"/>
        <v>1021576</v>
      </c>
      <c r="P184" s="7">
        <f t="shared" si="238"/>
        <v>0</v>
      </c>
      <c r="Q184" s="7">
        <f t="shared" si="238"/>
        <v>2121042</v>
      </c>
      <c r="R184" s="7">
        <f t="shared" si="238"/>
        <v>61632370</v>
      </c>
      <c r="S184" s="7">
        <f t="shared" si="238"/>
        <v>143416</v>
      </c>
      <c r="T184" s="7">
        <f t="shared" si="238"/>
        <v>0</v>
      </c>
      <c r="U184" s="7">
        <f t="shared" si="238"/>
        <v>0</v>
      </c>
      <c r="V184" s="7">
        <f t="shared" si="238"/>
        <v>0</v>
      </c>
      <c r="W184" s="7">
        <f t="shared" si="238"/>
        <v>9588</v>
      </c>
      <c r="X184" s="7">
        <f t="shared" si="238"/>
        <v>0</v>
      </c>
      <c r="Y184" s="7">
        <f t="shared" si="238"/>
        <v>4850534</v>
      </c>
      <c r="Z184" s="7">
        <f t="shared" si="238"/>
        <v>0</v>
      </c>
      <c r="AA184" s="7">
        <f t="shared" si="238"/>
        <v>4242354</v>
      </c>
      <c r="AB184" s="7">
        <f t="shared" si="238"/>
        <v>2823964</v>
      </c>
      <c r="AC184" s="7">
        <f t="shared" si="238"/>
        <v>0</v>
      </c>
      <c r="AD184" s="7">
        <f t="shared" si="238"/>
        <v>62322</v>
      </c>
      <c r="AE184" s="7">
        <f t="shared" si="238"/>
        <v>0</v>
      </c>
      <c r="AF184" s="7">
        <f t="shared" si="238"/>
        <v>0</v>
      </c>
      <c r="AG184" s="7">
        <f t="shared" si="238"/>
        <v>0</v>
      </c>
      <c r="AH184" s="7">
        <f t="shared" si="238"/>
        <v>0</v>
      </c>
      <c r="AI184" s="7">
        <f t="shared" si="238"/>
        <v>0</v>
      </c>
      <c r="AJ184" s="7">
        <f t="shared" si="238"/>
        <v>0</v>
      </c>
      <c r="AK184" s="7">
        <f t="shared" si="238"/>
        <v>0</v>
      </c>
      <c r="AL184" s="7">
        <f t="shared" si="238"/>
        <v>0</v>
      </c>
      <c r="AM184" s="7">
        <f t="shared" si="238"/>
        <v>0</v>
      </c>
      <c r="AN184" s="7">
        <f t="shared" si="238"/>
        <v>9588</v>
      </c>
      <c r="AO184" s="7">
        <f t="shared" si="238"/>
        <v>3795402</v>
      </c>
      <c r="AP184" s="7">
        <f t="shared" si="238"/>
        <v>8090392</v>
      </c>
      <c r="AQ184" s="7">
        <f t="shared" si="238"/>
        <v>5122</v>
      </c>
      <c r="AR184" s="7">
        <f t="shared" si="238"/>
        <v>14927580</v>
      </c>
      <c r="AS184" s="7">
        <f t="shared" si="238"/>
        <v>154064</v>
      </c>
      <c r="AT184" s="7">
        <f t="shared" si="238"/>
        <v>39008</v>
      </c>
      <c r="AU184" s="7">
        <f t="shared" si="238"/>
        <v>0</v>
      </c>
      <c r="AV184" s="7">
        <f t="shared" si="238"/>
        <v>0</v>
      </c>
      <c r="AW184" s="7">
        <f t="shared" si="238"/>
        <v>19176</v>
      </c>
      <c r="AX184" s="7">
        <f t="shared" si="238"/>
        <v>0</v>
      </c>
      <c r="AY184" s="7">
        <f t="shared" si="238"/>
        <v>0</v>
      </c>
      <c r="AZ184" s="7">
        <f t="shared" si="238"/>
        <v>1013500</v>
      </c>
      <c r="BA184" s="7">
        <f t="shared" si="238"/>
        <v>2463354</v>
      </c>
      <c r="BB184" s="7">
        <f t="shared" si="238"/>
        <v>96536</v>
      </c>
      <c r="BC184" s="7">
        <f t="shared" si="238"/>
        <v>5307200</v>
      </c>
      <c r="BD184" s="7">
        <f t="shared" si="238"/>
        <v>38352</v>
      </c>
      <c r="BE184" s="7">
        <f t="shared" si="238"/>
        <v>0</v>
      </c>
      <c r="BF184" s="7">
        <f t="shared" si="238"/>
        <v>12558968</v>
      </c>
      <c r="BG184" s="7">
        <f t="shared" si="238"/>
        <v>0</v>
      </c>
      <c r="BH184" s="7">
        <f t="shared" si="238"/>
        <v>401888</v>
      </c>
      <c r="BI184" s="7">
        <f t="shared" si="238"/>
        <v>0</v>
      </c>
      <c r="BJ184" s="7">
        <f t="shared" si="238"/>
        <v>169102</v>
      </c>
      <c r="BK184" s="7">
        <f t="shared" si="238"/>
        <v>123938928</v>
      </c>
      <c r="BL184" s="7">
        <f t="shared" si="238"/>
        <v>44458</v>
      </c>
      <c r="BM184" s="7">
        <f t="shared" si="238"/>
        <v>177378</v>
      </c>
      <c r="BN184" s="7">
        <f t="shared" si="238"/>
        <v>474858</v>
      </c>
      <c r="BO184" s="7">
        <f t="shared" si="238"/>
        <v>28764</v>
      </c>
      <c r="BP184" s="7">
        <f t="shared" ref="BP184:EA184" si="239">BP176+BP179+BP182</f>
        <v>0</v>
      </c>
      <c r="BQ184" s="7">
        <f t="shared" si="239"/>
        <v>29420</v>
      </c>
      <c r="BR184" s="7">
        <f t="shared" si="239"/>
        <v>0</v>
      </c>
      <c r="BS184" s="7">
        <f t="shared" si="239"/>
        <v>0</v>
      </c>
      <c r="BT184" s="7">
        <f t="shared" si="239"/>
        <v>0</v>
      </c>
      <c r="BU184" s="7">
        <f t="shared" si="239"/>
        <v>0</v>
      </c>
      <c r="BV184" s="7">
        <f t="shared" si="239"/>
        <v>0</v>
      </c>
      <c r="BW184" s="7">
        <f t="shared" si="239"/>
        <v>0</v>
      </c>
      <c r="BX184" s="7">
        <f t="shared" si="239"/>
        <v>0</v>
      </c>
      <c r="BY184" s="7">
        <f t="shared" si="239"/>
        <v>30732</v>
      </c>
      <c r="BZ184" s="7">
        <f t="shared" si="239"/>
        <v>0</v>
      </c>
      <c r="CA184" s="7">
        <f t="shared" si="239"/>
        <v>0</v>
      </c>
      <c r="CB184" s="7">
        <f t="shared" si="239"/>
        <v>10730090</v>
      </c>
      <c r="CC184" s="7">
        <f t="shared" si="239"/>
        <v>0</v>
      </c>
      <c r="CD184" s="7">
        <f t="shared" si="239"/>
        <v>0</v>
      </c>
      <c r="CE184" s="7">
        <f t="shared" si="239"/>
        <v>0</v>
      </c>
      <c r="CF184" s="7">
        <f t="shared" si="239"/>
        <v>0</v>
      </c>
      <c r="CG184" s="7">
        <f t="shared" si="239"/>
        <v>0</v>
      </c>
      <c r="CH184" s="7">
        <f t="shared" si="239"/>
        <v>0</v>
      </c>
      <c r="CI184" s="7">
        <f t="shared" si="239"/>
        <v>0</v>
      </c>
      <c r="CJ184" s="7">
        <f t="shared" si="239"/>
        <v>78016</v>
      </c>
      <c r="CK184" s="7">
        <f t="shared" si="239"/>
        <v>240734</v>
      </c>
      <c r="CL184" s="7">
        <f t="shared" si="239"/>
        <v>94694</v>
      </c>
      <c r="CM184" s="7">
        <f t="shared" si="239"/>
        <v>20488</v>
      </c>
      <c r="CN184" s="7">
        <f t="shared" si="239"/>
        <v>9221068</v>
      </c>
      <c r="CO184" s="7">
        <f t="shared" si="239"/>
        <v>697098</v>
      </c>
      <c r="CP184" s="7">
        <f t="shared" si="239"/>
        <v>49252</v>
      </c>
      <c r="CQ184" s="7">
        <f t="shared" si="239"/>
        <v>0</v>
      </c>
      <c r="CR184" s="7">
        <f t="shared" si="239"/>
        <v>0</v>
      </c>
      <c r="CS184" s="7">
        <f t="shared" si="239"/>
        <v>0</v>
      </c>
      <c r="CT184" s="7">
        <f t="shared" si="239"/>
        <v>0</v>
      </c>
      <c r="CU184" s="7">
        <f t="shared" si="239"/>
        <v>4075800</v>
      </c>
      <c r="CV184" s="7">
        <f t="shared" si="239"/>
        <v>0</v>
      </c>
      <c r="CW184" s="7">
        <f t="shared" si="239"/>
        <v>0</v>
      </c>
      <c r="CX184" s="7">
        <f t="shared" si="239"/>
        <v>0</v>
      </c>
      <c r="CY184" s="7">
        <f t="shared" si="239"/>
        <v>0</v>
      </c>
      <c r="CZ184" s="7">
        <f t="shared" si="239"/>
        <v>0</v>
      </c>
      <c r="DA184" s="7">
        <f t="shared" si="239"/>
        <v>0</v>
      </c>
      <c r="DB184" s="7">
        <f t="shared" si="239"/>
        <v>0</v>
      </c>
      <c r="DC184" s="7">
        <f t="shared" si="239"/>
        <v>0</v>
      </c>
      <c r="DD184" s="7">
        <f t="shared" si="239"/>
        <v>0</v>
      </c>
      <c r="DE184" s="7">
        <f t="shared" si="239"/>
        <v>0</v>
      </c>
      <c r="DF184" s="7">
        <f t="shared" si="239"/>
        <v>484698</v>
      </c>
      <c r="DG184" s="7">
        <f t="shared" si="239"/>
        <v>0</v>
      </c>
      <c r="DH184" s="7">
        <f t="shared" si="239"/>
        <v>0</v>
      </c>
      <c r="DI184" s="7">
        <f t="shared" si="239"/>
        <v>40976</v>
      </c>
      <c r="DJ184" s="7">
        <f t="shared" si="239"/>
        <v>10244</v>
      </c>
      <c r="DK184" s="7">
        <f t="shared" si="239"/>
        <v>10244</v>
      </c>
      <c r="DL184" s="7">
        <f t="shared" si="239"/>
        <v>0</v>
      </c>
      <c r="DM184" s="7">
        <f t="shared" si="239"/>
        <v>0</v>
      </c>
      <c r="DN184" s="7">
        <f t="shared" si="239"/>
        <v>14710</v>
      </c>
      <c r="DO184" s="7">
        <f t="shared" si="239"/>
        <v>10244</v>
      </c>
      <c r="DP184" s="7">
        <f t="shared" si="239"/>
        <v>0</v>
      </c>
      <c r="DQ184" s="7">
        <f t="shared" si="239"/>
        <v>9588</v>
      </c>
      <c r="DR184" s="7">
        <f t="shared" si="239"/>
        <v>0</v>
      </c>
      <c r="DS184" s="7">
        <f t="shared" si="239"/>
        <v>0</v>
      </c>
      <c r="DT184" s="7">
        <f t="shared" si="239"/>
        <v>0</v>
      </c>
      <c r="DU184" s="7">
        <f t="shared" si="239"/>
        <v>0</v>
      </c>
      <c r="DV184" s="7">
        <f t="shared" si="239"/>
        <v>0</v>
      </c>
      <c r="DW184" s="7">
        <f t="shared" si="239"/>
        <v>0</v>
      </c>
      <c r="DX184" s="7">
        <f t="shared" si="239"/>
        <v>0</v>
      </c>
      <c r="DY184" s="7">
        <f t="shared" si="239"/>
        <v>0</v>
      </c>
      <c r="DZ184" s="7">
        <f t="shared" si="239"/>
        <v>9588</v>
      </c>
      <c r="EA184" s="7">
        <f t="shared" si="239"/>
        <v>0</v>
      </c>
      <c r="EB184" s="7">
        <f t="shared" ref="EB184:FX184" si="240">EB176+EB179+EB182</f>
        <v>0</v>
      </c>
      <c r="EC184" s="7">
        <f t="shared" si="240"/>
        <v>0</v>
      </c>
      <c r="ED184" s="7">
        <f t="shared" si="240"/>
        <v>0</v>
      </c>
      <c r="EE184" s="7">
        <f t="shared" si="240"/>
        <v>0</v>
      </c>
      <c r="EF184" s="7">
        <f t="shared" si="240"/>
        <v>19176</v>
      </c>
      <c r="EG184" s="7">
        <f t="shared" si="240"/>
        <v>0</v>
      </c>
      <c r="EH184" s="7">
        <f t="shared" si="240"/>
        <v>0</v>
      </c>
      <c r="EI184" s="7">
        <f t="shared" si="240"/>
        <v>255394</v>
      </c>
      <c r="EJ184" s="7">
        <f t="shared" si="240"/>
        <v>2405650</v>
      </c>
      <c r="EK184" s="7">
        <f t="shared" si="240"/>
        <v>0</v>
      </c>
      <c r="EL184" s="7">
        <f t="shared" si="240"/>
        <v>0</v>
      </c>
      <c r="EM184" s="7">
        <f t="shared" si="240"/>
        <v>0</v>
      </c>
      <c r="EN184" s="7">
        <f t="shared" si="240"/>
        <v>440492</v>
      </c>
      <c r="EO184" s="7">
        <f t="shared" si="240"/>
        <v>0</v>
      </c>
      <c r="EP184" s="7">
        <f t="shared" si="240"/>
        <v>0</v>
      </c>
      <c r="EQ184" s="7">
        <f t="shared" si="240"/>
        <v>19176</v>
      </c>
      <c r="ER184" s="7">
        <f t="shared" si="240"/>
        <v>19176</v>
      </c>
      <c r="ES184" s="7">
        <f t="shared" si="240"/>
        <v>0</v>
      </c>
      <c r="ET184" s="7">
        <f t="shared" si="240"/>
        <v>0</v>
      </c>
      <c r="EU184" s="7">
        <f t="shared" si="240"/>
        <v>0</v>
      </c>
      <c r="EV184" s="7">
        <f t="shared" si="240"/>
        <v>0</v>
      </c>
      <c r="EW184" s="7">
        <f t="shared" si="240"/>
        <v>0</v>
      </c>
      <c r="EX184" s="7">
        <f t="shared" si="240"/>
        <v>0</v>
      </c>
      <c r="EY184" s="7">
        <f t="shared" si="240"/>
        <v>4609800</v>
      </c>
      <c r="EZ184" s="7">
        <f t="shared" si="240"/>
        <v>0</v>
      </c>
      <c r="FA184" s="7">
        <f t="shared" si="240"/>
        <v>115056</v>
      </c>
      <c r="FB184" s="7">
        <f t="shared" si="240"/>
        <v>0</v>
      </c>
      <c r="FC184" s="7">
        <f t="shared" si="240"/>
        <v>38352</v>
      </c>
      <c r="FD184" s="7">
        <f t="shared" si="240"/>
        <v>0</v>
      </c>
      <c r="FE184" s="7">
        <f t="shared" si="240"/>
        <v>0</v>
      </c>
      <c r="FF184" s="7">
        <f t="shared" si="240"/>
        <v>0</v>
      </c>
      <c r="FG184" s="7">
        <f t="shared" si="240"/>
        <v>0</v>
      </c>
      <c r="FH184" s="7">
        <f t="shared" si="240"/>
        <v>0</v>
      </c>
      <c r="FI184" s="7">
        <f t="shared" si="240"/>
        <v>0</v>
      </c>
      <c r="FJ184" s="7">
        <f t="shared" si="240"/>
        <v>0</v>
      </c>
      <c r="FK184" s="7">
        <f t="shared" si="240"/>
        <v>0</v>
      </c>
      <c r="FL184" s="7">
        <f t="shared" si="240"/>
        <v>0</v>
      </c>
      <c r="FM184" s="7">
        <f t="shared" si="240"/>
        <v>0</v>
      </c>
      <c r="FN184" s="7">
        <f t="shared" si="240"/>
        <v>2888884</v>
      </c>
      <c r="FO184" s="7">
        <f t="shared" si="240"/>
        <v>20488</v>
      </c>
      <c r="FP184" s="7">
        <f t="shared" si="240"/>
        <v>0</v>
      </c>
      <c r="FQ184" s="7">
        <f t="shared" si="240"/>
        <v>0</v>
      </c>
      <c r="FR184" s="7">
        <f t="shared" si="240"/>
        <v>0</v>
      </c>
      <c r="FS184" s="7">
        <f t="shared" si="240"/>
        <v>0</v>
      </c>
      <c r="FT184" s="7">
        <f t="shared" si="240"/>
        <v>0</v>
      </c>
      <c r="FU184" s="7">
        <f t="shared" si="240"/>
        <v>0</v>
      </c>
      <c r="FV184" s="7">
        <f t="shared" si="240"/>
        <v>9588</v>
      </c>
      <c r="FW184" s="7">
        <f t="shared" si="240"/>
        <v>19176</v>
      </c>
      <c r="FX184" s="7">
        <f t="shared" si="240"/>
        <v>0</v>
      </c>
      <c r="FY184" s="7"/>
      <c r="FZ184" s="7">
        <f>SUM(C184:FX184)</f>
        <v>318535882</v>
      </c>
      <c r="GA184" s="87"/>
      <c r="GB184" s="7">
        <f>FZ184-GA184</f>
        <v>318535882</v>
      </c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</row>
    <row r="185" spans="1:217" x14ac:dyDescent="0.35">
      <c r="A185" s="6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  <c r="DV185" s="7"/>
      <c r="DW185" s="7"/>
      <c r="DX185" s="7"/>
      <c r="DY185" s="7"/>
      <c r="DZ185" s="7"/>
      <c r="EA185" s="7"/>
      <c r="EB185" s="7"/>
      <c r="EC185" s="7"/>
      <c r="ED185" s="7"/>
      <c r="EE185" s="7"/>
      <c r="EF185" s="7"/>
      <c r="EG185" s="7"/>
      <c r="EH185" s="7"/>
      <c r="EI185" s="7"/>
      <c r="EJ185" s="7"/>
      <c r="EK185" s="7"/>
      <c r="EL185" s="7"/>
      <c r="EM185" s="7"/>
      <c r="EN185" s="7"/>
      <c r="EO185" s="7"/>
      <c r="EP185" s="7"/>
      <c r="EQ185" s="7"/>
      <c r="ER185" s="7"/>
      <c r="ES185" s="7"/>
      <c r="ET185" s="7"/>
      <c r="EU185" s="7"/>
      <c r="EV185" s="7"/>
      <c r="EW185" s="7"/>
      <c r="EX185" s="7"/>
      <c r="EY185" s="7"/>
      <c r="EZ185" s="7"/>
      <c r="FA185" s="7"/>
      <c r="FB185" s="7"/>
      <c r="FC185" s="7"/>
      <c r="FD185" s="7"/>
      <c r="FE185" s="7"/>
      <c r="FF185" s="7"/>
      <c r="FG185" s="7"/>
      <c r="FH185" s="7"/>
      <c r="FI185" s="7"/>
      <c r="FJ185" s="7"/>
      <c r="FK185" s="7"/>
      <c r="FL185" s="7"/>
      <c r="FM185" s="7"/>
      <c r="FN185" s="7"/>
      <c r="FO185" s="7"/>
      <c r="FP185" s="7"/>
      <c r="FQ185" s="7"/>
      <c r="FR185" s="7"/>
      <c r="FS185" s="7"/>
      <c r="FT185" s="7"/>
      <c r="FU185" s="7"/>
      <c r="FV185" s="7"/>
      <c r="FW185" s="7"/>
      <c r="FX185" s="7"/>
      <c r="FY185" s="7"/>
      <c r="FZ185" s="7"/>
      <c r="GA185" s="7"/>
      <c r="GB185" s="7"/>
      <c r="GC185" s="7"/>
      <c r="GD185" s="7"/>
      <c r="GE185" s="7"/>
      <c r="GF185" s="7"/>
      <c r="GG185" s="7"/>
      <c r="GH185" s="7"/>
      <c r="GI185" s="7"/>
      <c r="GJ185" s="7"/>
      <c r="GK185" s="7"/>
      <c r="GL185" s="7"/>
      <c r="GM185" s="7"/>
    </row>
    <row r="186" spans="1:217" x14ac:dyDescent="0.35">
      <c r="A186" s="6" t="s">
        <v>697</v>
      </c>
      <c r="B186" s="7" t="s">
        <v>698</v>
      </c>
      <c r="C186" s="7">
        <f>C103</f>
        <v>6560.5</v>
      </c>
      <c r="D186" s="7">
        <f t="shared" ref="D186:BO186" si="241">D103</f>
        <v>39193.4</v>
      </c>
      <c r="E186" s="7">
        <f t="shared" si="241"/>
        <v>5828.8</v>
      </c>
      <c r="F186" s="7">
        <f t="shared" si="241"/>
        <v>24030.6</v>
      </c>
      <c r="G186" s="7">
        <f t="shared" si="241"/>
        <v>1710</v>
      </c>
      <c r="H186" s="7">
        <f t="shared" si="241"/>
        <v>1105</v>
      </c>
      <c r="I186" s="7">
        <f t="shared" si="241"/>
        <v>8232.5</v>
      </c>
      <c r="J186" s="7">
        <f t="shared" si="241"/>
        <v>2103.8000000000002</v>
      </c>
      <c r="K186" s="7">
        <f t="shared" si="241"/>
        <v>253.3</v>
      </c>
      <c r="L186" s="7">
        <f t="shared" si="241"/>
        <v>2194.3000000000002</v>
      </c>
      <c r="M186" s="7">
        <f t="shared" si="241"/>
        <v>1009</v>
      </c>
      <c r="N186" s="7">
        <f t="shared" si="241"/>
        <v>51203.9</v>
      </c>
      <c r="O186" s="7">
        <f t="shared" si="241"/>
        <v>13208.4</v>
      </c>
      <c r="P186" s="7">
        <f t="shared" si="241"/>
        <v>316.5</v>
      </c>
      <c r="Q186" s="7">
        <f t="shared" si="241"/>
        <v>39034.400000000001</v>
      </c>
      <c r="R186" s="7">
        <f t="shared" si="241"/>
        <v>6498.8</v>
      </c>
      <c r="S186" s="7">
        <f t="shared" si="241"/>
        <v>1616.8</v>
      </c>
      <c r="T186" s="7">
        <f t="shared" si="241"/>
        <v>161.5</v>
      </c>
      <c r="U186" s="7">
        <f t="shared" si="241"/>
        <v>57</v>
      </c>
      <c r="V186" s="7">
        <f t="shared" si="241"/>
        <v>257.60000000000002</v>
      </c>
      <c r="W186" s="7">
        <f t="shared" si="241"/>
        <v>133.80000000000001</v>
      </c>
      <c r="X186" s="7">
        <f t="shared" si="241"/>
        <v>50</v>
      </c>
      <c r="Y186" s="7">
        <f t="shared" si="241"/>
        <v>904</v>
      </c>
      <c r="Z186" s="7">
        <f t="shared" si="241"/>
        <v>231.2</v>
      </c>
      <c r="AA186" s="7">
        <f t="shared" si="241"/>
        <v>31037.4</v>
      </c>
      <c r="AB186" s="7">
        <f t="shared" si="241"/>
        <v>27431.599999999999</v>
      </c>
      <c r="AC186" s="7">
        <f t="shared" si="241"/>
        <v>921</v>
      </c>
      <c r="AD186" s="7">
        <f t="shared" si="241"/>
        <v>1430.1</v>
      </c>
      <c r="AE186" s="7">
        <f t="shared" si="241"/>
        <v>97</v>
      </c>
      <c r="AF186" s="7">
        <f t="shared" si="241"/>
        <v>168.4</v>
      </c>
      <c r="AG186" s="7">
        <f t="shared" si="241"/>
        <v>611.1</v>
      </c>
      <c r="AH186" s="7">
        <f t="shared" si="241"/>
        <v>974.9</v>
      </c>
      <c r="AI186" s="7">
        <f t="shared" si="241"/>
        <v>374.3</v>
      </c>
      <c r="AJ186" s="7">
        <f t="shared" si="241"/>
        <v>176</v>
      </c>
      <c r="AK186" s="7">
        <f t="shared" si="241"/>
        <v>171.8</v>
      </c>
      <c r="AL186" s="7">
        <f t="shared" si="241"/>
        <v>286</v>
      </c>
      <c r="AM186" s="7">
        <f t="shared" si="241"/>
        <v>370</v>
      </c>
      <c r="AN186" s="7">
        <f t="shared" si="241"/>
        <v>310.39999999999998</v>
      </c>
      <c r="AO186" s="7">
        <f t="shared" si="241"/>
        <v>4561.3</v>
      </c>
      <c r="AP186" s="7">
        <f t="shared" si="241"/>
        <v>85190.6</v>
      </c>
      <c r="AQ186" s="7">
        <f t="shared" si="241"/>
        <v>242.5</v>
      </c>
      <c r="AR186" s="7">
        <f t="shared" si="241"/>
        <v>62882.8</v>
      </c>
      <c r="AS186" s="7">
        <f t="shared" si="241"/>
        <v>6596.6</v>
      </c>
      <c r="AT186" s="7">
        <f t="shared" si="241"/>
        <v>2345.6</v>
      </c>
      <c r="AU186" s="7">
        <f t="shared" si="241"/>
        <v>272</v>
      </c>
      <c r="AV186" s="7">
        <f t="shared" si="241"/>
        <v>308.5</v>
      </c>
      <c r="AW186" s="7">
        <f t="shared" si="241"/>
        <v>255</v>
      </c>
      <c r="AX186" s="7">
        <f t="shared" si="241"/>
        <v>73</v>
      </c>
      <c r="AY186" s="7">
        <f t="shared" si="241"/>
        <v>415.1</v>
      </c>
      <c r="AZ186" s="7">
        <f t="shared" si="241"/>
        <v>12362.6</v>
      </c>
      <c r="BA186" s="7">
        <f t="shared" si="241"/>
        <v>9147.9</v>
      </c>
      <c r="BB186" s="7">
        <f t="shared" si="241"/>
        <v>7638.4</v>
      </c>
      <c r="BC186" s="7">
        <f t="shared" si="241"/>
        <v>24869.599999999999</v>
      </c>
      <c r="BD186" s="7">
        <f t="shared" si="241"/>
        <v>3614.2</v>
      </c>
      <c r="BE186" s="7">
        <f t="shared" si="241"/>
        <v>1242.8</v>
      </c>
      <c r="BF186" s="7">
        <f t="shared" si="241"/>
        <v>25615.3</v>
      </c>
      <c r="BG186" s="7">
        <f t="shared" si="241"/>
        <v>921.6</v>
      </c>
      <c r="BH186" s="7">
        <f t="shared" si="241"/>
        <v>587.5</v>
      </c>
      <c r="BI186" s="7">
        <f t="shared" si="241"/>
        <v>258.2</v>
      </c>
      <c r="BJ186" s="7">
        <f t="shared" si="241"/>
        <v>6283.6</v>
      </c>
      <c r="BK186" s="7">
        <f t="shared" si="241"/>
        <v>33191.699999999997</v>
      </c>
      <c r="BL186" s="7">
        <f t="shared" si="241"/>
        <v>93.1</v>
      </c>
      <c r="BM186" s="7">
        <f t="shared" si="241"/>
        <v>364.5</v>
      </c>
      <c r="BN186" s="7">
        <f t="shared" si="241"/>
        <v>3196.7</v>
      </c>
      <c r="BO186" s="7">
        <f t="shared" si="241"/>
        <v>1278.4000000000001</v>
      </c>
      <c r="BP186" s="7">
        <f t="shared" ref="BP186:EA186" si="242">BP103</f>
        <v>168.4</v>
      </c>
      <c r="BQ186" s="7">
        <f t="shared" si="242"/>
        <v>5903.9</v>
      </c>
      <c r="BR186" s="7">
        <f t="shared" si="242"/>
        <v>4493</v>
      </c>
      <c r="BS186" s="7">
        <f t="shared" si="242"/>
        <v>1151.0999999999999</v>
      </c>
      <c r="BT186" s="7">
        <f t="shared" si="242"/>
        <v>383.7</v>
      </c>
      <c r="BU186" s="7">
        <f t="shared" si="242"/>
        <v>397.4</v>
      </c>
      <c r="BV186" s="7">
        <f t="shared" si="242"/>
        <v>1247.5</v>
      </c>
      <c r="BW186" s="7">
        <f t="shared" si="242"/>
        <v>2017</v>
      </c>
      <c r="BX186" s="7">
        <f t="shared" si="242"/>
        <v>68.900000000000006</v>
      </c>
      <c r="BY186" s="7">
        <f t="shared" si="242"/>
        <v>452.2</v>
      </c>
      <c r="BZ186" s="7">
        <f t="shared" si="242"/>
        <v>224</v>
      </c>
      <c r="CA186" s="7">
        <f t="shared" si="242"/>
        <v>147.4</v>
      </c>
      <c r="CB186" s="7">
        <f t="shared" si="242"/>
        <v>74944.5</v>
      </c>
      <c r="CC186" s="7">
        <f t="shared" si="242"/>
        <v>191</v>
      </c>
      <c r="CD186" s="7">
        <f t="shared" si="242"/>
        <v>151.30000000000001</v>
      </c>
      <c r="CE186" s="7">
        <f t="shared" si="242"/>
        <v>158.5</v>
      </c>
      <c r="CF186" s="7">
        <f t="shared" si="242"/>
        <v>119.9</v>
      </c>
      <c r="CG186" s="7">
        <f t="shared" si="242"/>
        <v>202.1</v>
      </c>
      <c r="CH186" s="7">
        <f t="shared" si="242"/>
        <v>98.7</v>
      </c>
      <c r="CI186" s="7">
        <f t="shared" si="242"/>
        <v>689.5</v>
      </c>
      <c r="CJ186" s="7">
        <f t="shared" si="242"/>
        <v>899.6</v>
      </c>
      <c r="CK186" s="7">
        <f t="shared" si="242"/>
        <v>4939.3999999999996</v>
      </c>
      <c r="CL186" s="7">
        <f t="shared" si="242"/>
        <v>1269.5</v>
      </c>
      <c r="CM186" s="7">
        <f t="shared" si="242"/>
        <v>694.7</v>
      </c>
      <c r="CN186" s="7">
        <f t="shared" si="242"/>
        <v>32156.3</v>
      </c>
      <c r="CO186" s="7">
        <f t="shared" si="242"/>
        <v>14503.2</v>
      </c>
      <c r="CP186" s="7">
        <f t="shared" si="242"/>
        <v>961.4</v>
      </c>
      <c r="CQ186" s="7">
        <f t="shared" si="242"/>
        <v>775</v>
      </c>
      <c r="CR186" s="7">
        <f t="shared" si="242"/>
        <v>222.7</v>
      </c>
      <c r="CS186" s="7">
        <f t="shared" si="242"/>
        <v>300.2</v>
      </c>
      <c r="CT186" s="7">
        <f t="shared" si="242"/>
        <v>115</v>
      </c>
      <c r="CU186" s="7">
        <f t="shared" si="242"/>
        <v>471</v>
      </c>
      <c r="CV186" s="7">
        <f t="shared" si="242"/>
        <v>50</v>
      </c>
      <c r="CW186" s="7">
        <f t="shared" si="242"/>
        <v>204.5</v>
      </c>
      <c r="CX186" s="7">
        <f t="shared" si="242"/>
        <v>462.8</v>
      </c>
      <c r="CY186" s="7">
        <f t="shared" si="242"/>
        <v>50</v>
      </c>
      <c r="CZ186" s="7">
        <f t="shared" si="242"/>
        <v>1847.9</v>
      </c>
      <c r="DA186" s="7">
        <f t="shared" si="242"/>
        <v>200.7</v>
      </c>
      <c r="DB186" s="7">
        <f t="shared" si="242"/>
        <v>318.3</v>
      </c>
      <c r="DC186" s="7">
        <f t="shared" si="242"/>
        <v>183</v>
      </c>
      <c r="DD186" s="7">
        <f t="shared" si="242"/>
        <v>170</v>
      </c>
      <c r="DE186" s="7">
        <f t="shared" si="242"/>
        <v>296.5</v>
      </c>
      <c r="DF186" s="7">
        <f t="shared" si="242"/>
        <v>21194.799999999999</v>
      </c>
      <c r="DG186" s="7">
        <f t="shared" si="242"/>
        <v>93.5</v>
      </c>
      <c r="DH186" s="7">
        <f t="shared" si="242"/>
        <v>1846.6</v>
      </c>
      <c r="DI186" s="7">
        <f t="shared" si="242"/>
        <v>2475.8000000000002</v>
      </c>
      <c r="DJ186" s="7">
        <f t="shared" si="242"/>
        <v>629.79999999999995</v>
      </c>
      <c r="DK186" s="7">
        <f t="shared" si="242"/>
        <v>481.3</v>
      </c>
      <c r="DL186" s="7">
        <f t="shared" si="242"/>
        <v>5713.5</v>
      </c>
      <c r="DM186" s="7">
        <f t="shared" si="242"/>
        <v>232.8</v>
      </c>
      <c r="DN186" s="7">
        <f t="shared" si="242"/>
        <v>1290.5999999999999</v>
      </c>
      <c r="DO186" s="7">
        <f t="shared" si="242"/>
        <v>3255.5</v>
      </c>
      <c r="DP186" s="7">
        <f t="shared" si="242"/>
        <v>200.3</v>
      </c>
      <c r="DQ186" s="7">
        <f t="shared" si="242"/>
        <v>844</v>
      </c>
      <c r="DR186" s="7">
        <f t="shared" si="242"/>
        <v>1338.9</v>
      </c>
      <c r="DS186" s="7">
        <f t="shared" si="242"/>
        <v>634</v>
      </c>
      <c r="DT186" s="7">
        <f t="shared" si="242"/>
        <v>177.3</v>
      </c>
      <c r="DU186" s="7">
        <f t="shared" si="242"/>
        <v>356.1</v>
      </c>
      <c r="DV186" s="7">
        <f t="shared" si="242"/>
        <v>210.5</v>
      </c>
      <c r="DW186" s="7">
        <f t="shared" si="242"/>
        <v>305.60000000000002</v>
      </c>
      <c r="DX186" s="7">
        <f t="shared" si="242"/>
        <v>166.6</v>
      </c>
      <c r="DY186" s="7">
        <f t="shared" si="242"/>
        <v>304</v>
      </c>
      <c r="DZ186" s="7">
        <f t="shared" si="242"/>
        <v>705.4</v>
      </c>
      <c r="EA186" s="7">
        <f t="shared" si="242"/>
        <v>525.1</v>
      </c>
      <c r="EB186" s="7">
        <f t="shared" ref="EB186:FX186" si="243">EB103</f>
        <v>553.4</v>
      </c>
      <c r="EC186" s="7">
        <f t="shared" si="243"/>
        <v>293.3</v>
      </c>
      <c r="ED186" s="7">
        <f t="shared" si="243"/>
        <v>1569.3</v>
      </c>
      <c r="EE186" s="7">
        <f t="shared" si="243"/>
        <v>194</v>
      </c>
      <c r="EF186" s="7">
        <f t="shared" si="243"/>
        <v>1391.9</v>
      </c>
      <c r="EG186" s="7">
        <f t="shared" si="243"/>
        <v>257</v>
      </c>
      <c r="EH186" s="7">
        <f t="shared" si="243"/>
        <v>247.8</v>
      </c>
      <c r="EI186" s="7">
        <f t="shared" si="243"/>
        <v>14153.3</v>
      </c>
      <c r="EJ186" s="7">
        <f t="shared" si="243"/>
        <v>10245</v>
      </c>
      <c r="EK186" s="7">
        <f t="shared" si="243"/>
        <v>670</v>
      </c>
      <c r="EL186" s="7">
        <f t="shared" si="243"/>
        <v>462.5</v>
      </c>
      <c r="EM186" s="7">
        <f t="shared" si="243"/>
        <v>383.9</v>
      </c>
      <c r="EN186" s="7">
        <f t="shared" si="243"/>
        <v>966.5</v>
      </c>
      <c r="EO186" s="7">
        <f t="shared" si="243"/>
        <v>314.39999999999998</v>
      </c>
      <c r="EP186" s="7">
        <f t="shared" si="243"/>
        <v>419.8</v>
      </c>
      <c r="EQ186" s="7">
        <f t="shared" si="243"/>
        <v>2661.2</v>
      </c>
      <c r="ER186" s="7">
        <f t="shared" si="243"/>
        <v>310</v>
      </c>
      <c r="ES186" s="7">
        <f t="shared" si="243"/>
        <v>164.9</v>
      </c>
      <c r="ET186" s="7">
        <f t="shared" si="243"/>
        <v>193.5</v>
      </c>
      <c r="EU186" s="7">
        <f t="shared" si="243"/>
        <v>577.1</v>
      </c>
      <c r="EV186" s="7">
        <f t="shared" si="243"/>
        <v>74.3</v>
      </c>
      <c r="EW186" s="7">
        <f t="shared" si="243"/>
        <v>844.6</v>
      </c>
      <c r="EX186" s="7">
        <f t="shared" si="243"/>
        <v>170</v>
      </c>
      <c r="EY186" s="7">
        <f t="shared" si="243"/>
        <v>661.3</v>
      </c>
      <c r="EZ186" s="7">
        <f t="shared" si="243"/>
        <v>130.5</v>
      </c>
      <c r="FA186" s="7">
        <f t="shared" si="243"/>
        <v>3432.3</v>
      </c>
      <c r="FB186" s="7">
        <f t="shared" si="243"/>
        <v>295.7</v>
      </c>
      <c r="FC186" s="7">
        <f t="shared" si="243"/>
        <v>1952.4</v>
      </c>
      <c r="FD186" s="7">
        <f t="shared" si="243"/>
        <v>403</v>
      </c>
      <c r="FE186" s="7">
        <f t="shared" si="243"/>
        <v>82.4</v>
      </c>
      <c r="FF186" s="7">
        <f t="shared" si="243"/>
        <v>192.1</v>
      </c>
      <c r="FG186" s="7">
        <f t="shared" si="243"/>
        <v>125.8</v>
      </c>
      <c r="FH186" s="7">
        <f t="shared" si="243"/>
        <v>71</v>
      </c>
      <c r="FI186" s="7">
        <f t="shared" si="243"/>
        <v>1732.8</v>
      </c>
      <c r="FJ186" s="7">
        <f t="shared" si="243"/>
        <v>2013</v>
      </c>
      <c r="FK186" s="7">
        <f t="shared" si="243"/>
        <v>2543.1999999999998</v>
      </c>
      <c r="FL186" s="7">
        <f t="shared" si="243"/>
        <v>8456.4</v>
      </c>
      <c r="FM186" s="7">
        <f t="shared" si="243"/>
        <v>3910.5</v>
      </c>
      <c r="FN186" s="7">
        <f t="shared" si="243"/>
        <v>22377.3</v>
      </c>
      <c r="FO186" s="7">
        <f t="shared" si="243"/>
        <v>1113.2</v>
      </c>
      <c r="FP186" s="7">
        <f t="shared" si="243"/>
        <v>2307.5</v>
      </c>
      <c r="FQ186" s="7">
        <f t="shared" si="243"/>
        <v>985.5</v>
      </c>
      <c r="FR186" s="7">
        <f t="shared" si="243"/>
        <v>169.5</v>
      </c>
      <c r="FS186" s="7">
        <f t="shared" si="243"/>
        <v>177.5</v>
      </c>
      <c r="FT186" s="7">
        <f t="shared" si="243"/>
        <v>57.1</v>
      </c>
      <c r="FU186" s="7">
        <f t="shared" si="243"/>
        <v>808.9</v>
      </c>
      <c r="FV186" s="7">
        <f t="shared" si="243"/>
        <v>695</v>
      </c>
      <c r="FW186" s="7">
        <f t="shared" si="243"/>
        <v>159.6</v>
      </c>
      <c r="FX186" s="7">
        <f t="shared" si="243"/>
        <v>65</v>
      </c>
      <c r="FY186" s="7"/>
      <c r="FZ186" s="7"/>
      <c r="GA186" s="7"/>
      <c r="GB186" s="7"/>
      <c r="GC186" s="7"/>
      <c r="GD186" s="7"/>
      <c r="GE186" s="7"/>
      <c r="GF186" s="7"/>
      <c r="GG186" s="7"/>
      <c r="GH186" s="7"/>
      <c r="GI186" s="7"/>
      <c r="GJ186" s="7"/>
      <c r="GK186" s="7"/>
      <c r="GL186" s="7"/>
      <c r="GM186" s="7"/>
    </row>
    <row r="187" spans="1:217" x14ac:dyDescent="0.35">
      <c r="A187" s="6" t="s">
        <v>699</v>
      </c>
      <c r="B187" s="7" t="s">
        <v>700</v>
      </c>
      <c r="C187" s="66" t="s">
        <v>701</v>
      </c>
      <c r="D187" s="66" t="s">
        <v>701</v>
      </c>
      <c r="E187" s="66" t="s">
        <v>701</v>
      </c>
      <c r="F187" s="66" t="s">
        <v>701</v>
      </c>
      <c r="G187" s="66" t="s">
        <v>702</v>
      </c>
      <c r="H187" s="66" t="s">
        <v>702</v>
      </c>
      <c r="I187" s="66" t="s">
        <v>701</v>
      </c>
      <c r="J187" s="66" t="s">
        <v>702</v>
      </c>
      <c r="K187" s="66" t="s">
        <v>703</v>
      </c>
      <c r="L187" s="66" t="s">
        <v>701</v>
      </c>
      <c r="M187" s="66" t="s">
        <v>701</v>
      </c>
      <c r="N187" s="66" t="s">
        <v>701</v>
      </c>
      <c r="O187" s="66" t="s">
        <v>701</v>
      </c>
      <c r="P187" s="66" t="s">
        <v>703</v>
      </c>
      <c r="Q187" s="66" t="s">
        <v>701</v>
      </c>
      <c r="R187" s="66" t="s">
        <v>702</v>
      </c>
      <c r="S187" s="66" t="s">
        <v>702</v>
      </c>
      <c r="T187" s="66" t="s">
        <v>703</v>
      </c>
      <c r="U187" s="66" t="s">
        <v>703</v>
      </c>
      <c r="V187" s="66" t="s">
        <v>703</v>
      </c>
      <c r="W187" s="66" t="s">
        <v>703</v>
      </c>
      <c r="X187" s="66" t="s">
        <v>703</v>
      </c>
      <c r="Y187" s="66" t="s">
        <v>703</v>
      </c>
      <c r="Z187" s="66" t="s">
        <v>703</v>
      </c>
      <c r="AA187" s="66" t="s">
        <v>701</v>
      </c>
      <c r="AB187" s="66" t="s">
        <v>701</v>
      </c>
      <c r="AC187" s="66" t="s">
        <v>703</v>
      </c>
      <c r="AD187" s="66" t="s">
        <v>702</v>
      </c>
      <c r="AE187" s="66" t="s">
        <v>703</v>
      </c>
      <c r="AF187" s="66" t="s">
        <v>703</v>
      </c>
      <c r="AG187" s="66" t="s">
        <v>703</v>
      </c>
      <c r="AH187" s="66" t="s">
        <v>703</v>
      </c>
      <c r="AI187" s="66" t="s">
        <v>703</v>
      </c>
      <c r="AJ187" s="66" t="s">
        <v>703</v>
      </c>
      <c r="AK187" s="66" t="s">
        <v>703</v>
      </c>
      <c r="AL187" s="66" t="s">
        <v>703</v>
      </c>
      <c r="AM187" s="66" t="s">
        <v>703</v>
      </c>
      <c r="AN187" s="66" t="s">
        <v>703</v>
      </c>
      <c r="AO187" s="66" t="s">
        <v>702</v>
      </c>
      <c r="AP187" s="66" t="s">
        <v>701</v>
      </c>
      <c r="AQ187" s="66" t="s">
        <v>703</v>
      </c>
      <c r="AR187" s="66" t="s">
        <v>701</v>
      </c>
      <c r="AS187" s="66" t="s">
        <v>702</v>
      </c>
      <c r="AT187" s="66" t="s">
        <v>702</v>
      </c>
      <c r="AU187" s="66" t="s">
        <v>703</v>
      </c>
      <c r="AV187" s="66" t="s">
        <v>703</v>
      </c>
      <c r="AW187" s="66" t="s">
        <v>703</v>
      </c>
      <c r="AX187" s="66" t="s">
        <v>703</v>
      </c>
      <c r="AY187" s="66" t="s">
        <v>703</v>
      </c>
      <c r="AZ187" s="66" t="s">
        <v>701</v>
      </c>
      <c r="BA187" s="66" t="s">
        <v>701</v>
      </c>
      <c r="BB187" s="66" t="s">
        <v>701</v>
      </c>
      <c r="BC187" s="66" t="s">
        <v>701</v>
      </c>
      <c r="BD187" s="66" t="s">
        <v>701</v>
      </c>
      <c r="BE187" s="66" t="s">
        <v>701</v>
      </c>
      <c r="BF187" s="66" t="s">
        <v>701</v>
      </c>
      <c r="BG187" s="66" t="s">
        <v>703</v>
      </c>
      <c r="BH187" s="66" t="s">
        <v>703</v>
      </c>
      <c r="BI187" s="66" t="s">
        <v>703</v>
      </c>
      <c r="BJ187" s="66" t="s">
        <v>701</v>
      </c>
      <c r="BK187" s="66" t="s">
        <v>701</v>
      </c>
      <c r="BL187" s="66" t="s">
        <v>703</v>
      </c>
      <c r="BM187" s="66" t="s">
        <v>703</v>
      </c>
      <c r="BN187" s="66" t="s">
        <v>702</v>
      </c>
      <c r="BO187" s="66" t="s">
        <v>702</v>
      </c>
      <c r="BP187" s="66" t="s">
        <v>703</v>
      </c>
      <c r="BQ187" s="66" t="s">
        <v>702</v>
      </c>
      <c r="BR187" s="66" t="s">
        <v>702</v>
      </c>
      <c r="BS187" s="66" t="s">
        <v>702</v>
      </c>
      <c r="BT187" s="66" t="s">
        <v>703</v>
      </c>
      <c r="BU187" s="66" t="s">
        <v>703</v>
      </c>
      <c r="BV187" s="66" t="s">
        <v>702</v>
      </c>
      <c r="BW187" s="66" t="s">
        <v>702</v>
      </c>
      <c r="BX187" s="66" t="s">
        <v>703</v>
      </c>
      <c r="BY187" s="66" t="s">
        <v>703</v>
      </c>
      <c r="BZ187" s="66" t="s">
        <v>703</v>
      </c>
      <c r="CA187" s="66" t="s">
        <v>703</v>
      </c>
      <c r="CB187" s="66" t="s">
        <v>701</v>
      </c>
      <c r="CC187" s="66" t="s">
        <v>703</v>
      </c>
      <c r="CD187" s="66" t="s">
        <v>703</v>
      </c>
      <c r="CE187" s="66" t="s">
        <v>703</v>
      </c>
      <c r="CF187" s="66" t="s">
        <v>703</v>
      </c>
      <c r="CG187" s="66" t="s">
        <v>703</v>
      </c>
      <c r="CH187" s="66" t="s">
        <v>703</v>
      </c>
      <c r="CI187" s="66" t="s">
        <v>703</v>
      </c>
      <c r="CJ187" s="66" t="s">
        <v>703</v>
      </c>
      <c r="CK187" s="66" t="s">
        <v>702</v>
      </c>
      <c r="CL187" s="66" t="s">
        <v>702</v>
      </c>
      <c r="CM187" s="66" t="s">
        <v>703</v>
      </c>
      <c r="CN187" s="66" t="s">
        <v>701</v>
      </c>
      <c r="CO187" s="66" t="s">
        <v>701</v>
      </c>
      <c r="CP187" s="66" t="s">
        <v>702</v>
      </c>
      <c r="CQ187" s="66" t="s">
        <v>703</v>
      </c>
      <c r="CR187" s="66" t="s">
        <v>703</v>
      </c>
      <c r="CS187" s="66" t="s">
        <v>703</v>
      </c>
      <c r="CT187" s="66" t="s">
        <v>703</v>
      </c>
      <c r="CU187" s="66" t="s">
        <v>703</v>
      </c>
      <c r="CV187" s="66" t="s">
        <v>703</v>
      </c>
      <c r="CW187" s="66" t="s">
        <v>703</v>
      </c>
      <c r="CX187" s="66" t="s">
        <v>703</v>
      </c>
      <c r="CY187" s="66" t="s">
        <v>703</v>
      </c>
      <c r="CZ187" s="66" t="s">
        <v>702</v>
      </c>
      <c r="DA187" s="66" t="s">
        <v>703</v>
      </c>
      <c r="DB187" s="66" t="s">
        <v>703</v>
      </c>
      <c r="DC187" s="66" t="s">
        <v>703</v>
      </c>
      <c r="DD187" s="66" t="s">
        <v>703</v>
      </c>
      <c r="DE187" s="66" t="s">
        <v>703</v>
      </c>
      <c r="DF187" s="66" t="s">
        <v>701</v>
      </c>
      <c r="DG187" s="66" t="s">
        <v>703</v>
      </c>
      <c r="DH187" s="66" t="s">
        <v>702</v>
      </c>
      <c r="DI187" s="66" t="s">
        <v>702</v>
      </c>
      <c r="DJ187" s="66" t="s">
        <v>703</v>
      </c>
      <c r="DK187" s="66" t="s">
        <v>703</v>
      </c>
      <c r="DL187" s="66" t="s">
        <v>702</v>
      </c>
      <c r="DM187" s="66" t="s">
        <v>703</v>
      </c>
      <c r="DN187" s="66" t="s">
        <v>702</v>
      </c>
      <c r="DO187" s="66" t="s">
        <v>702</v>
      </c>
      <c r="DP187" s="66" t="s">
        <v>703</v>
      </c>
      <c r="DQ187" s="66" t="s">
        <v>703</v>
      </c>
      <c r="DR187" s="66" t="s">
        <v>702</v>
      </c>
      <c r="DS187" s="66" t="s">
        <v>703</v>
      </c>
      <c r="DT187" s="66" t="s">
        <v>703</v>
      </c>
      <c r="DU187" s="66" t="s">
        <v>703</v>
      </c>
      <c r="DV187" s="66" t="s">
        <v>703</v>
      </c>
      <c r="DW187" s="66" t="s">
        <v>703</v>
      </c>
      <c r="DX187" s="66" t="s">
        <v>703</v>
      </c>
      <c r="DY187" s="66" t="s">
        <v>703</v>
      </c>
      <c r="DZ187" s="66" t="s">
        <v>703</v>
      </c>
      <c r="EA187" s="66" t="s">
        <v>703</v>
      </c>
      <c r="EB187" s="66" t="s">
        <v>703</v>
      </c>
      <c r="EC187" s="66" t="s">
        <v>703</v>
      </c>
      <c r="ED187" s="66" t="s">
        <v>702</v>
      </c>
      <c r="EE187" s="66" t="s">
        <v>703</v>
      </c>
      <c r="EF187" s="66" t="s">
        <v>702</v>
      </c>
      <c r="EG187" s="66" t="s">
        <v>703</v>
      </c>
      <c r="EH187" s="66" t="s">
        <v>703</v>
      </c>
      <c r="EI187" s="66" t="s">
        <v>701</v>
      </c>
      <c r="EJ187" s="66" t="s">
        <v>701</v>
      </c>
      <c r="EK187" s="66" t="s">
        <v>703</v>
      </c>
      <c r="EL187" s="66" t="s">
        <v>703</v>
      </c>
      <c r="EM187" s="66" t="s">
        <v>703</v>
      </c>
      <c r="EN187" s="66" t="s">
        <v>703</v>
      </c>
      <c r="EO187" s="66" t="s">
        <v>703</v>
      </c>
      <c r="EP187" s="66" t="s">
        <v>703</v>
      </c>
      <c r="EQ187" s="66" t="s">
        <v>702</v>
      </c>
      <c r="ER187" s="66" t="s">
        <v>703</v>
      </c>
      <c r="ES187" s="66" t="s">
        <v>703</v>
      </c>
      <c r="ET187" s="66" t="s">
        <v>703</v>
      </c>
      <c r="EU187" s="66" t="s">
        <v>703</v>
      </c>
      <c r="EV187" s="66" t="s">
        <v>703</v>
      </c>
      <c r="EW187" s="66" t="s">
        <v>703</v>
      </c>
      <c r="EX187" s="66" t="s">
        <v>703</v>
      </c>
      <c r="EY187" s="66" t="s">
        <v>703</v>
      </c>
      <c r="EZ187" s="66" t="s">
        <v>703</v>
      </c>
      <c r="FA187" s="66" t="s">
        <v>702</v>
      </c>
      <c r="FB187" s="66" t="s">
        <v>703</v>
      </c>
      <c r="FC187" s="66" t="s">
        <v>702</v>
      </c>
      <c r="FD187" s="66" t="s">
        <v>703</v>
      </c>
      <c r="FE187" s="66" t="s">
        <v>703</v>
      </c>
      <c r="FF187" s="66" t="s">
        <v>703</v>
      </c>
      <c r="FG187" s="66" t="s">
        <v>703</v>
      </c>
      <c r="FH187" s="66" t="s">
        <v>703</v>
      </c>
      <c r="FI187" s="66" t="s">
        <v>702</v>
      </c>
      <c r="FJ187" s="66" t="s">
        <v>702</v>
      </c>
      <c r="FK187" s="66" t="s">
        <v>702</v>
      </c>
      <c r="FL187" s="66" t="s">
        <v>701</v>
      </c>
      <c r="FM187" s="66" t="s">
        <v>702</v>
      </c>
      <c r="FN187" s="66" t="s">
        <v>701</v>
      </c>
      <c r="FO187" s="66" t="s">
        <v>702</v>
      </c>
      <c r="FP187" s="66" t="s">
        <v>702</v>
      </c>
      <c r="FQ187" s="66" t="s">
        <v>703</v>
      </c>
      <c r="FR187" s="66" t="s">
        <v>703</v>
      </c>
      <c r="FS187" s="66" t="s">
        <v>703</v>
      </c>
      <c r="FT187" s="66" t="s">
        <v>703</v>
      </c>
      <c r="FU187" s="66" t="s">
        <v>703</v>
      </c>
      <c r="FV187" s="66" t="s">
        <v>703</v>
      </c>
      <c r="FW187" s="66" t="s">
        <v>703</v>
      </c>
      <c r="FX187" s="66" t="s">
        <v>703</v>
      </c>
      <c r="FY187" s="7"/>
      <c r="FZ187" s="7"/>
      <c r="GA187" s="7"/>
      <c r="GB187" s="7"/>
      <c r="GC187" s="7"/>
      <c r="GD187" s="7"/>
      <c r="GE187" s="7"/>
      <c r="GF187" s="7"/>
      <c r="GG187" s="7"/>
      <c r="GH187" s="7"/>
      <c r="GI187" s="7"/>
      <c r="GJ187" s="7"/>
      <c r="GK187" s="7"/>
      <c r="GL187" s="7"/>
      <c r="GM187" s="7"/>
    </row>
    <row r="188" spans="1:217" x14ac:dyDescent="0.35">
      <c r="A188" s="6" t="s">
        <v>704</v>
      </c>
      <c r="B188" s="7" t="s">
        <v>968</v>
      </c>
      <c r="C188" s="7">
        <f>IF(AND(OR(C187="Rural",C187="Small Rural"),C186&lt;6500),1,0)</f>
        <v>0</v>
      </c>
      <c r="D188" s="7">
        <f t="shared" ref="D188:BO188" si="244">IF(AND(OR(D187="Rural",D187="Small Rural"),D186&lt;6500),1,0)</f>
        <v>0</v>
      </c>
      <c r="E188" s="7">
        <f t="shared" si="244"/>
        <v>0</v>
      </c>
      <c r="F188" s="7">
        <f t="shared" si="244"/>
        <v>0</v>
      </c>
      <c r="G188" s="7">
        <f t="shared" si="244"/>
        <v>1</v>
      </c>
      <c r="H188" s="7">
        <f t="shared" si="244"/>
        <v>1</v>
      </c>
      <c r="I188" s="7">
        <f t="shared" si="244"/>
        <v>0</v>
      </c>
      <c r="J188" s="7">
        <f t="shared" si="244"/>
        <v>1</v>
      </c>
      <c r="K188" s="7">
        <f t="shared" si="244"/>
        <v>1</v>
      </c>
      <c r="L188" s="7">
        <f t="shared" si="244"/>
        <v>0</v>
      </c>
      <c r="M188" s="7">
        <f t="shared" si="244"/>
        <v>0</v>
      </c>
      <c r="N188" s="7">
        <f t="shared" si="244"/>
        <v>0</v>
      </c>
      <c r="O188" s="7">
        <f t="shared" si="244"/>
        <v>0</v>
      </c>
      <c r="P188" s="7">
        <f t="shared" si="244"/>
        <v>1</v>
      </c>
      <c r="Q188" s="7">
        <f t="shared" si="244"/>
        <v>0</v>
      </c>
      <c r="R188" s="7">
        <f t="shared" si="244"/>
        <v>1</v>
      </c>
      <c r="S188" s="7">
        <f t="shared" si="244"/>
        <v>1</v>
      </c>
      <c r="T188" s="7">
        <f t="shared" si="244"/>
        <v>1</v>
      </c>
      <c r="U188" s="7">
        <f t="shared" si="244"/>
        <v>1</v>
      </c>
      <c r="V188" s="7">
        <f t="shared" si="244"/>
        <v>1</v>
      </c>
      <c r="W188" s="7">
        <f t="shared" si="244"/>
        <v>1</v>
      </c>
      <c r="X188" s="7">
        <f t="shared" si="244"/>
        <v>1</v>
      </c>
      <c r="Y188" s="7">
        <f t="shared" si="244"/>
        <v>1</v>
      </c>
      <c r="Z188" s="7">
        <f t="shared" si="244"/>
        <v>1</v>
      </c>
      <c r="AA188" s="7">
        <f t="shared" si="244"/>
        <v>0</v>
      </c>
      <c r="AB188" s="7">
        <f t="shared" si="244"/>
        <v>0</v>
      </c>
      <c r="AC188" s="7">
        <f t="shared" si="244"/>
        <v>1</v>
      </c>
      <c r="AD188" s="7">
        <f t="shared" si="244"/>
        <v>1</v>
      </c>
      <c r="AE188" s="7">
        <f t="shared" si="244"/>
        <v>1</v>
      </c>
      <c r="AF188" s="7">
        <f t="shared" si="244"/>
        <v>1</v>
      </c>
      <c r="AG188" s="7">
        <f t="shared" si="244"/>
        <v>1</v>
      </c>
      <c r="AH188" s="7">
        <f t="shared" si="244"/>
        <v>1</v>
      </c>
      <c r="AI188" s="7">
        <f t="shared" si="244"/>
        <v>1</v>
      </c>
      <c r="AJ188" s="7">
        <f t="shared" si="244"/>
        <v>1</v>
      </c>
      <c r="AK188" s="7">
        <f t="shared" si="244"/>
        <v>1</v>
      </c>
      <c r="AL188" s="7">
        <f t="shared" si="244"/>
        <v>1</v>
      </c>
      <c r="AM188" s="7">
        <f t="shared" si="244"/>
        <v>1</v>
      </c>
      <c r="AN188" s="7">
        <f t="shared" si="244"/>
        <v>1</v>
      </c>
      <c r="AO188" s="7">
        <f t="shared" si="244"/>
        <v>1</v>
      </c>
      <c r="AP188" s="7">
        <f t="shared" si="244"/>
        <v>0</v>
      </c>
      <c r="AQ188" s="7">
        <f t="shared" si="244"/>
        <v>1</v>
      </c>
      <c r="AR188" s="7">
        <f t="shared" si="244"/>
        <v>0</v>
      </c>
      <c r="AS188" s="7">
        <f t="shared" si="244"/>
        <v>0</v>
      </c>
      <c r="AT188" s="7">
        <f t="shared" si="244"/>
        <v>1</v>
      </c>
      <c r="AU188" s="7">
        <f t="shared" si="244"/>
        <v>1</v>
      </c>
      <c r="AV188" s="7">
        <f t="shared" si="244"/>
        <v>1</v>
      </c>
      <c r="AW188" s="7">
        <f t="shared" si="244"/>
        <v>1</v>
      </c>
      <c r="AX188" s="7">
        <f t="shared" si="244"/>
        <v>1</v>
      </c>
      <c r="AY188" s="7">
        <f t="shared" si="244"/>
        <v>1</v>
      </c>
      <c r="AZ188" s="7">
        <f t="shared" si="244"/>
        <v>0</v>
      </c>
      <c r="BA188" s="7">
        <f t="shared" si="244"/>
        <v>0</v>
      </c>
      <c r="BB188" s="7">
        <f t="shared" si="244"/>
        <v>0</v>
      </c>
      <c r="BC188" s="7">
        <f t="shared" si="244"/>
        <v>0</v>
      </c>
      <c r="BD188" s="7">
        <f t="shared" si="244"/>
        <v>0</v>
      </c>
      <c r="BE188" s="7">
        <f t="shared" si="244"/>
        <v>0</v>
      </c>
      <c r="BF188" s="7">
        <f t="shared" si="244"/>
        <v>0</v>
      </c>
      <c r="BG188" s="7">
        <f t="shared" si="244"/>
        <v>1</v>
      </c>
      <c r="BH188" s="7">
        <f t="shared" si="244"/>
        <v>1</v>
      </c>
      <c r="BI188" s="7">
        <f t="shared" si="244"/>
        <v>1</v>
      </c>
      <c r="BJ188" s="7">
        <f t="shared" si="244"/>
        <v>0</v>
      </c>
      <c r="BK188" s="7">
        <f t="shared" si="244"/>
        <v>0</v>
      </c>
      <c r="BL188" s="7">
        <f t="shared" si="244"/>
        <v>1</v>
      </c>
      <c r="BM188" s="7">
        <f t="shared" si="244"/>
        <v>1</v>
      </c>
      <c r="BN188" s="7">
        <f t="shared" si="244"/>
        <v>1</v>
      </c>
      <c r="BO188" s="7">
        <f t="shared" si="244"/>
        <v>1</v>
      </c>
      <c r="BP188" s="7">
        <f t="shared" ref="BP188:EA188" si="245">IF(AND(OR(BP187="Rural",BP187="Small Rural"),BP186&lt;6500),1,0)</f>
        <v>1</v>
      </c>
      <c r="BQ188" s="7">
        <f t="shared" si="245"/>
        <v>1</v>
      </c>
      <c r="BR188" s="7">
        <f t="shared" si="245"/>
        <v>1</v>
      </c>
      <c r="BS188" s="7">
        <f t="shared" si="245"/>
        <v>1</v>
      </c>
      <c r="BT188" s="7">
        <f t="shared" si="245"/>
        <v>1</v>
      </c>
      <c r="BU188" s="7">
        <f t="shared" si="245"/>
        <v>1</v>
      </c>
      <c r="BV188" s="7">
        <f t="shared" si="245"/>
        <v>1</v>
      </c>
      <c r="BW188" s="7">
        <f t="shared" si="245"/>
        <v>1</v>
      </c>
      <c r="BX188" s="7">
        <f t="shared" si="245"/>
        <v>1</v>
      </c>
      <c r="BY188" s="7">
        <f t="shared" si="245"/>
        <v>1</v>
      </c>
      <c r="BZ188" s="7">
        <f t="shared" si="245"/>
        <v>1</v>
      </c>
      <c r="CA188" s="7">
        <f t="shared" si="245"/>
        <v>1</v>
      </c>
      <c r="CB188" s="7">
        <f t="shared" si="245"/>
        <v>0</v>
      </c>
      <c r="CC188" s="7">
        <f t="shared" si="245"/>
        <v>1</v>
      </c>
      <c r="CD188" s="7">
        <f t="shared" si="245"/>
        <v>1</v>
      </c>
      <c r="CE188" s="7">
        <f t="shared" si="245"/>
        <v>1</v>
      </c>
      <c r="CF188" s="7">
        <f t="shared" si="245"/>
        <v>1</v>
      </c>
      <c r="CG188" s="7">
        <f t="shared" si="245"/>
        <v>1</v>
      </c>
      <c r="CH188" s="7">
        <f t="shared" si="245"/>
        <v>1</v>
      </c>
      <c r="CI188" s="7">
        <f t="shared" si="245"/>
        <v>1</v>
      </c>
      <c r="CJ188" s="7">
        <f t="shared" si="245"/>
        <v>1</v>
      </c>
      <c r="CK188" s="7">
        <f t="shared" si="245"/>
        <v>1</v>
      </c>
      <c r="CL188" s="7">
        <f t="shared" si="245"/>
        <v>1</v>
      </c>
      <c r="CM188" s="7">
        <f t="shared" si="245"/>
        <v>1</v>
      </c>
      <c r="CN188" s="7">
        <f t="shared" si="245"/>
        <v>0</v>
      </c>
      <c r="CO188" s="7">
        <f t="shared" si="245"/>
        <v>0</v>
      </c>
      <c r="CP188" s="7">
        <f t="shared" si="245"/>
        <v>1</v>
      </c>
      <c r="CQ188" s="7">
        <f t="shared" si="245"/>
        <v>1</v>
      </c>
      <c r="CR188" s="7">
        <f t="shared" si="245"/>
        <v>1</v>
      </c>
      <c r="CS188" s="7">
        <f t="shared" si="245"/>
        <v>1</v>
      </c>
      <c r="CT188" s="7">
        <f t="shared" si="245"/>
        <v>1</v>
      </c>
      <c r="CU188" s="7">
        <f t="shared" si="245"/>
        <v>1</v>
      </c>
      <c r="CV188" s="7">
        <f t="shared" si="245"/>
        <v>1</v>
      </c>
      <c r="CW188" s="7">
        <f t="shared" si="245"/>
        <v>1</v>
      </c>
      <c r="CX188" s="7">
        <f t="shared" si="245"/>
        <v>1</v>
      </c>
      <c r="CY188" s="7">
        <f t="shared" si="245"/>
        <v>1</v>
      </c>
      <c r="CZ188" s="7">
        <f t="shared" si="245"/>
        <v>1</v>
      </c>
      <c r="DA188" s="7">
        <f t="shared" si="245"/>
        <v>1</v>
      </c>
      <c r="DB188" s="7">
        <f t="shared" si="245"/>
        <v>1</v>
      </c>
      <c r="DC188" s="7">
        <f t="shared" si="245"/>
        <v>1</v>
      </c>
      <c r="DD188" s="7">
        <f t="shared" si="245"/>
        <v>1</v>
      </c>
      <c r="DE188" s="7">
        <f t="shared" si="245"/>
        <v>1</v>
      </c>
      <c r="DF188" s="7">
        <f t="shared" si="245"/>
        <v>0</v>
      </c>
      <c r="DG188" s="7">
        <f t="shared" si="245"/>
        <v>1</v>
      </c>
      <c r="DH188" s="7">
        <f t="shared" si="245"/>
        <v>1</v>
      </c>
      <c r="DI188" s="7">
        <f t="shared" si="245"/>
        <v>1</v>
      </c>
      <c r="DJ188" s="7">
        <f t="shared" si="245"/>
        <v>1</v>
      </c>
      <c r="DK188" s="7">
        <f t="shared" si="245"/>
        <v>1</v>
      </c>
      <c r="DL188" s="7">
        <f t="shared" si="245"/>
        <v>1</v>
      </c>
      <c r="DM188" s="7">
        <f t="shared" si="245"/>
        <v>1</v>
      </c>
      <c r="DN188" s="7">
        <f t="shared" si="245"/>
        <v>1</v>
      </c>
      <c r="DO188" s="7">
        <f t="shared" si="245"/>
        <v>1</v>
      </c>
      <c r="DP188" s="7">
        <f t="shared" si="245"/>
        <v>1</v>
      </c>
      <c r="DQ188" s="7">
        <f t="shared" si="245"/>
        <v>1</v>
      </c>
      <c r="DR188" s="7">
        <f t="shared" si="245"/>
        <v>1</v>
      </c>
      <c r="DS188" s="7">
        <f t="shared" si="245"/>
        <v>1</v>
      </c>
      <c r="DT188" s="7">
        <f t="shared" si="245"/>
        <v>1</v>
      </c>
      <c r="DU188" s="7">
        <f t="shared" si="245"/>
        <v>1</v>
      </c>
      <c r="DV188" s="7">
        <f t="shared" si="245"/>
        <v>1</v>
      </c>
      <c r="DW188" s="7">
        <f t="shared" si="245"/>
        <v>1</v>
      </c>
      <c r="DX188" s="7">
        <f t="shared" si="245"/>
        <v>1</v>
      </c>
      <c r="DY188" s="7">
        <f t="shared" si="245"/>
        <v>1</v>
      </c>
      <c r="DZ188" s="7">
        <f t="shared" si="245"/>
        <v>1</v>
      </c>
      <c r="EA188" s="7">
        <f t="shared" si="245"/>
        <v>1</v>
      </c>
      <c r="EB188" s="7">
        <f t="shared" ref="EB188:FX188" si="246">IF(AND(OR(EB187="Rural",EB187="Small Rural"),EB186&lt;6500),1,0)</f>
        <v>1</v>
      </c>
      <c r="EC188" s="7">
        <f t="shared" si="246"/>
        <v>1</v>
      </c>
      <c r="ED188" s="7">
        <f t="shared" si="246"/>
        <v>1</v>
      </c>
      <c r="EE188" s="7">
        <f t="shared" si="246"/>
        <v>1</v>
      </c>
      <c r="EF188" s="7">
        <f t="shared" si="246"/>
        <v>1</v>
      </c>
      <c r="EG188" s="7">
        <f t="shared" si="246"/>
        <v>1</v>
      </c>
      <c r="EH188" s="7">
        <f t="shared" si="246"/>
        <v>1</v>
      </c>
      <c r="EI188" s="7">
        <f t="shared" si="246"/>
        <v>0</v>
      </c>
      <c r="EJ188" s="7">
        <f t="shared" si="246"/>
        <v>0</v>
      </c>
      <c r="EK188" s="7">
        <f t="shared" si="246"/>
        <v>1</v>
      </c>
      <c r="EL188" s="7">
        <f t="shared" si="246"/>
        <v>1</v>
      </c>
      <c r="EM188" s="7">
        <f t="shared" si="246"/>
        <v>1</v>
      </c>
      <c r="EN188" s="7">
        <f t="shared" si="246"/>
        <v>1</v>
      </c>
      <c r="EO188" s="7">
        <f t="shared" si="246"/>
        <v>1</v>
      </c>
      <c r="EP188" s="7">
        <f t="shared" si="246"/>
        <v>1</v>
      </c>
      <c r="EQ188" s="7">
        <f t="shared" si="246"/>
        <v>1</v>
      </c>
      <c r="ER188" s="7">
        <f t="shared" si="246"/>
        <v>1</v>
      </c>
      <c r="ES188" s="7">
        <f t="shared" si="246"/>
        <v>1</v>
      </c>
      <c r="ET188" s="7">
        <f t="shared" si="246"/>
        <v>1</v>
      </c>
      <c r="EU188" s="7">
        <f t="shared" si="246"/>
        <v>1</v>
      </c>
      <c r="EV188" s="7">
        <f t="shared" si="246"/>
        <v>1</v>
      </c>
      <c r="EW188" s="7">
        <f t="shared" si="246"/>
        <v>1</v>
      </c>
      <c r="EX188" s="7">
        <f t="shared" si="246"/>
        <v>1</v>
      </c>
      <c r="EY188" s="7">
        <f t="shared" si="246"/>
        <v>1</v>
      </c>
      <c r="EZ188" s="7">
        <f t="shared" si="246"/>
        <v>1</v>
      </c>
      <c r="FA188" s="7">
        <f t="shared" si="246"/>
        <v>1</v>
      </c>
      <c r="FB188" s="7">
        <f t="shared" si="246"/>
        <v>1</v>
      </c>
      <c r="FC188" s="7">
        <f t="shared" si="246"/>
        <v>1</v>
      </c>
      <c r="FD188" s="7">
        <f t="shared" si="246"/>
        <v>1</v>
      </c>
      <c r="FE188" s="7">
        <f t="shared" si="246"/>
        <v>1</v>
      </c>
      <c r="FF188" s="7">
        <f t="shared" si="246"/>
        <v>1</v>
      </c>
      <c r="FG188" s="7">
        <f t="shared" si="246"/>
        <v>1</v>
      </c>
      <c r="FH188" s="7">
        <f t="shared" si="246"/>
        <v>1</v>
      </c>
      <c r="FI188" s="7">
        <f t="shared" si="246"/>
        <v>1</v>
      </c>
      <c r="FJ188" s="7">
        <f t="shared" si="246"/>
        <v>1</v>
      </c>
      <c r="FK188" s="7">
        <f t="shared" si="246"/>
        <v>1</v>
      </c>
      <c r="FL188" s="7">
        <f t="shared" si="246"/>
        <v>0</v>
      </c>
      <c r="FM188" s="7">
        <f t="shared" si="246"/>
        <v>1</v>
      </c>
      <c r="FN188" s="7">
        <f t="shared" si="246"/>
        <v>0</v>
      </c>
      <c r="FO188" s="7">
        <f t="shared" si="246"/>
        <v>1</v>
      </c>
      <c r="FP188" s="7">
        <f t="shared" si="246"/>
        <v>1</v>
      </c>
      <c r="FQ188" s="7">
        <f t="shared" si="246"/>
        <v>1</v>
      </c>
      <c r="FR188" s="7">
        <f t="shared" si="246"/>
        <v>1</v>
      </c>
      <c r="FS188" s="7">
        <f t="shared" si="246"/>
        <v>1</v>
      </c>
      <c r="FT188" s="7">
        <f t="shared" si="246"/>
        <v>1</v>
      </c>
      <c r="FU188" s="7">
        <f t="shared" si="246"/>
        <v>1</v>
      </c>
      <c r="FV188" s="7">
        <f t="shared" si="246"/>
        <v>1</v>
      </c>
      <c r="FW188" s="7">
        <f t="shared" si="246"/>
        <v>1</v>
      </c>
      <c r="FX188" s="7">
        <f t="shared" si="246"/>
        <v>1</v>
      </c>
      <c r="FY188" s="7"/>
      <c r="FZ188" s="7"/>
      <c r="GA188" s="7"/>
      <c r="GB188" s="7"/>
      <c r="GC188" s="7"/>
      <c r="GD188" s="7"/>
      <c r="GE188" s="7"/>
      <c r="GF188" s="7"/>
      <c r="GG188" s="7"/>
      <c r="GH188" s="7"/>
      <c r="GI188" s="7"/>
      <c r="GJ188" s="7"/>
      <c r="GK188" s="7"/>
      <c r="GL188" s="7"/>
      <c r="GM188" s="7"/>
    </row>
    <row r="189" spans="1:217" x14ac:dyDescent="0.35">
      <c r="A189" s="6" t="s">
        <v>706</v>
      </c>
      <c r="B189" s="7" t="s">
        <v>707</v>
      </c>
      <c r="C189" s="7">
        <f>IF(AND(C188=1,C186&lt;1000),C186*470.75,IF(AND(C188=1,C186&lt;6500),C186*177.8,0))</f>
        <v>0</v>
      </c>
      <c r="D189" s="7">
        <f t="shared" ref="D189:BO189" si="247">IF(AND(D188=1,D186&lt;1000),D186*470.75,IF(AND(D188=1,D186&lt;6500),D186*177.8,0))</f>
        <v>0</v>
      </c>
      <c r="E189" s="7">
        <f t="shared" si="247"/>
        <v>0</v>
      </c>
      <c r="F189" s="7">
        <f t="shared" si="247"/>
        <v>0</v>
      </c>
      <c r="G189" s="7">
        <f t="shared" si="247"/>
        <v>304038</v>
      </c>
      <c r="H189" s="7">
        <f t="shared" si="247"/>
        <v>196469</v>
      </c>
      <c r="I189" s="7">
        <f t="shared" si="247"/>
        <v>0</v>
      </c>
      <c r="J189" s="7">
        <f t="shared" si="247"/>
        <v>374055.64000000007</v>
      </c>
      <c r="K189" s="7">
        <f t="shared" si="247"/>
        <v>119240.97500000001</v>
      </c>
      <c r="L189" s="7">
        <f t="shared" si="247"/>
        <v>0</v>
      </c>
      <c r="M189" s="7">
        <f t="shared" si="247"/>
        <v>0</v>
      </c>
      <c r="N189" s="7">
        <f t="shared" si="247"/>
        <v>0</v>
      </c>
      <c r="O189" s="7">
        <f t="shared" si="247"/>
        <v>0</v>
      </c>
      <c r="P189" s="7">
        <f t="shared" si="247"/>
        <v>148992.375</v>
      </c>
      <c r="Q189" s="7">
        <f t="shared" si="247"/>
        <v>0</v>
      </c>
      <c r="R189" s="7">
        <f t="shared" si="247"/>
        <v>1155486.6400000001</v>
      </c>
      <c r="S189" s="7">
        <f t="shared" si="247"/>
        <v>287467.04000000004</v>
      </c>
      <c r="T189" s="7">
        <f t="shared" si="247"/>
        <v>76026.125</v>
      </c>
      <c r="U189" s="7">
        <f t="shared" si="247"/>
        <v>26832.75</v>
      </c>
      <c r="V189" s="7">
        <f t="shared" si="247"/>
        <v>121265.20000000001</v>
      </c>
      <c r="W189" s="7">
        <f t="shared" si="247"/>
        <v>62986.350000000006</v>
      </c>
      <c r="X189" s="7">
        <f t="shared" si="247"/>
        <v>23537.5</v>
      </c>
      <c r="Y189" s="7">
        <f t="shared" si="247"/>
        <v>425558</v>
      </c>
      <c r="Z189" s="7">
        <f t="shared" si="247"/>
        <v>108837.4</v>
      </c>
      <c r="AA189" s="7">
        <f t="shared" si="247"/>
        <v>0</v>
      </c>
      <c r="AB189" s="7">
        <f t="shared" si="247"/>
        <v>0</v>
      </c>
      <c r="AC189" s="7">
        <f t="shared" si="247"/>
        <v>433560.75</v>
      </c>
      <c r="AD189" s="7">
        <f t="shared" si="247"/>
        <v>254271.78</v>
      </c>
      <c r="AE189" s="7">
        <f t="shared" si="247"/>
        <v>45662.75</v>
      </c>
      <c r="AF189" s="7">
        <f t="shared" si="247"/>
        <v>79274.3</v>
      </c>
      <c r="AG189" s="7">
        <f t="shared" si="247"/>
        <v>287675.32500000001</v>
      </c>
      <c r="AH189" s="7">
        <f t="shared" si="247"/>
        <v>458934.17499999999</v>
      </c>
      <c r="AI189" s="7">
        <f t="shared" si="247"/>
        <v>176201.72500000001</v>
      </c>
      <c r="AJ189" s="7">
        <f t="shared" si="247"/>
        <v>82852</v>
      </c>
      <c r="AK189" s="7">
        <f t="shared" si="247"/>
        <v>80874.850000000006</v>
      </c>
      <c r="AL189" s="7">
        <f t="shared" si="247"/>
        <v>134634.5</v>
      </c>
      <c r="AM189" s="7">
        <f t="shared" si="247"/>
        <v>174177.5</v>
      </c>
      <c r="AN189" s="7">
        <f t="shared" si="247"/>
        <v>146120.79999999999</v>
      </c>
      <c r="AO189" s="7">
        <f t="shared" si="247"/>
        <v>810999.14000000013</v>
      </c>
      <c r="AP189" s="7">
        <f t="shared" si="247"/>
        <v>0</v>
      </c>
      <c r="AQ189" s="7">
        <f t="shared" si="247"/>
        <v>114156.875</v>
      </c>
      <c r="AR189" s="7">
        <f t="shared" si="247"/>
        <v>0</v>
      </c>
      <c r="AS189" s="7">
        <f t="shared" si="247"/>
        <v>0</v>
      </c>
      <c r="AT189" s="7">
        <f t="shared" si="247"/>
        <v>417047.68</v>
      </c>
      <c r="AU189" s="7">
        <f t="shared" si="247"/>
        <v>128044</v>
      </c>
      <c r="AV189" s="7">
        <f t="shared" si="247"/>
        <v>145226.375</v>
      </c>
      <c r="AW189" s="7">
        <f t="shared" si="247"/>
        <v>120041.25</v>
      </c>
      <c r="AX189" s="7">
        <f t="shared" si="247"/>
        <v>34364.75</v>
      </c>
      <c r="AY189" s="7">
        <f t="shared" si="247"/>
        <v>195408.32500000001</v>
      </c>
      <c r="AZ189" s="7">
        <f t="shared" si="247"/>
        <v>0</v>
      </c>
      <c r="BA189" s="7">
        <f t="shared" si="247"/>
        <v>0</v>
      </c>
      <c r="BB189" s="7">
        <f t="shared" si="247"/>
        <v>0</v>
      </c>
      <c r="BC189" s="7">
        <f t="shared" si="247"/>
        <v>0</v>
      </c>
      <c r="BD189" s="7">
        <f t="shared" si="247"/>
        <v>0</v>
      </c>
      <c r="BE189" s="7">
        <f t="shared" si="247"/>
        <v>0</v>
      </c>
      <c r="BF189" s="7">
        <f t="shared" si="247"/>
        <v>0</v>
      </c>
      <c r="BG189" s="7">
        <f t="shared" si="247"/>
        <v>433843.20000000001</v>
      </c>
      <c r="BH189" s="7">
        <f t="shared" si="247"/>
        <v>276565.625</v>
      </c>
      <c r="BI189" s="7">
        <f t="shared" si="247"/>
        <v>121547.65</v>
      </c>
      <c r="BJ189" s="7">
        <f t="shared" si="247"/>
        <v>0</v>
      </c>
      <c r="BK189" s="7">
        <f t="shared" si="247"/>
        <v>0</v>
      </c>
      <c r="BL189" s="7">
        <f t="shared" si="247"/>
        <v>43826.824999999997</v>
      </c>
      <c r="BM189" s="7">
        <f t="shared" si="247"/>
        <v>171588.375</v>
      </c>
      <c r="BN189" s="7">
        <f t="shared" si="247"/>
        <v>568373.26</v>
      </c>
      <c r="BO189" s="7">
        <f t="shared" si="247"/>
        <v>227299.52000000002</v>
      </c>
      <c r="BP189" s="7">
        <f t="shared" ref="BP189:EA189" si="248">IF(AND(BP188=1,BP186&lt;1000),BP186*470.75,IF(AND(BP188=1,BP186&lt;6500),BP186*177.8,0))</f>
        <v>79274.3</v>
      </c>
      <c r="BQ189" s="7">
        <f t="shared" si="248"/>
        <v>1049713.42</v>
      </c>
      <c r="BR189" s="7">
        <f t="shared" si="248"/>
        <v>798855.4</v>
      </c>
      <c r="BS189" s="7">
        <f t="shared" si="248"/>
        <v>204665.58</v>
      </c>
      <c r="BT189" s="7">
        <f t="shared" si="248"/>
        <v>180626.77499999999</v>
      </c>
      <c r="BU189" s="7">
        <f t="shared" si="248"/>
        <v>187076.05</v>
      </c>
      <c r="BV189" s="7">
        <f t="shared" si="248"/>
        <v>221805.5</v>
      </c>
      <c r="BW189" s="7">
        <f t="shared" si="248"/>
        <v>358622.60000000003</v>
      </c>
      <c r="BX189" s="7">
        <f t="shared" si="248"/>
        <v>32434.675000000003</v>
      </c>
      <c r="BY189" s="7">
        <f t="shared" si="248"/>
        <v>212873.15</v>
      </c>
      <c r="BZ189" s="7">
        <f t="shared" si="248"/>
        <v>105448</v>
      </c>
      <c r="CA189" s="7">
        <f t="shared" si="248"/>
        <v>69388.55</v>
      </c>
      <c r="CB189" s="7">
        <f t="shared" si="248"/>
        <v>0</v>
      </c>
      <c r="CC189" s="7">
        <f t="shared" si="248"/>
        <v>89913.25</v>
      </c>
      <c r="CD189" s="7">
        <f t="shared" si="248"/>
        <v>71224.475000000006</v>
      </c>
      <c r="CE189" s="7">
        <f t="shared" si="248"/>
        <v>74613.875</v>
      </c>
      <c r="CF189" s="7">
        <f t="shared" si="248"/>
        <v>56442.925000000003</v>
      </c>
      <c r="CG189" s="7">
        <f t="shared" si="248"/>
        <v>95138.574999999997</v>
      </c>
      <c r="CH189" s="7">
        <f t="shared" si="248"/>
        <v>46463.025000000001</v>
      </c>
      <c r="CI189" s="7">
        <f t="shared" si="248"/>
        <v>324582.125</v>
      </c>
      <c r="CJ189" s="7">
        <f t="shared" si="248"/>
        <v>423486.7</v>
      </c>
      <c r="CK189" s="7">
        <f t="shared" si="248"/>
        <v>878225.32</v>
      </c>
      <c r="CL189" s="7">
        <f t="shared" si="248"/>
        <v>225717.1</v>
      </c>
      <c r="CM189" s="7">
        <f t="shared" si="248"/>
        <v>327030.02500000002</v>
      </c>
      <c r="CN189" s="7">
        <f t="shared" si="248"/>
        <v>0</v>
      </c>
      <c r="CO189" s="7">
        <f t="shared" si="248"/>
        <v>0</v>
      </c>
      <c r="CP189" s="7">
        <f t="shared" si="248"/>
        <v>452579.05</v>
      </c>
      <c r="CQ189" s="7">
        <f t="shared" si="248"/>
        <v>364831.25</v>
      </c>
      <c r="CR189" s="7">
        <f t="shared" si="248"/>
        <v>104836.02499999999</v>
      </c>
      <c r="CS189" s="7">
        <f t="shared" si="248"/>
        <v>141319.15</v>
      </c>
      <c r="CT189" s="7">
        <f t="shared" si="248"/>
        <v>54136.25</v>
      </c>
      <c r="CU189" s="7">
        <f t="shared" si="248"/>
        <v>221723.25</v>
      </c>
      <c r="CV189" s="7">
        <f t="shared" si="248"/>
        <v>23537.5</v>
      </c>
      <c r="CW189" s="7">
        <f t="shared" si="248"/>
        <v>96268.375</v>
      </c>
      <c r="CX189" s="7">
        <f t="shared" si="248"/>
        <v>217863.1</v>
      </c>
      <c r="CY189" s="7">
        <f t="shared" si="248"/>
        <v>23537.5</v>
      </c>
      <c r="CZ189" s="7">
        <f t="shared" si="248"/>
        <v>328556.62000000005</v>
      </c>
      <c r="DA189" s="7">
        <f t="shared" si="248"/>
        <v>94479.524999999994</v>
      </c>
      <c r="DB189" s="7">
        <f t="shared" si="248"/>
        <v>149839.72500000001</v>
      </c>
      <c r="DC189" s="7">
        <f t="shared" si="248"/>
        <v>86147.25</v>
      </c>
      <c r="DD189" s="7">
        <f t="shared" si="248"/>
        <v>80027.5</v>
      </c>
      <c r="DE189" s="7">
        <f t="shared" si="248"/>
        <v>139577.375</v>
      </c>
      <c r="DF189" s="7">
        <f t="shared" si="248"/>
        <v>0</v>
      </c>
      <c r="DG189" s="7">
        <f t="shared" si="248"/>
        <v>44015.125</v>
      </c>
      <c r="DH189" s="7">
        <f t="shared" si="248"/>
        <v>328325.48</v>
      </c>
      <c r="DI189" s="7">
        <f t="shared" si="248"/>
        <v>440197.24000000005</v>
      </c>
      <c r="DJ189" s="7">
        <f t="shared" si="248"/>
        <v>296478.34999999998</v>
      </c>
      <c r="DK189" s="7">
        <f t="shared" si="248"/>
        <v>226571.97500000001</v>
      </c>
      <c r="DL189" s="7">
        <f t="shared" si="248"/>
        <v>1015860.3</v>
      </c>
      <c r="DM189" s="7">
        <f t="shared" si="248"/>
        <v>109590.6</v>
      </c>
      <c r="DN189" s="7">
        <f t="shared" si="248"/>
        <v>229468.68</v>
      </c>
      <c r="DO189" s="7">
        <f t="shared" si="248"/>
        <v>578827.9</v>
      </c>
      <c r="DP189" s="7">
        <f t="shared" si="248"/>
        <v>94291.225000000006</v>
      </c>
      <c r="DQ189" s="7">
        <f t="shared" si="248"/>
        <v>397313</v>
      </c>
      <c r="DR189" s="7">
        <f t="shared" si="248"/>
        <v>238056.42000000004</v>
      </c>
      <c r="DS189" s="7">
        <f t="shared" si="248"/>
        <v>298455.5</v>
      </c>
      <c r="DT189" s="7">
        <f t="shared" si="248"/>
        <v>83463.975000000006</v>
      </c>
      <c r="DU189" s="7">
        <f t="shared" si="248"/>
        <v>167634.07500000001</v>
      </c>
      <c r="DV189" s="7">
        <f t="shared" si="248"/>
        <v>99092.875</v>
      </c>
      <c r="DW189" s="7">
        <f t="shared" si="248"/>
        <v>143861.20000000001</v>
      </c>
      <c r="DX189" s="7">
        <f t="shared" si="248"/>
        <v>78426.95</v>
      </c>
      <c r="DY189" s="7">
        <f t="shared" si="248"/>
        <v>143108</v>
      </c>
      <c r="DZ189" s="7">
        <f t="shared" si="248"/>
        <v>332067.05</v>
      </c>
      <c r="EA189" s="7">
        <f t="shared" si="248"/>
        <v>247190.82500000001</v>
      </c>
      <c r="EB189" s="7">
        <f t="shared" ref="EB189:FX189" si="249">IF(AND(EB188=1,EB186&lt;1000),EB186*470.75,IF(AND(EB188=1,EB186&lt;6500),EB186*177.8,0))</f>
        <v>260513.05</v>
      </c>
      <c r="EC189" s="7">
        <f t="shared" si="249"/>
        <v>138070.97500000001</v>
      </c>
      <c r="ED189" s="7">
        <f t="shared" si="249"/>
        <v>279021.54000000004</v>
      </c>
      <c r="EE189" s="7">
        <f t="shared" si="249"/>
        <v>91325.5</v>
      </c>
      <c r="EF189" s="7">
        <f t="shared" si="249"/>
        <v>247479.82000000004</v>
      </c>
      <c r="EG189" s="7">
        <f t="shared" si="249"/>
        <v>120982.75</v>
      </c>
      <c r="EH189" s="7">
        <f t="shared" si="249"/>
        <v>116651.85</v>
      </c>
      <c r="EI189" s="7">
        <f t="shared" si="249"/>
        <v>0</v>
      </c>
      <c r="EJ189" s="7">
        <f t="shared" si="249"/>
        <v>0</v>
      </c>
      <c r="EK189" s="7">
        <f t="shared" si="249"/>
        <v>315402.5</v>
      </c>
      <c r="EL189" s="7">
        <f t="shared" si="249"/>
        <v>217721.875</v>
      </c>
      <c r="EM189" s="7">
        <f t="shared" si="249"/>
        <v>180720.92499999999</v>
      </c>
      <c r="EN189" s="7">
        <f t="shared" si="249"/>
        <v>454979.875</v>
      </c>
      <c r="EO189" s="7">
        <f t="shared" si="249"/>
        <v>148003.79999999999</v>
      </c>
      <c r="EP189" s="7">
        <f t="shared" si="249"/>
        <v>197620.85</v>
      </c>
      <c r="EQ189" s="7">
        <f t="shared" si="249"/>
        <v>473161.36</v>
      </c>
      <c r="ER189" s="7">
        <f t="shared" si="249"/>
        <v>145932.5</v>
      </c>
      <c r="ES189" s="7">
        <f t="shared" si="249"/>
        <v>77626.675000000003</v>
      </c>
      <c r="ET189" s="7">
        <f t="shared" si="249"/>
        <v>91090.125</v>
      </c>
      <c r="EU189" s="7">
        <f t="shared" si="249"/>
        <v>271669.82500000001</v>
      </c>
      <c r="EV189" s="7">
        <f t="shared" si="249"/>
        <v>34976.724999999999</v>
      </c>
      <c r="EW189" s="7">
        <f t="shared" si="249"/>
        <v>397595.45</v>
      </c>
      <c r="EX189" s="7">
        <f t="shared" si="249"/>
        <v>80027.5</v>
      </c>
      <c r="EY189" s="7">
        <f t="shared" si="249"/>
        <v>311306.97499999998</v>
      </c>
      <c r="EZ189" s="7">
        <f t="shared" si="249"/>
        <v>61432.875</v>
      </c>
      <c r="FA189" s="7">
        <f t="shared" si="249"/>
        <v>610262.94000000006</v>
      </c>
      <c r="FB189" s="7">
        <f t="shared" si="249"/>
        <v>139200.77499999999</v>
      </c>
      <c r="FC189" s="7">
        <f t="shared" si="249"/>
        <v>347136.72000000003</v>
      </c>
      <c r="FD189" s="7">
        <f t="shared" si="249"/>
        <v>189712.25</v>
      </c>
      <c r="FE189" s="7">
        <f t="shared" si="249"/>
        <v>38789.800000000003</v>
      </c>
      <c r="FF189" s="7">
        <f t="shared" si="249"/>
        <v>90431.074999999997</v>
      </c>
      <c r="FG189" s="7">
        <f t="shared" si="249"/>
        <v>59220.35</v>
      </c>
      <c r="FH189" s="7">
        <f t="shared" si="249"/>
        <v>33423.25</v>
      </c>
      <c r="FI189" s="7">
        <f t="shared" si="249"/>
        <v>308091.84000000003</v>
      </c>
      <c r="FJ189" s="7">
        <f t="shared" si="249"/>
        <v>357911.4</v>
      </c>
      <c r="FK189" s="7">
        <f t="shared" si="249"/>
        <v>452180.96</v>
      </c>
      <c r="FL189" s="7">
        <f t="shared" si="249"/>
        <v>0</v>
      </c>
      <c r="FM189" s="7">
        <f t="shared" si="249"/>
        <v>695286.9</v>
      </c>
      <c r="FN189" s="7">
        <f t="shared" si="249"/>
        <v>0</v>
      </c>
      <c r="FO189" s="7">
        <f t="shared" si="249"/>
        <v>197926.96000000002</v>
      </c>
      <c r="FP189" s="7">
        <f t="shared" si="249"/>
        <v>410273.5</v>
      </c>
      <c r="FQ189" s="7">
        <f t="shared" si="249"/>
        <v>463924.125</v>
      </c>
      <c r="FR189" s="7">
        <f t="shared" si="249"/>
        <v>79792.125</v>
      </c>
      <c r="FS189" s="7">
        <f t="shared" si="249"/>
        <v>83558.125</v>
      </c>
      <c r="FT189" s="7">
        <f t="shared" si="249"/>
        <v>26879.825000000001</v>
      </c>
      <c r="FU189" s="7">
        <f t="shared" si="249"/>
        <v>380789.67499999999</v>
      </c>
      <c r="FV189" s="7">
        <f t="shared" si="249"/>
        <v>327171.25</v>
      </c>
      <c r="FW189" s="7">
        <f t="shared" si="249"/>
        <v>75131.7</v>
      </c>
      <c r="FX189" s="7">
        <f t="shared" si="249"/>
        <v>30598.75</v>
      </c>
      <c r="FY189" s="7"/>
      <c r="FZ189" s="7">
        <f>SUM(C189:FX189)</f>
        <v>33989553.500000015</v>
      </c>
      <c r="GA189" s="7"/>
      <c r="GB189" s="7"/>
      <c r="GC189" s="7"/>
      <c r="GD189" s="7"/>
      <c r="GE189" s="7"/>
      <c r="GF189" s="7"/>
      <c r="GG189" s="7"/>
      <c r="GH189" s="7"/>
      <c r="GI189" s="7"/>
      <c r="GJ189" s="7"/>
      <c r="GK189" s="7"/>
      <c r="GL189" s="7"/>
      <c r="GM189" s="7"/>
    </row>
    <row r="190" spans="1:217" x14ac:dyDescent="0.35">
      <c r="A190" s="6" t="s">
        <v>708</v>
      </c>
      <c r="B190" s="7" t="s">
        <v>709</v>
      </c>
      <c r="C190" s="7">
        <f>IF(C186&lt;6500,IF(OR(C187="Rural",C187="Small Rural"),MAX(C189,100000),0),0)</f>
        <v>0</v>
      </c>
      <c r="D190" s="7">
        <f t="shared" ref="D190:BO190" si="250">IF(D186&lt;6500,IF(OR(D187="Rural",D187="Small Rural"),MAX(D189,100000),0),0)</f>
        <v>0</v>
      </c>
      <c r="E190" s="7">
        <f t="shared" si="250"/>
        <v>0</v>
      </c>
      <c r="F190" s="7">
        <f t="shared" si="250"/>
        <v>0</v>
      </c>
      <c r="G190" s="7">
        <f t="shared" si="250"/>
        <v>304038</v>
      </c>
      <c r="H190" s="7">
        <f t="shared" si="250"/>
        <v>196469</v>
      </c>
      <c r="I190" s="7">
        <f t="shared" si="250"/>
        <v>0</v>
      </c>
      <c r="J190" s="7">
        <f t="shared" si="250"/>
        <v>374055.64000000007</v>
      </c>
      <c r="K190" s="7">
        <f t="shared" si="250"/>
        <v>119240.97500000001</v>
      </c>
      <c r="L190" s="7">
        <f t="shared" si="250"/>
        <v>0</v>
      </c>
      <c r="M190" s="7">
        <f t="shared" si="250"/>
        <v>0</v>
      </c>
      <c r="N190" s="7">
        <f t="shared" si="250"/>
        <v>0</v>
      </c>
      <c r="O190" s="7">
        <f t="shared" si="250"/>
        <v>0</v>
      </c>
      <c r="P190" s="7">
        <f t="shared" si="250"/>
        <v>148992.375</v>
      </c>
      <c r="Q190" s="7">
        <f t="shared" si="250"/>
        <v>0</v>
      </c>
      <c r="R190" s="7">
        <f t="shared" si="250"/>
        <v>1155486.6400000001</v>
      </c>
      <c r="S190" s="7">
        <f t="shared" si="250"/>
        <v>287467.04000000004</v>
      </c>
      <c r="T190" s="7">
        <f t="shared" si="250"/>
        <v>100000</v>
      </c>
      <c r="U190" s="7">
        <f t="shared" si="250"/>
        <v>100000</v>
      </c>
      <c r="V190" s="7">
        <f t="shared" si="250"/>
        <v>121265.20000000001</v>
      </c>
      <c r="W190" s="7">
        <f t="shared" si="250"/>
        <v>100000</v>
      </c>
      <c r="X190" s="7">
        <f t="shared" si="250"/>
        <v>100000</v>
      </c>
      <c r="Y190" s="7">
        <f t="shared" si="250"/>
        <v>425558</v>
      </c>
      <c r="Z190" s="7">
        <f t="shared" si="250"/>
        <v>108837.4</v>
      </c>
      <c r="AA190" s="7">
        <f t="shared" si="250"/>
        <v>0</v>
      </c>
      <c r="AB190" s="7">
        <f t="shared" si="250"/>
        <v>0</v>
      </c>
      <c r="AC190" s="7">
        <f t="shared" si="250"/>
        <v>433560.75</v>
      </c>
      <c r="AD190" s="7">
        <f t="shared" si="250"/>
        <v>254271.78</v>
      </c>
      <c r="AE190" s="7">
        <f t="shared" si="250"/>
        <v>100000</v>
      </c>
      <c r="AF190" s="7">
        <f t="shared" si="250"/>
        <v>100000</v>
      </c>
      <c r="AG190" s="7">
        <f t="shared" si="250"/>
        <v>287675.32500000001</v>
      </c>
      <c r="AH190" s="7">
        <f t="shared" si="250"/>
        <v>458934.17499999999</v>
      </c>
      <c r="AI190" s="7">
        <f t="shared" si="250"/>
        <v>176201.72500000001</v>
      </c>
      <c r="AJ190" s="7">
        <f t="shared" si="250"/>
        <v>100000</v>
      </c>
      <c r="AK190" s="7">
        <f t="shared" si="250"/>
        <v>100000</v>
      </c>
      <c r="AL190" s="7">
        <f t="shared" si="250"/>
        <v>134634.5</v>
      </c>
      <c r="AM190" s="7">
        <f t="shared" si="250"/>
        <v>174177.5</v>
      </c>
      <c r="AN190" s="7">
        <f t="shared" si="250"/>
        <v>146120.79999999999</v>
      </c>
      <c r="AO190" s="7">
        <f t="shared" si="250"/>
        <v>810999.14000000013</v>
      </c>
      <c r="AP190" s="7">
        <f t="shared" si="250"/>
        <v>0</v>
      </c>
      <c r="AQ190" s="7">
        <f t="shared" si="250"/>
        <v>114156.875</v>
      </c>
      <c r="AR190" s="7">
        <f t="shared" si="250"/>
        <v>0</v>
      </c>
      <c r="AS190" s="7">
        <f t="shared" si="250"/>
        <v>0</v>
      </c>
      <c r="AT190" s="7">
        <f t="shared" si="250"/>
        <v>417047.68</v>
      </c>
      <c r="AU190" s="7">
        <f t="shared" si="250"/>
        <v>128044</v>
      </c>
      <c r="AV190" s="7">
        <f t="shared" si="250"/>
        <v>145226.375</v>
      </c>
      <c r="AW190" s="7">
        <f t="shared" si="250"/>
        <v>120041.25</v>
      </c>
      <c r="AX190" s="7">
        <f t="shared" si="250"/>
        <v>100000</v>
      </c>
      <c r="AY190" s="7">
        <f t="shared" si="250"/>
        <v>195408.32500000001</v>
      </c>
      <c r="AZ190" s="7">
        <f t="shared" si="250"/>
        <v>0</v>
      </c>
      <c r="BA190" s="7">
        <f t="shared" si="250"/>
        <v>0</v>
      </c>
      <c r="BB190" s="7">
        <f t="shared" si="250"/>
        <v>0</v>
      </c>
      <c r="BC190" s="7">
        <f t="shared" si="250"/>
        <v>0</v>
      </c>
      <c r="BD190" s="7">
        <f t="shared" si="250"/>
        <v>0</v>
      </c>
      <c r="BE190" s="7">
        <f t="shared" si="250"/>
        <v>0</v>
      </c>
      <c r="BF190" s="7">
        <f t="shared" si="250"/>
        <v>0</v>
      </c>
      <c r="BG190" s="7">
        <f t="shared" si="250"/>
        <v>433843.20000000001</v>
      </c>
      <c r="BH190" s="7">
        <f t="shared" si="250"/>
        <v>276565.625</v>
      </c>
      <c r="BI190" s="7">
        <f t="shared" si="250"/>
        <v>121547.65</v>
      </c>
      <c r="BJ190" s="7">
        <f t="shared" si="250"/>
        <v>0</v>
      </c>
      <c r="BK190" s="7">
        <f t="shared" si="250"/>
        <v>0</v>
      </c>
      <c r="BL190" s="7">
        <f t="shared" si="250"/>
        <v>100000</v>
      </c>
      <c r="BM190" s="7">
        <f t="shared" si="250"/>
        <v>171588.375</v>
      </c>
      <c r="BN190" s="7">
        <f t="shared" si="250"/>
        <v>568373.26</v>
      </c>
      <c r="BO190" s="7">
        <f t="shared" si="250"/>
        <v>227299.52000000002</v>
      </c>
      <c r="BP190" s="7">
        <f t="shared" ref="BP190:EA190" si="251">IF(BP186&lt;6500,IF(OR(BP187="Rural",BP187="Small Rural"),MAX(BP189,100000),0),0)</f>
        <v>100000</v>
      </c>
      <c r="BQ190" s="7">
        <f t="shared" si="251"/>
        <v>1049713.42</v>
      </c>
      <c r="BR190" s="7">
        <f t="shared" si="251"/>
        <v>798855.4</v>
      </c>
      <c r="BS190" s="7">
        <f t="shared" si="251"/>
        <v>204665.58</v>
      </c>
      <c r="BT190" s="7">
        <f t="shared" si="251"/>
        <v>180626.77499999999</v>
      </c>
      <c r="BU190" s="7">
        <f t="shared" si="251"/>
        <v>187076.05</v>
      </c>
      <c r="BV190" s="7">
        <f t="shared" si="251"/>
        <v>221805.5</v>
      </c>
      <c r="BW190" s="7">
        <f t="shared" si="251"/>
        <v>358622.60000000003</v>
      </c>
      <c r="BX190" s="7">
        <f t="shared" si="251"/>
        <v>100000</v>
      </c>
      <c r="BY190" s="7">
        <f t="shared" si="251"/>
        <v>212873.15</v>
      </c>
      <c r="BZ190" s="7">
        <f t="shared" si="251"/>
        <v>105448</v>
      </c>
      <c r="CA190" s="7">
        <f t="shared" si="251"/>
        <v>100000</v>
      </c>
      <c r="CB190" s="7">
        <f t="shared" si="251"/>
        <v>0</v>
      </c>
      <c r="CC190" s="7">
        <f t="shared" si="251"/>
        <v>100000</v>
      </c>
      <c r="CD190" s="7">
        <f t="shared" si="251"/>
        <v>100000</v>
      </c>
      <c r="CE190" s="7">
        <f t="shared" si="251"/>
        <v>100000</v>
      </c>
      <c r="CF190" s="7">
        <f t="shared" si="251"/>
        <v>100000</v>
      </c>
      <c r="CG190" s="7">
        <f t="shared" si="251"/>
        <v>100000</v>
      </c>
      <c r="CH190" s="7">
        <f t="shared" si="251"/>
        <v>100000</v>
      </c>
      <c r="CI190" s="7">
        <f t="shared" si="251"/>
        <v>324582.125</v>
      </c>
      <c r="CJ190" s="7">
        <f t="shared" si="251"/>
        <v>423486.7</v>
      </c>
      <c r="CK190" s="7">
        <f t="shared" si="251"/>
        <v>878225.32</v>
      </c>
      <c r="CL190" s="7">
        <f t="shared" si="251"/>
        <v>225717.1</v>
      </c>
      <c r="CM190" s="7">
        <f t="shared" si="251"/>
        <v>327030.02500000002</v>
      </c>
      <c r="CN190" s="7">
        <f t="shared" si="251"/>
        <v>0</v>
      </c>
      <c r="CO190" s="7">
        <f t="shared" si="251"/>
        <v>0</v>
      </c>
      <c r="CP190" s="7">
        <f t="shared" si="251"/>
        <v>452579.05</v>
      </c>
      <c r="CQ190" s="7">
        <f t="shared" si="251"/>
        <v>364831.25</v>
      </c>
      <c r="CR190" s="7">
        <f t="shared" si="251"/>
        <v>104836.02499999999</v>
      </c>
      <c r="CS190" s="7">
        <f t="shared" si="251"/>
        <v>141319.15</v>
      </c>
      <c r="CT190" s="7">
        <f t="shared" si="251"/>
        <v>100000</v>
      </c>
      <c r="CU190" s="7">
        <f t="shared" si="251"/>
        <v>221723.25</v>
      </c>
      <c r="CV190" s="7">
        <f t="shared" si="251"/>
        <v>100000</v>
      </c>
      <c r="CW190" s="7">
        <f t="shared" si="251"/>
        <v>100000</v>
      </c>
      <c r="CX190" s="7">
        <f t="shared" si="251"/>
        <v>217863.1</v>
      </c>
      <c r="CY190" s="7">
        <f t="shared" si="251"/>
        <v>100000</v>
      </c>
      <c r="CZ190" s="7">
        <f t="shared" si="251"/>
        <v>328556.62000000005</v>
      </c>
      <c r="DA190" s="7">
        <f t="shared" si="251"/>
        <v>100000</v>
      </c>
      <c r="DB190" s="7">
        <f t="shared" si="251"/>
        <v>149839.72500000001</v>
      </c>
      <c r="DC190" s="7">
        <f t="shared" si="251"/>
        <v>100000</v>
      </c>
      <c r="DD190" s="7">
        <f t="shared" si="251"/>
        <v>100000</v>
      </c>
      <c r="DE190" s="7">
        <f t="shared" si="251"/>
        <v>139577.375</v>
      </c>
      <c r="DF190" s="7">
        <f t="shared" si="251"/>
        <v>0</v>
      </c>
      <c r="DG190" s="7">
        <f t="shared" si="251"/>
        <v>100000</v>
      </c>
      <c r="DH190" s="7">
        <f t="shared" si="251"/>
        <v>328325.48</v>
      </c>
      <c r="DI190" s="7">
        <f t="shared" si="251"/>
        <v>440197.24000000005</v>
      </c>
      <c r="DJ190" s="7">
        <f t="shared" si="251"/>
        <v>296478.34999999998</v>
      </c>
      <c r="DK190" s="7">
        <f t="shared" si="251"/>
        <v>226571.97500000001</v>
      </c>
      <c r="DL190" s="7">
        <f t="shared" si="251"/>
        <v>1015860.3</v>
      </c>
      <c r="DM190" s="7">
        <f t="shared" si="251"/>
        <v>109590.6</v>
      </c>
      <c r="DN190" s="7">
        <f t="shared" si="251"/>
        <v>229468.68</v>
      </c>
      <c r="DO190" s="7">
        <f t="shared" si="251"/>
        <v>578827.9</v>
      </c>
      <c r="DP190" s="7">
        <f t="shared" si="251"/>
        <v>100000</v>
      </c>
      <c r="DQ190" s="7">
        <f t="shared" si="251"/>
        <v>397313</v>
      </c>
      <c r="DR190" s="7">
        <f t="shared" si="251"/>
        <v>238056.42000000004</v>
      </c>
      <c r="DS190" s="7">
        <f t="shared" si="251"/>
        <v>298455.5</v>
      </c>
      <c r="DT190" s="7">
        <f t="shared" si="251"/>
        <v>100000</v>
      </c>
      <c r="DU190" s="7">
        <f t="shared" si="251"/>
        <v>167634.07500000001</v>
      </c>
      <c r="DV190" s="7">
        <f t="shared" si="251"/>
        <v>100000</v>
      </c>
      <c r="DW190" s="7">
        <f t="shared" si="251"/>
        <v>143861.20000000001</v>
      </c>
      <c r="DX190" s="7">
        <f t="shared" si="251"/>
        <v>100000</v>
      </c>
      <c r="DY190" s="7">
        <f t="shared" si="251"/>
        <v>143108</v>
      </c>
      <c r="DZ190" s="7">
        <f t="shared" si="251"/>
        <v>332067.05</v>
      </c>
      <c r="EA190" s="7">
        <f t="shared" si="251"/>
        <v>247190.82500000001</v>
      </c>
      <c r="EB190" s="7">
        <f t="shared" ref="EB190:FX190" si="252">IF(EB186&lt;6500,IF(OR(EB187="Rural",EB187="Small Rural"),MAX(EB189,100000),0),0)</f>
        <v>260513.05</v>
      </c>
      <c r="EC190" s="7">
        <f t="shared" si="252"/>
        <v>138070.97500000001</v>
      </c>
      <c r="ED190" s="7">
        <f t="shared" si="252"/>
        <v>279021.54000000004</v>
      </c>
      <c r="EE190" s="7">
        <f t="shared" si="252"/>
        <v>100000</v>
      </c>
      <c r="EF190" s="7">
        <f t="shared" si="252"/>
        <v>247479.82000000004</v>
      </c>
      <c r="EG190" s="7">
        <f t="shared" si="252"/>
        <v>120982.75</v>
      </c>
      <c r="EH190" s="7">
        <f t="shared" si="252"/>
        <v>116651.85</v>
      </c>
      <c r="EI190" s="7">
        <f t="shared" si="252"/>
        <v>0</v>
      </c>
      <c r="EJ190" s="7">
        <f t="shared" si="252"/>
        <v>0</v>
      </c>
      <c r="EK190" s="7">
        <f t="shared" si="252"/>
        <v>315402.5</v>
      </c>
      <c r="EL190" s="7">
        <f t="shared" si="252"/>
        <v>217721.875</v>
      </c>
      <c r="EM190" s="7">
        <f t="shared" si="252"/>
        <v>180720.92499999999</v>
      </c>
      <c r="EN190" s="7">
        <f t="shared" si="252"/>
        <v>454979.875</v>
      </c>
      <c r="EO190" s="7">
        <f t="shared" si="252"/>
        <v>148003.79999999999</v>
      </c>
      <c r="EP190" s="7">
        <f t="shared" si="252"/>
        <v>197620.85</v>
      </c>
      <c r="EQ190" s="7">
        <f t="shared" si="252"/>
        <v>473161.36</v>
      </c>
      <c r="ER190" s="7">
        <f t="shared" si="252"/>
        <v>145932.5</v>
      </c>
      <c r="ES190" s="7">
        <f t="shared" si="252"/>
        <v>100000</v>
      </c>
      <c r="ET190" s="7">
        <f t="shared" si="252"/>
        <v>100000</v>
      </c>
      <c r="EU190" s="7">
        <f t="shared" si="252"/>
        <v>271669.82500000001</v>
      </c>
      <c r="EV190" s="7">
        <f t="shared" si="252"/>
        <v>100000</v>
      </c>
      <c r="EW190" s="7">
        <f t="shared" si="252"/>
        <v>397595.45</v>
      </c>
      <c r="EX190" s="7">
        <f t="shared" si="252"/>
        <v>100000</v>
      </c>
      <c r="EY190" s="7">
        <f t="shared" si="252"/>
        <v>311306.97499999998</v>
      </c>
      <c r="EZ190" s="7">
        <f t="shared" si="252"/>
        <v>100000</v>
      </c>
      <c r="FA190" s="7">
        <f t="shared" si="252"/>
        <v>610262.94000000006</v>
      </c>
      <c r="FB190" s="7">
        <f t="shared" si="252"/>
        <v>139200.77499999999</v>
      </c>
      <c r="FC190" s="7">
        <f t="shared" si="252"/>
        <v>347136.72000000003</v>
      </c>
      <c r="FD190" s="7">
        <f t="shared" si="252"/>
        <v>189712.25</v>
      </c>
      <c r="FE190" s="7">
        <f t="shared" si="252"/>
        <v>100000</v>
      </c>
      <c r="FF190" s="7">
        <f t="shared" si="252"/>
        <v>100000</v>
      </c>
      <c r="FG190" s="7">
        <f t="shared" si="252"/>
        <v>100000</v>
      </c>
      <c r="FH190" s="7">
        <f t="shared" si="252"/>
        <v>100000</v>
      </c>
      <c r="FI190" s="7">
        <f t="shared" si="252"/>
        <v>308091.84000000003</v>
      </c>
      <c r="FJ190" s="7">
        <f t="shared" si="252"/>
        <v>357911.4</v>
      </c>
      <c r="FK190" s="7">
        <f t="shared" si="252"/>
        <v>452180.96</v>
      </c>
      <c r="FL190" s="7">
        <f t="shared" si="252"/>
        <v>0</v>
      </c>
      <c r="FM190" s="7">
        <f t="shared" si="252"/>
        <v>695286.9</v>
      </c>
      <c r="FN190" s="7">
        <f t="shared" si="252"/>
        <v>0</v>
      </c>
      <c r="FO190" s="7">
        <f t="shared" si="252"/>
        <v>197926.96000000002</v>
      </c>
      <c r="FP190" s="7">
        <f t="shared" si="252"/>
        <v>410273.5</v>
      </c>
      <c r="FQ190" s="7">
        <f t="shared" si="252"/>
        <v>463924.125</v>
      </c>
      <c r="FR190" s="7">
        <f t="shared" si="252"/>
        <v>100000</v>
      </c>
      <c r="FS190" s="7">
        <f t="shared" si="252"/>
        <v>100000</v>
      </c>
      <c r="FT190" s="7">
        <f t="shared" si="252"/>
        <v>100000</v>
      </c>
      <c r="FU190" s="7">
        <f t="shared" si="252"/>
        <v>380789.67499999999</v>
      </c>
      <c r="FV190" s="7">
        <f t="shared" si="252"/>
        <v>327171.25</v>
      </c>
      <c r="FW190" s="7">
        <f t="shared" si="252"/>
        <v>100000</v>
      </c>
      <c r="FX190" s="7">
        <f t="shared" si="252"/>
        <v>100000</v>
      </c>
      <c r="FY190" s="7"/>
      <c r="FZ190" s="7">
        <f>SUM(C190:FX190)</f>
        <v>35606693.200000003</v>
      </c>
      <c r="GA190" s="7"/>
      <c r="GB190" s="7"/>
      <c r="GC190" s="7"/>
      <c r="GD190" s="7"/>
      <c r="GE190" s="7"/>
      <c r="GF190" s="7"/>
      <c r="GG190" s="7"/>
      <c r="GH190" s="7"/>
      <c r="GI190" s="7"/>
      <c r="GJ190" s="7"/>
      <c r="GK190" s="7"/>
      <c r="GL190" s="7"/>
      <c r="GM190" s="7"/>
    </row>
    <row r="191" spans="1:217" x14ac:dyDescent="0.35">
      <c r="A191" s="6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43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</row>
    <row r="192" spans="1:217" x14ac:dyDescent="0.35">
      <c r="A192" s="6" t="s">
        <v>595</v>
      </c>
      <c r="B192" s="44" t="s">
        <v>710</v>
      </c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  <c r="DV192" s="7"/>
      <c r="DW192" s="7"/>
      <c r="DX192" s="7"/>
      <c r="DY192" s="7"/>
      <c r="DZ192" s="7"/>
      <c r="EA192" s="7"/>
      <c r="EB192" s="7"/>
      <c r="EC192" s="7"/>
      <c r="ED192" s="7"/>
      <c r="EE192" s="7"/>
      <c r="EF192" s="7"/>
      <c r="EG192" s="7"/>
      <c r="EH192" s="7"/>
      <c r="EI192" s="7"/>
      <c r="EJ192" s="7"/>
      <c r="EK192" s="7"/>
      <c r="EL192" s="7"/>
      <c r="EM192" s="7"/>
      <c r="EN192" s="7"/>
      <c r="EO192" s="7"/>
      <c r="EP192" s="7"/>
      <c r="EQ192" s="7"/>
      <c r="ER192" s="7"/>
      <c r="ES192" s="7"/>
      <c r="ET192" s="7"/>
      <c r="EU192" s="7"/>
      <c r="EV192" s="7"/>
      <c r="EW192" s="7"/>
      <c r="EX192" s="7"/>
      <c r="EY192" s="7"/>
      <c r="EZ192" s="7"/>
      <c r="FA192" s="7"/>
      <c r="FB192" s="7"/>
      <c r="FC192" s="7"/>
      <c r="FD192" s="7"/>
      <c r="FE192" s="7"/>
      <c r="FF192" s="7"/>
      <c r="FG192" s="7"/>
      <c r="FH192" s="7"/>
      <c r="FI192" s="7"/>
      <c r="FJ192" s="7"/>
      <c r="FK192" s="7"/>
      <c r="FL192" s="7"/>
      <c r="FM192" s="7"/>
      <c r="FN192" s="7"/>
      <c r="FO192" s="7"/>
      <c r="FP192" s="7"/>
      <c r="FQ192" s="7"/>
      <c r="FR192" s="7"/>
      <c r="FS192" s="7"/>
      <c r="FT192" s="7"/>
      <c r="FU192" s="7"/>
      <c r="FV192" s="7"/>
      <c r="FW192" s="7"/>
      <c r="FX192" s="7"/>
      <c r="FY192" s="7"/>
      <c r="FZ192" s="7"/>
      <c r="GA192" s="7"/>
      <c r="GB192" s="7"/>
      <c r="GC192" s="7"/>
      <c r="GD192" s="7"/>
      <c r="GE192" s="7"/>
      <c r="GF192" s="7"/>
      <c r="GG192" s="7"/>
      <c r="GH192" s="7"/>
      <c r="GI192" s="7"/>
      <c r="GJ192" s="7"/>
      <c r="GK192" s="7"/>
      <c r="GL192" s="7"/>
      <c r="GM192" s="7"/>
      <c r="GN192" s="93"/>
      <c r="GO192" s="93"/>
      <c r="GP192" s="93"/>
      <c r="GQ192" s="93"/>
      <c r="GR192" s="93"/>
      <c r="GS192" s="93"/>
      <c r="GT192" s="93"/>
      <c r="GU192" s="93"/>
      <c r="GV192" s="93"/>
      <c r="GW192" s="93"/>
      <c r="GX192" s="93"/>
      <c r="GY192" s="93"/>
      <c r="GZ192" s="93"/>
      <c r="HA192" s="93"/>
      <c r="HB192" s="93"/>
      <c r="HC192" s="93"/>
      <c r="HD192" s="93"/>
      <c r="HE192" s="93"/>
      <c r="HF192" s="93"/>
      <c r="HG192" s="93"/>
      <c r="HH192" s="93"/>
      <c r="HI192" s="93"/>
    </row>
    <row r="193" spans="1:207" x14ac:dyDescent="0.35">
      <c r="A193" s="6" t="s">
        <v>711</v>
      </c>
      <c r="B193" s="7" t="s">
        <v>712</v>
      </c>
      <c r="C193" s="7">
        <f t="shared" ref="C193:BN193" si="253">IF(C103&lt;=459,1,0)</f>
        <v>0</v>
      </c>
      <c r="D193" s="7">
        <f t="shared" si="253"/>
        <v>0</v>
      </c>
      <c r="E193" s="7">
        <f t="shared" si="253"/>
        <v>0</v>
      </c>
      <c r="F193" s="7">
        <f t="shared" si="253"/>
        <v>0</v>
      </c>
      <c r="G193" s="7">
        <f t="shared" si="253"/>
        <v>0</v>
      </c>
      <c r="H193" s="7">
        <f t="shared" si="253"/>
        <v>0</v>
      </c>
      <c r="I193" s="7">
        <f t="shared" si="253"/>
        <v>0</v>
      </c>
      <c r="J193" s="7">
        <f t="shared" si="253"/>
        <v>0</v>
      </c>
      <c r="K193" s="7">
        <f t="shared" si="253"/>
        <v>1</v>
      </c>
      <c r="L193" s="7">
        <f t="shared" si="253"/>
        <v>0</v>
      </c>
      <c r="M193" s="7">
        <f t="shared" si="253"/>
        <v>0</v>
      </c>
      <c r="N193" s="7">
        <f t="shared" si="253"/>
        <v>0</v>
      </c>
      <c r="O193" s="7">
        <f t="shared" si="253"/>
        <v>0</v>
      </c>
      <c r="P193" s="7">
        <f t="shared" si="253"/>
        <v>1</v>
      </c>
      <c r="Q193" s="7">
        <f t="shared" si="253"/>
        <v>0</v>
      </c>
      <c r="R193" s="7">
        <f t="shared" si="253"/>
        <v>0</v>
      </c>
      <c r="S193" s="7">
        <f t="shared" si="253"/>
        <v>0</v>
      </c>
      <c r="T193" s="7">
        <f t="shared" si="253"/>
        <v>1</v>
      </c>
      <c r="U193" s="7">
        <f t="shared" si="253"/>
        <v>1</v>
      </c>
      <c r="V193" s="7">
        <f t="shared" si="253"/>
        <v>1</v>
      </c>
      <c r="W193" s="7">
        <f t="shared" si="253"/>
        <v>1</v>
      </c>
      <c r="X193" s="7">
        <f t="shared" si="253"/>
        <v>1</v>
      </c>
      <c r="Y193" s="7">
        <f t="shared" si="253"/>
        <v>0</v>
      </c>
      <c r="Z193" s="7">
        <f t="shared" si="253"/>
        <v>1</v>
      </c>
      <c r="AA193" s="7">
        <f t="shared" si="253"/>
        <v>0</v>
      </c>
      <c r="AB193" s="7">
        <f t="shared" si="253"/>
        <v>0</v>
      </c>
      <c r="AC193" s="7">
        <f t="shared" si="253"/>
        <v>0</v>
      </c>
      <c r="AD193" s="7">
        <f t="shared" si="253"/>
        <v>0</v>
      </c>
      <c r="AE193" s="7">
        <f t="shared" si="253"/>
        <v>1</v>
      </c>
      <c r="AF193" s="7">
        <f t="shared" si="253"/>
        <v>1</v>
      </c>
      <c r="AG193" s="7">
        <f t="shared" si="253"/>
        <v>0</v>
      </c>
      <c r="AH193" s="7">
        <f t="shared" si="253"/>
        <v>0</v>
      </c>
      <c r="AI193" s="7">
        <f t="shared" si="253"/>
        <v>1</v>
      </c>
      <c r="AJ193" s="7">
        <f t="shared" si="253"/>
        <v>1</v>
      </c>
      <c r="AK193" s="7">
        <f t="shared" si="253"/>
        <v>1</v>
      </c>
      <c r="AL193" s="7">
        <f t="shared" si="253"/>
        <v>1</v>
      </c>
      <c r="AM193" s="7">
        <f t="shared" si="253"/>
        <v>1</v>
      </c>
      <c r="AN193" s="7">
        <f t="shared" si="253"/>
        <v>1</v>
      </c>
      <c r="AO193" s="7">
        <f t="shared" si="253"/>
        <v>0</v>
      </c>
      <c r="AP193" s="7">
        <f t="shared" si="253"/>
        <v>0</v>
      </c>
      <c r="AQ193" s="7">
        <f t="shared" si="253"/>
        <v>1</v>
      </c>
      <c r="AR193" s="7">
        <f t="shared" si="253"/>
        <v>0</v>
      </c>
      <c r="AS193" s="7">
        <f t="shared" si="253"/>
        <v>0</v>
      </c>
      <c r="AT193" s="7">
        <f t="shared" si="253"/>
        <v>0</v>
      </c>
      <c r="AU193" s="7">
        <f t="shared" si="253"/>
        <v>1</v>
      </c>
      <c r="AV193" s="7">
        <f t="shared" si="253"/>
        <v>1</v>
      </c>
      <c r="AW193" s="7">
        <f t="shared" si="253"/>
        <v>1</v>
      </c>
      <c r="AX193" s="7">
        <f t="shared" si="253"/>
        <v>1</v>
      </c>
      <c r="AY193" s="7">
        <f t="shared" si="253"/>
        <v>1</v>
      </c>
      <c r="AZ193" s="7">
        <f t="shared" si="253"/>
        <v>0</v>
      </c>
      <c r="BA193" s="7">
        <f t="shared" si="253"/>
        <v>0</v>
      </c>
      <c r="BB193" s="7">
        <f t="shared" si="253"/>
        <v>0</v>
      </c>
      <c r="BC193" s="7">
        <f t="shared" si="253"/>
        <v>0</v>
      </c>
      <c r="BD193" s="7">
        <f t="shared" si="253"/>
        <v>0</v>
      </c>
      <c r="BE193" s="7">
        <f t="shared" si="253"/>
        <v>0</v>
      </c>
      <c r="BF193" s="7">
        <f t="shared" si="253"/>
        <v>0</v>
      </c>
      <c r="BG193" s="7">
        <f t="shared" si="253"/>
        <v>0</v>
      </c>
      <c r="BH193" s="7">
        <f t="shared" si="253"/>
        <v>0</v>
      </c>
      <c r="BI193" s="7">
        <f t="shared" si="253"/>
        <v>1</v>
      </c>
      <c r="BJ193" s="7">
        <f t="shared" si="253"/>
        <v>0</v>
      </c>
      <c r="BK193" s="7">
        <f t="shared" si="253"/>
        <v>0</v>
      </c>
      <c r="BL193" s="7">
        <f t="shared" si="253"/>
        <v>1</v>
      </c>
      <c r="BM193" s="7">
        <f t="shared" si="253"/>
        <v>1</v>
      </c>
      <c r="BN193" s="7">
        <f t="shared" si="253"/>
        <v>0</v>
      </c>
      <c r="BO193" s="7">
        <f t="shared" ref="BO193:DZ193" si="254">IF(BO103&lt;=459,1,0)</f>
        <v>0</v>
      </c>
      <c r="BP193" s="7">
        <f t="shared" si="254"/>
        <v>1</v>
      </c>
      <c r="BQ193" s="7">
        <f t="shared" si="254"/>
        <v>0</v>
      </c>
      <c r="BR193" s="7">
        <f t="shared" si="254"/>
        <v>0</v>
      </c>
      <c r="BS193" s="7">
        <f t="shared" si="254"/>
        <v>0</v>
      </c>
      <c r="BT193" s="7">
        <f t="shared" si="254"/>
        <v>1</v>
      </c>
      <c r="BU193" s="7">
        <f t="shared" si="254"/>
        <v>1</v>
      </c>
      <c r="BV193" s="7">
        <f t="shared" si="254"/>
        <v>0</v>
      </c>
      <c r="BW193" s="7">
        <f t="shared" si="254"/>
        <v>0</v>
      </c>
      <c r="BX193" s="7">
        <f t="shared" si="254"/>
        <v>1</v>
      </c>
      <c r="BY193" s="7">
        <f t="shared" si="254"/>
        <v>1</v>
      </c>
      <c r="BZ193" s="7">
        <f t="shared" si="254"/>
        <v>1</v>
      </c>
      <c r="CA193" s="7">
        <f t="shared" si="254"/>
        <v>1</v>
      </c>
      <c r="CB193" s="7">
        <f t="shared" si="254"/>
        <v>0</v>
      </c>
      <c r="CC193" s="7">
        <f t="shared" si="254"/>
        <v>1</v>
      </c>
      <c r="CD193" s="7">
        <f t="shared" si="254"/>
        <v>1</v>
      </c>
      <c r="CE193" s="7">
        <f t="shared" si="254"/>
        <v>1</v>
      </c>
      <c r="CF193" s="7">
        <f t="shared" si="254"/>
        <v>1</v>
      </c>
      <c r="CG193" s="7">
        <f t="shared" si="254"/>
        <v>1</v>
      </c>
      <c r="CH193" s="7">
        <f t="shared" si="254"/>
        <v>1</v>
      </c>
      <c r="CI193" s="7">
        <f t="shared" si="254"/>
        <v>0</v>
      </c>
      <c r="CJ193" s="7">
        <f t="shared" si="254"/>
        <v>0</v>
      </c>
      <c r="CK193" s="7">
        <f t="shared" si="254"/>
        <v>0</v>
      </c>
      <c r="CL193" s="7">
        <f t="shared" si="254"/>
        <v>0</v>
      </c>
      <c r="CM193" s="7">
        <f t="shared" si="254"/>
        <v>0</v>
      </c>
      <c r="CN193" s="7">
        <f t="shared" si="254"/>
        <v>0</v>
      </c>
      <c r="CO193" s="7">
        <f t="shared" si="254"/>
        <v>0</v>
      </c>
      <c r="CP193" s="7">
        <f t="shared" si="254"/>
        <v>0</v>
      </c>
      <c r="CQ193" s="7">
        <f t="shared" si="254"/>
        <v>0</v>
      </c>
      <c r="CR193" s="7">
        <f t="shared" si="254"/>
        <v>1</v>
      </c>
      <c r="CS193" s="7">
        <f t="shared" si="254"/>
        <v>1</v>
      </c>
      <c r="CT193" s="7">
        <f t="shared" si="254"/>
        <v>1</v>
      </c>
      <c r="CU193" s="7">
        <f t="shared" si="254"/>
        <v>0</v>
      </c>
      <c r="CV193" s="7">
        <f t="shared" si="254"/>
        <v>1</v>
      </c>
      <c r="CW193" s="7">
        <f t="shared" si="254"/>
        <v>1</v>
      </c>
      <c r="CX193" s="7">
        <f t="shared" si="254"/>
        <v>0</v>
      </c>
      <c r="CY193" s="7">
        <f t="shared" si="254"/>
        <v>1</v>
      </c>
      <c r="CZ193" s="7">
        <f t="shared" si="254"/>
        <v>0</v>
      </c>
      <c r="DA193" s="7">
        <f t="shared" si="254"/>
        <v>1</v>
      </c>
      <c r="DB193" s="7">
        <f t="shared" si="254"/>
        <v>1</v>
      </c>
      <c r="DC193" s="7">
        <f t="shared" si="254"/>
        <v>1</v>
      </c>
      <c r="DD193" s="7">
        <f t="shared" si="254"/>
        <v>1</v>
      </c>
      <c r="DE193" s="7">
        <f t="shared" si="254"/>
        <v>1</v>
      </c>
      <c r="DF193" s="7">
        <f t="shared" si="254"/>
        <v>0</v>
      </c>
      <c r="DG193" s="7">
        <f t="shared" si="254"/>
        <v>1</v>
      </c>
      <c r="DH193" s="7">
        <f t="shared" si="254"/>
        <v>0</v>
      </c>
      <c r="DI193" s="7">
        <f t="shared" si="254"/>
        <v>0</v>
      </c>
      <c r="DJ193" s="7">
        <f t="shared" si="254"/>
        <v>0</v>
      </c>
      <c r="DK193" s="7">
        <f t="shared" si="254"/>
        <v>0</v>
      </c>
      <c r="DL193" s="7">
        <f t="shared" si="254"/>
        <v>0</v>
      </c>
      <c r="DM193" s="7">
        <f t="shared" si="254"/>
        <v>1</v>
      </c>
      <c r="DN193" s="7">
        <f t="shared" si="254"/>
        <v>0</v>
      </c>
      <c r="DO193" s="7">
        <f t="shared" si="254"/>
        <v>0</v>
      </c>
      <c r="DP193" s="7">
        <f t="shared" si="254"/>
        <v>1</v>
      </c>
      <c r="DQ193" s="7">
        <f t="shared" si="254"/>
        <v>0</v>
      </c>
      <c r="DR193" s="7">
        <f t="shared" si="254"/>
        <v>0</v>
      </c>
      <c r="DS193" s="7">
        <f t="shared" si="254"/>
        <v>0</v>
      </c>
      <c r="DT193" s="7">
        <f t="shared" si="254"/>
        <v>1</v>
      </c>
      <c r="DU193" s="7">
        <f t="shared" si="254"/>
        <v>1</v>
      </c>
      <c r="DV193" s="7">
        <f t="shared" si="254"/>
        <v>1</v>
      </c>
      <c r="DW193" s="7">
        <f t="shared" si="254"/>
        <v>1</v>
      </c>
      <c r="DX193" s="7">
        <f t="shared" si="254"/>
        <v>1</v>
      </c>
      <c r="DY193" s="7">
        <f t="shared" si="254"/>
        <v>1</v>
      </c>
      <c r="DZ193" s="7">
        <f t="shared" si="254"/>
        <v>0</v>
      </c>
      <c r="EA193" s="7">
        <f t="shared" ref="EA193:FX193" si="255">IF(EA103&lt;=459,1,0)</f>
        <v>0</v>
      </c>
      <c r="EB193" s="7">
        <f t="shared" si="255"/>
        <v>0</v>
      </c>
      <c r="EC193" s="7">
        <f t="shared" si="255"/>
        <v>1</v>
      </c>
      <c r="ED193" s="7">
        <f t="shared" si="255"/>
        <v>0</v>
      </c>
      <c r="EE193" s="7">
        <f t="shared" si="255"/>
        <v>1</v>
      </c>
      <c r="EF193" s="7">
        <f t="shared" si="255"/>
        <v>0</v>
      </c>
      <c r="EG193" s="7">
        <f t="shared" si="255"/>
        <v>1</v>
      </c>
      <c r="EH193" s="7">
        <f t="shared" si="255"/>
        <v>1</v>
      </c>
      <c r="EI193" s="7">
        <f t="shared" si="255"/>
        <v>0</v>
      </c>
      <c r="EJ193" s="7">
        <f t="shared" si="255"/>
        <v>0</v>
      </c>
      <c r="EK193" s="7">
        <f t="shared" si="255"/>
        <v>0</v>
      </c>
      <c r="EL193" s="7">
        <f t="shared" si="255"/>
        <v>0</v>
      </c>
      <c r="EM193" s="7">
        <f t="shared" si="255"/>
        <v>1</v>
      </c>
      <c r="EN193" s="7">
        <f t="shared" si="255"/>
        <v>0</v>
      </c>
      <c r="EO193" s="7">
        <f t="shared" si="255"/>
        <v>1</v>
      </c>
      <c r="EP193" s="7">
        <f t="shared" si="255"/>
        <v>1</v>
      </c>
      <c r="EQ193" s="7">
        <f t="shared" si="255"/>
        <v>0</v>
      </c>
      <c r="ER193" s="7">
        <f t="shared" si="255"/>
        <v>1</v>
      </c>
      <c r="ES193" s="7">
        <f t="shared" si="255"/>
        <v>1</v>
      </c>
      <c r="ET193" s="7">
        <f t="shared" si="255"/>
        <v>1</v>
      </c>
      <c r="EU193" s="7">
        <f t="shared" si="255"/>
        <v>0</v>
      </c>
      <c r="EV193" s="7">
        <f t="shared" si="255"/>
        <v>1</v>
      </c>
      <c r="EW193" s="7">
        <f t="shared" si="255"/>
        <v>0</v>
      </c>
      <c r="EX193" s="7">
        <f t="shared" si="255"/>
        <v>1</v>
      </c>
      <c r="EY193" s="7">
        <f t="shared" si="255"/>
        <v>0</v>
      </c>
      <c r="EZ193" s="7">
        <f t="shared" si="255"/>
        <v>1</v>
      </c>
      <c r="FA193" s="7">
        <f t="shared" si="255"/>
        <v>0</v>
      </c>
      <c r="FB193" s="7">
        <f t="shared" si="255"/>
        <v>1</v>
      </c>
      <c r="FC193" s="7">
        <f t="shared" si="255"/>
        <v>0</v>
      </c>
      <c r="FD193" s="7">
        <f t="shared" si="255"/>
        <v>1</v>
      </c>
      <c r="FE193" s="7">
        <f t="shared" si="255"/>
        <v>1</v>
      </c>
      <c r="FF193" s="7">
        <f t="shared" si="255"/>
        <v>1</v>
      </c>
      <c r="FG193" s="7">
        <f t="shared" si="255"/>
        <v>1</v>
      </c>
      <c r="FH193" s="7">
        <f t="shared" si="255"/>
        <v>1</v>
      </c>
      <c r="FI193" s="7">
        <f t="shared" si="255"/>
        <v>0</v>
      </c>
      <c r="FJ193" s="7">
        <f t="shared" si="255"/>
        <v>0</v>
      </c>
      <c r="FK193" s="7">
        <f t="shared" si="255"/>
        <v>0</v>
      </c>
      <c r="FL193" s="7">
        <f t="shared" si="255"/>
        <v>0</v>
      </c>
      <c r="FM193" s="7">
        <f t="shared" si="255"/>
        <v>0</v>
      </c>
      <c r="FN193" s="7">
        <f t="shared" si="255"/>
        <v>0</v>
      </c>
      <c r="FO193" s="7">
        <f t="shared" si="255"/>
        <v>0</v>
      </c>
      <c r="FP193" s="7">
        <f t="shared" si="255"/>
        <v>0</v>
      </c>
      <c r="FQ193" s="7">
        <f t="shared" si="255"/>
        <v>0</v>
      </c>
      <c r="FR193" s="7">
        <f t="shared" si="255"/>
        <v>1</v>
      </c>
      <c r="FS193" s="7">
        <f t="shared" si="255"/>
        <v>1</v>
      </c>
      <c r="FT193" s="7">
        <f t="shared" si="255"/>
        <v>1</v>
      </c>
      <c r="FU193" s="7">
        <f t="shared" si="255"/>
        <v>0</v>
      </c>
      <c r="FV193" s="7">
        <f t="shared" si="255"/>
        <v>0</v>
      </c>
      <c r="FW193" s="7">
        <f t="shared" si="255"/>
        <v>1</v>
      </c>
      <c r="FX193" s="7">
        <f t="shared" si="255"/>
        <v>1</v>
      </c>
      <c r="FY193" s="7"/>
      <c r="FZ193" s="7">
        <f t="shared" ref="FZ193:FZ203" si="256">SUM(C193:FX193)</f>
        <v>82</v>
      </c>
      <c r="GA193" s="81"/>
      <c r="GB193" s="7"/>
      <c r="GC193" s="7"/>
      <c r="GD193" s="7"/>
      <c r="GE193" s="7"/>
      <c r="GF193" s="7"/>
      <c r="GG193" s="7"/>
      <c r="GH193" s="7"/>
      <c r="GI193" s="7"/>
      <c r="GJ193" s="7"/>
      <c r="GK193" s="7"/>
      <c r="GL193" s="7"/>
      <c r="GM193" s="7"/>
    </row>
    <row r="194" spans="1:207" x14ac:dyDescent="0.35">
      <c r="A194" s="6" t="s">
        <v>713</v>
      </c>
      <c r="B194" s="7" t="s">
        <v>714</v>
      </c>
      <c r="C194" s="7">
        <f t="shared" ref="C194:BN194" si="257">IF(C139&lt;=C19,1,0)</f>
        <v>0</v>
      </c>
      <c r="D194" s="7">
        <f t="shared" si="257"/>
        <v>0</v>
      </c>
      <c r="E194" s="7">
        <f t="shared" si="257"/>
        <v>0</v>
      </c>
      <c r="F194" s="7">
        <f t="shared" si="257"/>
        <v>0</v>
      </c>
      <c r="G194" s="7">
        <f t="shared" si="257"/>
        <v>1</v>
      </c>
      <c r="H194" s="7">
        <f t="shared" si="257"/>
        <v>1</v>
      </c>
      <c r="I194" s="7">
        <f t="shared" si="257"/>
        <v>0</v>
      </c>
      <c r="J194" s="7">
        <f t="shared" si="257"/>
        <v>0</v>
      </c>
      <c r="K194" s="7">
        <f t="shared" si="257"/>
        <v>0</v>
      </c>
      <c r="L194" s="7">
        <f t="shared" si="257"/>
        <v>0</v>
      </c>
      <c r="M194" s="7">
        <f t="shared" si="257"/>
        <v>0</v>
      </c>
      <c r="N194" s="7">
        <f t="shared" si="257"/>
        <v>1</v>
      </c>
      <c r="O194" s="7">
        <f t="shared" si="257"/>
        <v>1</v>
      </c>
      <c r="P194" s="7">
        <f t="shared" si="257"/>
        <v>0</v>
      </c>
      <c r="Q194" s="7">
        <f t="shared" si="257"/>
        <v>0</v>
      </c>
      <c r="R194" s="7">
        <f t="shared" si="257"/>
        <v>0</v>
      </c>
      <c r="S194" s="7">
        <f t="shared" si="257"/>
        <v>0</v>
      </c>
      <c r="T194" s="7">
        <f t="shared" si="257"/>
        <v>0</v>
      </c>
      <c r="U194" s="7">
        <f t="shared" si="257"/>
        <v>0</v>
      </c>
      <c r="V194" s="7">
        <f t="shared" si="257"/>
        <v>0</v>
      </c>
      <c r="W194" s="7">
        <f t="shared" si="257"/>
        <v>0</v>
      </c>
      <c r="X194" s="7">
        <f t="shared" si="257"/>
        <v>0</v>
      </c>
      <c r="Y194" s="7">
        <f t="shared" si="257"/>
        <v>0</v>
      </c>
      <c r="Z194" s="7">
        <f t="shared" si="257"/>
        <v>1</v>
      </c>
      <c r="AA194" s="7">
        <f t="shared" si="257"/>
        <v>1</v>
      </c>
      <c r="AB194" s="7">
        <f t="shared" si="257"/>
        <v>1</v>
      </c>
      <c r="AC194" s="7">
        <f t="shared" si="257"/>
        <v>1</v>
      </c>
      <c r="AD194" s="7">
        <f t="shared" si="257"/>
        <v>1</v>
      </c>
      <c r="AE194" s="7">
        <f t="shared" si="257"/>
        <v>0</v>
      </c>
      <c r="AF194" s="7">
        <f t="shared" si="257"/>
        <v>0</v>
      </c>
      <c r="AG194" s="7">
        <f t="shared" si="257"/>
        <v>1</v>
      </c>
      <c r="AH194" s="7">
        <f t="shared" si="257"/>
        <v>0</v>
      </c>
      <c r="AI194" s="7">
        <f t="shared" si="257"/>
        <v>0</v>
      </c>
      <c r="AJ194" s="7">
        <f t="shared" si="257"/>
        <v>0</v>
      </c>
      <c r="AK194" s="7">
        <f t="shared" si="257"/>
        <v>0</v>
      </c>
      <c r="AL194" s="7">
        <f t="shared" si="257"/>
        <v>0</v>
      </c>
      <c r="AM194" s="7">
        <f t="shared" si="257"/>
        <v>0</v>
      </c>
      <c r="AN194" s="7">
        <f t="shared" si="257"/>
        <v>0</v>
      </c>
      <c r="AO194" s="7">
        <f t="shared" si="257"/>
        <v>0</v>
      </c>
      <c r="AP194" s="7">
        <f t="shared" si="257"/>
        <v>0</v>
      </c>
      <c r="AQ194" s="7">
        <f t="shared" si="257"/>
        <v>0</v>
      </c>
      <c r="AR194" s="7">
        <f t="shared" si="257"/>
        <v>1</v>
      </c>
      <c r="AS194" s="7">
        <f t="shared" si="257"/>
        <v>1</v>
      </c>
      <c r="AT194" s="7">
        <f t="shared" si="257"/>
        <v>1</v>
      </c>
      <c r="AU194" s="7">
        <f t="shared" si="257"/>
        <v>1</v>
      </c>
      <c r="AV194" s="7">
        <f t="shared" si="257"/>
        <v>0</v>
      </c>
      <c r="AW194" s="7">
        <f t="shared" si="257"/>
        <v>1</v>
      </c>
      <c r="AX194" s="7">
        <f t="shared" si="257"/>
        <v>0</v>
      </c>
      <c r="AY194" s="7">
        <f t="shared" si="257"/>
        <v>0</v>
      </c>
      <c r="AZ194" s="7">
        <f t="shared" si="257"/>
        <v>0</v>
      </c>
      <c r="BA194" s="7">
        <f t="shared" si="257"/>
        <v>0</v>
      </c>
      <c r="BB194" s="7">
        <f t="shared" si="257"/>
        <v>0</v>
      </c>
      <c r="BC194" s="7">
        <f t="shared" si="257"/>
        <v>0</v>
      </c>
      <c r="BD194" s="7">
        <f t="shared" si="257"/>
        <v>1</v>
      </c>
      <c r="BE194" s="7">
        <f t="shared" si="257"/>
        <v>1</v>
      </c>
      <c r="BF194" s="7">
        <f t="shared" si="257"/>
        <v>1</v>
      </c>
      <c r="BG194" s="7">
        <f t="shared" si="257"/>
        <v>0</v>
      </c>
      <c r="BH194" s="7">
        <f t="shared" si="257"/>
        <v>1</v>
      </c>
      <c r="BI194" s="7">
        <f t="shared" si="257"/>
        <v>0</v>
      </c>
      <c r="BJ194" s="7">
        <f t="shared" si="257"/>
        <v>1</v>
      </c>
      <c r="BK194" s="7">
        <f t="shared" si="257"/>
        <v>0</v>
      </c>
      <c r="BL194" s="7">
        <f t="shared" si="257"/>
        <v>0</v>
      </c>
      <c r="BM194" s="7">
        <f t="shared" si="257"/>
        <v>0</v>
      </c>
      <c r="BN194" s="7">
        <f t="shared" si="257"/>
        <v>0</v>
      </c>
      <c r="BO194" s="7">
        <f t="shared" ref="BO194:DZ194" si="258">IF(BO139&lt;=BO19,1,0)</f>
        <v>0</v>
      </c>
      <c r="BP194" s="7">
        <f t="shared" si="258"/>
        <v>0</v>
      </c>
      <c r="BQ194" s="7">
        <f t="shared" si="258"/>
        <v>0</v>
      </c>
      <c r="BR194" s="7">
        <f t="shared" si="258"/>
        <v>0</v>
      </c>
      <c r="BS194" s="7">
        <f t="shared" si="258"/>
        <v>0</v>
      </c>
      <c r="BT194" s="7">
        <f t="shared" si="258"/>
        <v>1</v>
      </c>
      <c r="BU194" s="7">
        <f t="shared" si="258"/>
        <v>1</v>
      </c>
      <c r="BV194" s="7">
        <f t="shared" si="258"/>
        <v>1</v>
      </c>
      <c r="BW194" s="7">
        <f t="shared" si="258"/>
        <v>1</v>
      </c>
      <c r="BX194" s="7">
        <f t="shared" si="258"/>
        <v>1</v>
      </c>
      <c r="BY194" s="7">
        <f t="shared" si="258"/>
        <v>0</v>
      </c>
      <c r="BZ194" s="7">
        <f t="shared" si="258"/>
        <v>0</v>
      </c>
      <c r="CA194" s="7">
        <f t="shared" si="258"/>
        <v>1</v>
      </c>
      <c r="CB194" s="7">
        <f t="shared" si="258"/>
        <v>1</v>
      </c>
      <c r="CC194" s="7">
        <f t="shared" si="258"/>
        <v>0</v>
      </c>
      <c r="CD194" s="7">
        <f t="shared" si="258"/>
        <v>1</v>
      </c>
      <c r="CE194" s="7">
        <f t="shared" si="258"/>
        <v>1</v>
      </c>
      <c r="CF194" s="7">
        <f t="shared" si="258"/>
        <v>0</v>
      </c>
      <c r="CG194" s="7">
        <f t="shared" si="258"/>
        <v>1</v>
      </c>
      <c r="CH194" s="7">
        <f t="shared" si="258"/>
        <v>0</v>
      </c>
      <c r="CI194" s="7">
        <f t="shared" si="258"/>
        <v>0</v>
      </c>
      <c r="CJ194" s="7">
        <f t="shared" si="258"/>
        <v>0</v>
      </c>
      <c r="CK194" s="7">
        <f t="shared" si="258"/>
        <v>1</v>
      </c>
      <c r="CL194" s="7">
        <f t="shared" si="258"/>
        <v>1</v>
      </c>
      <c r="CM194" s="7">
        <f t="shared" si="258"/>
        <v>0</v>
      </c>
      <c r="CN194" s="7">
        <f t="shared" si="258"/>
        <v>1</v>
      </c>
      <c r="CO194" s="7">
        <f t="shared" si="258"/>
        <v>1</v>
      </c>
      <c r="CP194" s="7">
        <f t="shared" si="258"/>
        <v>0</v>
      </c>
      <c r="CQ194" s="7">
        <f t="shared" si="258"/>
        <v>0</v>
      </c>
      <c r="CR194" s="7">
        <f t="shared" si="258"/>
        <v>1</v>
      </c>
      <c r="CS194" s="7">
        <f t="shared" si="258"/>
        <v>1</v>
      </c>
      <c r="CT194" s="7">
        <f t="shared" si="258"/>
        <v>0</v>
      </c>
      <c r="CU194" s="7">
        <f t="shared" si="258"/>
        <v>1</v>
      </c>
      <c r="CV194" s="7">
        <f t="shared" si="258"/>
        <v>1</v>
      </c>
      <c r="CW194" s="7">
        <f t="shared" si="258"/>
        <v>0</v>
      </c>
      <c r="CX194" s="7">
        <f t="shared" si="258"/>
        <v>0</v>
      </c>
      <c r="CY194" s="7">
        <f t="shared" si="258"/>
        <v>0</v>
      </c>
      <c r="CZ194" s="7">
        <f t="shared" si="258"/>
        <v>0</v>
      </c>
      <c r="DA194" s="7">
        <f t="shared" si="258"/>
        <v>1</v>
      </c>
      <c r="DB194" s="7">
        <f t="shared" si="258"/>
        <v>1</v>
      </c>
      <c r="DC194" s="7">
        <f t="shared" si="258"/>
        <v>1</v>
      </c>
      <c r="DD194" s="7">
        <f t="shared" si="258"/>
        <v>0</v>
      </c>
      <c r="DE194" s="7">
        <f t="shared" si="258"/>
        <v>1</v>
      </c>
      <c r="DF194" s="7">
        <f t="shared" si="258"/>
        <v>0</v>
      </c>
      <c r="DG194" s="7">
        <f t="shared" si="258"/>
        <v>1</v>
      </c>
      <c r="DH194" s="7">
        <f t="shared" si="258"/>
        <v>0</v>
      </c>
      <c r="DI194" s="7">
        <f t="shared" si="258"/>
        <v>0</v>
      </c>
      <c r="DJ194" s="7">
        <f t="shared" si="258"/>
        <v>0</v>
      </c>
      <c r="DK194" s="7">
        <f t="shared" si="258"/>
        <v>1</v>
      </c>
      <c r="DL194" s="7">
        <f t="shared" si="258"/>
        <v>0</v>
      </c>
      <c r="DM194" s="7">
        <f t="shared" si="258"/>
        <v>0</v>
      </c>
      <c r="DN194" s="7">
        <f t="shared" si="258"/>
        <v>0</v>
      </c>
      <c r="DO194" s="7">
        <f t="shared" si="258"/>
        <v>0</v>
      </c>
      <c r="DP194" s="7">
        <f t="shared" si="258"/>
        <v>1</v>
      </c>
      <c r="DQ194" s="7">
        <f t="shared" si="258"/>
        <v>1</v>
      </c>
      <c r="DR194" s="7">
        <f t="shared" si="258"/>
        <v>0</v>
      </c>
      <c r="DS194" s="7">
        <f t="shared" si="258"/>
        <v>0</v>
      </c>
      <c r="DT194" s="7">
        <f t="shared" si="258"/>
        <v>0</v>
      </c>
      <c r="DU194" s="7">
        <f t="shared" si="258"/>
        <v>0</v>
      </c>
      <c r="DV194" s="7">
        <f t="shared" si="258"/>
        <v>1</v>
      </c>
      <c r="DW194" s="7">
        <f t="shared" si="258"/>
        <v>0</v>
      </c>
      <c r="DX194" s="7">
        <f t="shared" si="258"/>
        <v>1</v>
      </c>
      <c r="DY194" s="7">
        <f t="shared" si="258"/>
        <v>1</v>
      </c>
      <c r="DZ194" s="7">
        <f t="shared" si="258"/>
        <v>1</v>
      </c>
      <c r="EA194" s="7">
        <f t="shared" ref="EA194:FX194" si="259">IF(EA139&lt;=EA19,1,0)</f>
        <v>1</v>
      </c>
      <c r="EB194" s="7">
        <f t="shared" si="259"/>
        <v>0</v>
      </c>
      <c r="EC194" s="7">
        <f t="shared" si="259"/>
        <v>1</v>
      </c>
      <c r="ED194" s="7">
        <f t="shared" si="259"/>
        <v>1</v>
      </c>
      <c r="EE194" s="7">
        <f t="shared" si="259"/>
        <v>0</v>
      </c>
      <c r="EF194" s="7">
        <f t="shared" si="259"/>
        <v>0</v>
      </c>
      <c r="EG194" s="7">
        <f t="shared" si="259"/>
        <v>0</v>
      </c>
      <c r="EH194" s="7">
        <f t="shared" si="259"/>
        <v>0</v>
      </c>
      <c r="EI194" s="7">
        <f t="shared" si="259"/>
        <v>0</v>
      </c>
      <c r="EJ194" s="7">
        <f t="shared" si="259"/>
        <v>0</v>
      </c>
      <c r="EK194" s="7">
        <f t="shared" si="259"/>
        <v>1</v>
      </c>
      <c r="EL194" s="7">
        <f t="shared" si="259"/>
        <v>0</v>
      </c>
      <c r="EM194" s="7">
        <f t="shared" si="259"/>
        <v>0</v>
      </c>
      <c r="EN194" s="7">
        <f t="shared" si="259"/>
        <v>0</v>
      </c>
      <c r="EO194" s="7">
        <f t="shared" si="259"/>
        <v>0</v>
      </c>
      <c r="EP194" s="7">
        <f t="shared" si="259"/>
        <v>1</v>
      </c>
      <c r="EQ194" s="7">
        <f t="shared" si="259"/>
        <v>1</v>
      </c>
      <c r="ER194" s="7">
        <f t="shared" si="259"/>
        <v>1</v>
      </c>
      <c r="ES194" s="7">
        <f t="shared" si="259"/>
        <v>0</v>
      </c>
      <c r="ET194" s="7">
        <f t="shared" si="259"/>
        <v>0</v>
      </c>
      <c r="EU194" s="7">
        <f t="shared" si="259"/>
        <v>0</v>
      </c>
      <c r="EV194" s="7">
        <f t="shared" si="259"/>
        <v>0</v>
      </c>
      <c r="EW194" s="7">
        <f t="shared" si="259"/>
        <v>1</v>
      </c>
      <c r="EX194" s="7">
        <f t="shared" si="259"/>
        <v>0</v>
      </c>
      <c r="EY194" s="7">
        <f t="shared" si="259"/>
        <v>0</v>
      </c>
      <c r="EZ194" s="7">
        <f t="shared" si="259"/>
        <v>0</v>
      </c>
      <c r="FA194" s="7">
        <f t="shared" si="259"/>
        <v>1</v>
      </c>
      <c r="FB194" s="7">
        <f t="shared" si="259"/>
        <v>0</v>
      </c>
      <c r="FC194" s="7">
        <f t="shared" si="259"/>
        <v>1</v>
      </c>
      <c r="FD194" s="7">
        <f t="shared" si="259"/>
        <v>0</v>
      </c>
      <c r="FE194" s="7">
        <f t="shared" si="259"/>
        <v>0</v>
      </c>
      <c r="FF194" s="7">
        <f t="shared" si="259"/>
        <v>0</v>
      </c>
      <c r="FG194" s="7">
        <f t="shared" si="259"/>
        <v>1</v>
      </c>
      <c r="FH194" s="7">
        <f t="shared" si="259"/>
        <v>1</v>
      </c>
      <c r="FI194" s="7">
        <f t="shared" si="259"/>
        <v>0</v>
      </c>
      <c r="FJ194" s="7">
        <f t="shared" si="259"/>
        <v>1</v>
      </c>
      <c r="FK194" s="7">
        <f t="shared" si="259"/>
        <v>0</v>
      </c>
      <c r="FL194" s="7">
        <f t="shared" si="259"/>
        <v>1</v>
      </c>
      <c r="FM194" s="7">
        <f t="shared" si="259"/>
        <v>1</v>
      </c>
      <c r="FN194" s="7">
        <f t="shared" si="259"/>
        <v>0</v>
      </c>
      <c r="FO194" s="7">
        <f t="shared" si="259"/>
        <v>0</v>
      </c>
      <c r="FP194" s="7">
        <f t="shared" si="259"/>
        <v>0</v>
      </c>
      <c r="FQ194" s="7">
        <f t="shared" si="259"/>
        <v>1</v>
      </c>
      <c r="FR194" s="7">
        <f t="shared" si="259"/>
        <v>1</v>
      </c>
      <c r="FS194" s="7">
        <f t="shared" si="259"/>
        <v>1</v>
      </c>
      <c r="FT194" s="7">
        <f t="shared" si="259"/>
        <v>0</v>
      </c>
      <c r="FU194" s="7">
        <f t="shared" si="259"/>
        <v>0</v>
      </c>
      <c r="FV194" s="7">
        <f t="shared" si="259"/>
        <v>0</v>
      </c>
      <c r="FW194" s="7">
        <f t="shared" si="259"/>
        <v>0</v>
      </c>
      <c r="FX194" s="7">
        <f t="shared" si="259"/>
        <v>1</v>
      </c>
      <c r="FY194" s="7"/>
      <c r="FZ194" s="7">
        <f t="shared" si="256"/>
        <v>69</v>
      </c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  <c r="GN194" s="93"/>
      <c r="GO194" s="93"/>
      <c r="GP194" s="93"/>
      <c r="GQ194" s="93"/>
      <c r="GR194" s="93"/>
      <c r="GS194" s="93"/>
      <c r="GT194" s="93"/>
      <c r="GU194" s="93"/>
      <c r="GV194" s="93"/>
      <c r="GW194" s="93"/>
      <c r="GX194" s="93"/>
      <c r="GY194" s="93"/>
    </row>
    <row r="195" spans="1:207" x14ac:dyDescent="0.35">
      <c r="A195" s="6" t="s">
        <v>715</v>
      </c>
      <c r="B195" s="7" t="s">
        <v>716</v>
      </c>
      <c r="C195" s="94">
        <f t="shared" ref="C195:BN195" si="260">ROUND(IF((OR(C193=1,C194=1))=TRUE(),0,C124/C113),8)</f>
        <v>10194.588854670001</v>
      </c>
      <c r="D195" s="94">
        <f t="shared" si="260"/>
        <v>10234.144601399999</v>
      </c>
      <c r="E195" s="94">
        <f t="shared" si="260"/>
        <v>10105.17380119</v>
      </c>
      <c r="F195" s="94">
        <f t="shared" si="260"/>
        <v>10147.342184769999</v>
      </c>
      <c r="G195" s="94">
        <f t="shared" si="260"/>
        <v>0</v>
      </c>
      <c r="H195" s="94">
        <f t="shared" si="260"/>
        <v>0</v>
      </c>
      <c r="I195" s="94">
        <f t="shared" si="260"/>
        <v>10121.28208804</v>
      </c>
      <c r="J195" s="94">
        <f t="shared" si="260"/>
        <v>9463.2442541300006</v>
      </c>
      <c r="K195" s="94">
        <f t="shared" si="260"/>
        <v>0</v>
      </c>
      <c r="L195" s="94">
        <f t="shared" si="260"/>
        <v>10284.650482679999</v>
      </c>
      <c r="M195" s="94">
        <f t="shared" si="260"/>
        <v>10242.358901580001</v>
      </c>
      <c r="N195" s="94">
        <f t="shared" si="260"/>
        <v>0</v>
      </c>
      <c r="O195" s="94">
        <f t="shared" si="260"/>
        <v>0</v>
      </c>
      <c r="P195" s="94">
        <f t="shared" si="260"/>
        <v>0</v>
      </c>
      <c r="Q195" s="94">
        <f t="shared" si="260"/>
        <v>10380.2398555</v>
      </c>
      <c r="R195" s="94">
        <f t="shared" si="260"/>
        <v>10118.896304530001</v>
      </c>
      <c r="S195" s="94">
        <f t="shared" si="260"/>
        <v>9840.3781710200001</v>
      </c>
      <c r="T195" s="94">
        <f t="shared" si="260"/>
        <v>0</v>
      </c>
      <c r="U195" s="94">
        <f t="shared" si="260"/>
        <v>0</v>
      </c>
      <c r="V195" s="94">
        <f t="shared" si="260"/>
        <v>0</v>
      </c>
      <c r="W195" s="94">
        <f t="shared" si="260"/>
        <v>0</v>
      </c>
      <c r="X195" s="94">
        <f t="shared" si="260"/>
        <v>0</v>
      </c>
      <c r="Y195" s="94">
        <f t="shared" si="260"/>
        <v>9016.6957622900009</v>
      </c>
      <c r="Z195" s="94">
        <f t="shared" si="260"/>
        <v>0</v>
      </c>
      <c r="AA195" s="94">
        <f t="shared" si="260"/>
        <v>0</v>
      </c>
      <c r="AB195" s="94">
        <f t="shared" si="260"/>
        <v>0</v>
      </c>
      <c r="AC195" s="94">
        <f t="shared" si="260"/>
        <v>0</v>
      </c>
      <c r="AD195" s="94">
        <f t="shared" si="260"/>
        <v>0</v>
      </c>
      <c r="AE195" s="94">
        <f t="shared" si="260"/>
        <v>0</v>
      </c>
      <c r="AF195" s="94">
        <f t="shared" si="260"/>
        <v>0</v>
      </c>
      <c r="AG195" s="94">
        <f t="shared" si="260"/>
        <v>0</v>
      </c>
      <c r="AH195" s="94">
        <f t="shared" si="260"/>
        <v>9289.6198791999996</v>
      </c>
      <c r="AI195" s="94">
        <f t="shared" si="260"/>
        <v>0</v>
      </c>
      <c r="AJ195" s="94">
        <f t="shared" si="260"/>
        <v>0</v>
      </c>
      <c r="AK195" s="94">
        <f t="shared" si="260"/>
        <v>0</v>
      </c>
      <c r="AL195" s="94">
        <f t="shared" si="260"/>
        <v>0</v>
      </c>
      <c r="AM195" s="94">
        <f t="shared" si="260"/>
        <v>0</v>
      </c>
      <c r="AN195" s="94">
        <f t="shared" si="260"/>
        <v>0</v>
      </c>
      <c r="AO195" s="94">
        <f t="shared" si="260"/>
        <v>9937.6515263700003</v>
      </c>
      <c r="AP195" s="94">
        <f t="shared" si="260"/>
        <v>10387.929079400001</v>
      </c>
      <c r="AQ195" s="94">
        <f t="shared" si="260"/>
        <v>0</v>
      </c>
      <c r="AR195" s="94">
        <f t="shared" si="260"/>
        <v>0</v>
      </c>
      <c r="AS195" s="94">
        <f t="shared" si="260"/>
        <v>0</v>
      </c>
      <c r="AT195" s="94">
        <f t="shared" si="260"/>
        <v>0</v>
      </c>
      <c r="AU195" s="94">
        <f t="shared" si="260"/>
        <v>0</v>
      </c>
      <c r="AV195" s="94">
        <f t="shared" si="260"/>
        <v>0</v>
      </c>
      <c r="AW195" s="94">
        <f t="shared" si="260"/>
        <v>0</v>
      </c>
      <c r="AX195" s="94">
        <f t="shared" si="260"/>
        <v>0</v>
      </c>
      <c r="AY195" s="94">
        <f t="shared" si="260"/>
        <v>0</v>
      </c>
      <c r="AZ195" s="94">
        <f t="shared" si="260"/>
        <v>10075.193474719999</v>
      </c>
      <c r="BA195" s="94">
        <f t="shared" si="260"/>
        <v>9851.6885520800006</v>
      </c>
      <c r="BB195" s="94">
        <f t="shared" si="260"/>
        <v>9924.8848657800008</v>
      </c>
      <c r="BC195" s="94">
        <f t="shared" si="260"/>
        <v>10087.60923482</v>
      </c>
      <c r="BD195" s="94">
        <f t="shared" si="260"/>
        <v>0</v>
      </c>
      <c r="BE195" s="94">
        <f t="shared" si="260"/>
        <v>0</v>
      </c>
      <c r="BF195" s="94">
        <f t="shared" si="260"/>
        <v>0</v>
      </c>
      <c r="BG195" s="94">
        <f t="shared" si="260"/>
        <v>9894.3913579599994</v>
      </c>
      <c r="BH195" s="94">
        <f t="shared" si="260"/>
        <v>0</v>
      </c>
      <c r="BI195" s="94">
        <f t="shared" si="260"/>
        <v>0</v>
      </c>
      <c r="BJ195" s="94">
        <f t="shared" si="260"/>
        <v>0</v>
      </c>
      <c r="BK195" s="94">
        <f t="shared" si="260"/>
        <v>10111.117018999999</v>
      </c>
      <c r="BL195" s="94">
        <f t="shared" si="260"/>
        <v>0</v>
      </c>
      <c r="BM195" s="94">
        <f t="shared" si="260"/>
        <v>0</v>
      </c>
      <c r="BN195" s="94">
        <f t="shared" si="260"/>
        <v>9638.9561896399991</v>
      </c>
      <c r="BO195" s="94">
        <f t="shared" ref="BO195:DZ195" si="261">ROUND(IF((OR(BO193=1,BO194=1))=TRUE(),0,BO124/BO113),8)</f>
        <v>9500.8177954099992</v>
      </c>
      <c r="BP195" s="94">
        <f t="shared" si="261"/>
        <v>0</v>
      </c>
      <c r="BQ195" s="94">
        <f t="shared" si="261"/>
        <v>10809.60356917</v>
      </c>
      <c r="BR195" s="94">
        <f t="shared" si="261"/>
        <v>10026.27726615</v>
      </c>
      <c r="BS195" s="94">
        <f t="shared" si="261"/>
        <v>10042.882591220001</v>
      </c>
      <c r="BT195" s="94">
        <f t="shared" si="261"/>
        <v>0</v>
      </c>
      <c r="BU195" s="94">
        <f t="shared" si="261"/>
        <v>0</v>
      </c>
      <c r="BV195" s="94">
        <f t="shared" si="261"/>
        <v>0</v>
      </c>
      <c r="BW195" s="94">
        <f t="shared" si="261"/>
        <v>0</v>
      </c>
      <c r="BX195" s="94">
        <f t="shared" si="261"/>
        <v>0</v>
      </c>
      <c r="BY195" s="94">
        <f t="shared" si="261"/>
        <v>0</v>
      </c>
      <c r="BZ195" s="94">
        <f t="shared" si="261"/>
        <v>0</v>
      </c>
      <c r="CA195" s="94">
        <f t="shared" si="261"/>
        <v>0</v>
      </c>
      <c r="CB195" s="94">
        <f t="shared" si="261"/>
        <v>0</v>
      </c>
      <c r="CC195" s="94">
        <f t="shared" si="261"/>
        <v>0</v>
      </c>
      <c r="CD195" s="94">
        <f t="shared" si="261"/>
        <v>0</v>
      </c>
      <c r="CE195" s="94">
        <f t="shared" si="261"/>
        <v>0</v>
      </c>
      <c r="CF195" s="94">
        <f t="shared" si="261"/>
        <v>0</v>
      </c>
      <c r="CG195" s="94">
        <f t="shared" si="261"/>
        <v>0</v>
      </c>
      <c r="CH195" s="94">
        <f t="shared" si="261"/>
        <v>0</v>
      </c>
      <c r="CI195" s="94">
        <f t="shared" si="261"/>
        <v>9047.9598917700005</v>
      </c>
      <c r="CJ195" s="94">
        <f t="shared" si="261"/>
        <v>9843.3383098199993</v>
      </c>
      <c r="CK195" s="94">
        <f t="shared" si="261"/>
        <v>0</v>
      </c>
      <c r="CL195" s="94">
        <f t="shared" si="261"/>
        <v>0</v>
      </c>
      <c r="CM195" s="94">
        <f t="shared" si="261"/>
        <v>10087.667010200001</v>
      </c>
      <c r="CN195" s="94">
        <f t="shared" si="261"/>
        <v>0</v>
      </c>
      <c r="CO195" s="94">
        <f t="shared" si="261"/>
        <v>0</v>
      </c>
      <c r="CP195" s="94">
        <f t="shared" si="261"/>
        <v>10096.39109318</v>
      </c>
      <c r="CQ195" s="94">
        <f t="shared" si="261"/>
        <v>9645.5476812399993</v>
      </c>
      <c r="CR195" s="94">
        <f t="shared" si="261"/>
        <v>0</v>
      </c>
      <c r="CS195" s="94">
        <f t="shared" si="261"/>
        <v>0</v>
      </c>
      <c r="CT195" s="94">
        <f t="shared" si="261"/>
        <v>0</v>
      </c>
      <c r="CU195" s="94">
        <f t="shared" si="261"/>
        <v>0</v>
      </c>
      <c r="CV195" s="94">
        <f t="shared" si="261"/>
        <v>0</v>
      </c>
      <c r="CW195" s="94">
        <f t="shared" si="261"/>
        <v>0</v>
      </c>
      <c r="CX195" s="94">
        <f t="shared" si="261"/>
        <v>9520.1411124400001</v>
      </c>
      <c r="CY195" s="94">
        <f t="shared" si="261"/>
        <v>0</v>
      </c>
      <c r="CZ195" s="94">
        <f t="shared" si="261"/>
        <v>9673.8831085399997</v>
      </c>
      <c r="DA195" s="94">
        <f t="shared" si="261"/>
        <v>0</v>
      </c>
      <c r="DB195" s="94">
        <f t="shared" si="261"/>
        <v>0</v>
      </c>
      <c r="DC195" s="94">
        <f t="shared" si="261"/>
        <v>0</v>
      </c>
      <c r="DD195" s="94">
        <f t="shared" si="261"/>
        <v>0</v>
      </c>
      <c r="DE195" s="94">
        <f t="shared" si="261"/>
        <v>0</v>
      </c>
      <c r="DF195" s="94">
        <f t="shared" si="261"/>
        <v>9609.2069647099997</v>
      </c>
      <c r="DG195" s="94">
        <f t="shared" si="261"/>
        <v>0</v>
      </c>
      <c r="DH195" s="94">
        <f t="shared" si="261"/>
        <v>9491.04101094</v>
      </c>
      <c r="DI195" s="94">
        <f t="shared" si="261"/>
        <v>9597.5108479999999</v>
      </c>
      <c r="DJ195" s="94">
        <f t="shared" si="261"/>
        <v>9625.2430323200006</v>
      </c>
      <c r="DK195" s="94">
        <f t="shared" si="261"/>
        <v>0</v>
      </c>
      <c r="DL195" s="94">
        <f t="shared" si="261"/>
        <v>10194.002604449999</v>
      </c>
      <c r="DM195" s="94">
        <f t="shared" si="261"/>
        <v>0</v>
      </c>
      <c r="DN195" s="94">
        <f t="shared" si="261"/>
        <v>9862.7686812299999</v>
      </c>
      <c r="DO195" s="94">
        <f t="shared" si="261"/>
        <v>9941.6856076000004</v>
      </c>
      <c r="DP195" s="94">
        <f t="shared" si="261"/>
        <v>0</v>
      </c>
      <c r="DQ195" s="94">
        <f t="shared" si="261"/>
        <v>0</v>
      </c>
      <c r="DR195" s="94">
        <f t="shared" si="261"/>
        <v>9546.5155752400005</v>
      </c>
      <c r="DS195" s="94">
        <f t="shared" si="261"/>
        <v>9442.0304925500004</v>
      </c>
      <c r="DT195" s="94">
        <f t="shared" si="261"/>
        <v>0</v>
      </c>
      <c r="DU195" s="94">
        <f t="shared" si="261"/>
        <v>0</v>
      </c>
      <c r="DV195" s="94">
        <f t="shared" si="261"/>
        <v>0</v>
      </c>
      <c r="DW195" s="94">
        <f t="shared" si="261"/>
        <v>0</v>
      </c>
      <c r="DX195" s="94">
        <f t="shared" si="261"/>
        <v>0</v>
      </c>
      <c r="DY195" s="94">
        <f t="shared" si="261"/>
        <v>0</v>
      </c>
      <c r="DZ195" s="94">
        <f t="shared" si="261"/>
        <v>0</v>
      </c>
      <c r="EA195" s="94">
        <f t="shared" ref="EA195:FX195" si="262">ROUND(IF((OR(EA193=1,EA194=1))=TRUE(),0,EA124/EA113),8)</f>
        <v>0</v>
      </c>
      <c r="EB195" s="94">
        <f t="shared" si="262"/>
        <v>9326.6105688000007</v>
      </c>
      <c r="EC195" s="94">
        <f t="shared" si="262"/>
        <v>0</v>
      </c>
      <c r="ED195" s="94">
        <f t="shared" si="262"/>
        <v>0</v>
      </c>
      <c r="EE195" s="94">
        <f t="shared" si="262"/>
        <v>0</v>
      </c>
      <c r="EF195" s="94">
        <f t="shared" si="262"/>
        <v>9461.5288350200008</v>
      </c>
      <c r="EG195" s="94">
        <f t="shared" si="262"/>
        <v>0</v>
      </c>
      <c r="EH195" s="94">
        <f t="shared" si="262"/>
        <v>0</v>
      </c>
      <c r="EI195" s="94">
        <f t="shared" si="262"/>
        <v>9843.4351685399997</v>
      </c>
      <c r="EJ195" s="94">
        <f t="shared" si="262"/>
        <v>9747.68606378</v>
      </c>
      <c r="EK195" s="94">
        <f t="shared" si="262"/>
        <v>0</v>
      </c>
      <c r="EL195" s="94">
        <f t="shared" si="262"/>
        <v>9232.5573414800001</v>
      </c>
      <c r="EM195" s="94">
        <f t="shared" si="262"/>
        <v>0</v>
      </c>
      <c r="EN195" s="94">
        <f t="shared" si="262"/>
        <v>9375.1665308600004</v>
      </c>
      <c r="EO195" s="94">
        <f t="shared" si="262"/>
        <v>0</v>
      </c>
      <c r="EP195" s="94">
        <f t="shared" si="262"/>
        <v>0</v>
      </c>
      <c r="EQ195" s="94">
        <f t="shared" si="262"/>
        <v>0</v>
      </c>
      <c r="ER195" s="94">
        <f t="shared" si="262"/>
        <v>0</v>
      </c>
      <c r="ES195" s="94">
        <f t="shared" si="262"/>
        <v>0</v>
      </c>
      <c r="ET195" s="94">
        <f t="shared" si="262"/>
        <v>0</v>
      </c>
      <c r="EU195" s="94">
        <f t="shared" si="262"/>
        <v>9144.2255764500005</v>
      </c>
      <c r="EV195" s="94">
        <f t="shared" si="262"/>
        <v>0</v>
      </c>
      <c r="EW195" s="94">
        <f t="shared" si="262"/>
        <v>0</v>
      </c>
      <c r="EX195" s="94">
        <f t="shared" si="262"/>
        <v>0</v>
      </c>
      <c r="EY195" s="94">
        <f t="shared" si="262"/>
        <v>9322.8551688400003</v>
      </c>
      <c r="EZ195" s="94">
        <f t="shared" si="262"/>
        <v>0</v>
      </c>
      <c r="FA195" s="94">
        <f t="shared" si="262"/>
        <v>0</v>
      </c>
      <c r="FB195" s="94">
        <f t="shared" si="262"/>
        <v>0</v>
      </c>
      <c r="FC195" s="94">
        <f t="shared" si="262"/>
        <v>0</v>
      </c>
      <c r="FD195" s="94">
        <f t="shared" si="262"/>
        <v>0</v>
      </c>
      <c r="FE195" s="94">
        <f t="shared" si="262"/>
        <v>0</v>
      </c>
      <c r="FF195" s="94">
        <f t="shared" si="262"/>
        <v>0</v>
      </c>
      <c r="FG195" s="94">
        <f t="shared" si="262"/>
        <v>0</v>
      </c>
      <c r="FH195" s="94">
        <f t="shared" si="262"/>
        <v>0</v>
      </c>
      <c r="FI195" s="94">
        <f t="shared" si="262"/>
        <v>9782.8406856700003</v>
      </c>
      <c r="FJ195" s="94">
        <f t="shared" si="262"/>
        <v>0</v>
      </c>
      <c r="FK195" s="94">
        <f t="shared" si="262"/>
        <v>9869.59977076</v>
      </c>
      <c r="FL195" s="94">
        <f t="shared" si="262"/>
        <v>0</v>
      </c>
      <c r="FM195" s="94">
        <f t="shared" si="262"/>
        <v>0</v>
      </c>
      <c r="FN195" s="94">
        <f t="shared" si="262"/>
        <v>9908.0407924299998</v>
      </c>
      <c r="FO195" s="94">
        <f t="shared" si="262"/>
        <v>9767.7426184100004</v>
      </c>
      <c r="FP195" s="94">
        <f t="shared" si="262"/>
        <v>10007.02446907</v>
      </c>
      <c r="FQ195" s="94">
        <f t="shared" si="262"/>
        <v>0</v>
      </c>
      <c r="FR195" s="94">
        <f t="shared" si="262"/>
        <v>0</v>
      </c>
      <c r="FS195" s="94">
        <f t="shared" si="262"/>
        <v>0</v>
      </c>
      <c r="FT195" s="94">
        <f t="shared" si="262"/>
        <v>0</v>
      </c>
      <c r="FU195" s="94">
        <f t="shared" si="262"/>
        <v>9881.4598676000005</v>
      </c>
      <c r="FV195" s="94">
        <f t="shared" si="262"/>
        <v>9536.1457434500007</v>
      </c>
      <c r="FW195" s="94">
        <f t="shared" si="262"/>
        <v>0</v>
      </c>
      <c r="FX195" s="94">
        <f t="shared" si="262"/>
        <v>0</v>
      </c>
      <c r="FY195" s="7"/>
      <c r="FZ195" s="7">
        <f t="shared" si="256"/>
        <v>559159.46988810995</v>
      </c>
      <c r="GA195" s="18"/>
      <c r="GB195" s="7"/>
      <c r="GC195" s="7"/>
      <c r="GD195" s="7"/>
      <c r="GE195" s="7"/>
      <c r="GF195" s="7"/>
      <c r="GG195" s="7"/>
      <c r="GH195" s="7"/>
      <c r="GI195" s="7"/>
      <c r="GJ195" s="7"/>
      <c r="GK195" s="7"/>
      <c r="GL195" s="7"/>
      <c r="GM195" s="7"/>
    </row>
    <row r="196" spans="1:207" x14ac:dyDescent="0.35">
      <c r="A196" s="7"/>
      <c r="B196" s="7" t="s">
        <v>717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7"/>
      <c r="FZ196" s="7">
        <f t="shared" si="256"/>
        <v>0</v>
      </c>
      <c r="GA196" s="7"/>
      <c r="GB196" s="7"/>
      <c r="GC196" s="7"/>
      <c r="GD196" s="7"/>
      <c r="GE196" s="7"/>
      <c r="GF196" s="7"/>
      <c r="GG196" s="7"/>
      <c r="GH196" s="7"/>
      <c r="GI196" s="7"/>
      <c r="GJ196" s="7"/>
      <c r="GK196" s="7"/>
      <c r="GL196" s="7"/>
      <c r="GM196" s="7"/>
      <c r="GN196" s="93"/>
      <c r="GO196" s="93"/>
      <c r="GP196" s="93"/>
      <c r="GQ196" s="93"/>
      <c r="GR196" s="93"/>
      <c r="GS196" s="93"/>
      <c r="GT196" s="93"/>
      <c r="GU196" s="93"/>
      <c r="GV196" s="93"/>
      <c r="GW196" s="93"/>
      <c r="GX196" s="93"/>
      <c r="GY196" s="93"/>
    </row>
    <row r="197" spans="1:207" x14ac:dyDescent="0.35">
      <c r="A197" s="6" t="s">
        <v>718</v>
      </c>
      <c r="B197" s="7" t="s">
        <v>719</v>
      </c>
      <c r="C197" s="11">
        <f t="shared" ref="C197:BN197" si="263">ROUND(IF((OR(C193=1,C194=1))=TRUE(),0,((1027-459)*0.00020599)+1.1215),4)</f>
        <v>1.2384999999999999</v>
      </c>
      <c r="D197" s="11">
        <f t="shared" si="263"/>
        <v>1.2384999999999999</v>
      </c>
      <c r="E197" s="11">
        <f t="shared" si="263"/>
        <v>1.2384999999999999</v>
      </c>
      <c r="F197" s="11">
        <f t="shared" si="263"/>
        <v>1.2384999999999999</v>
      </c>
      <c r="G197" s="11">
        <f t="shared" si="263"/>
        <v>0</v>
      </c>
      <c r="H197" s="11">
        <f t="shared" si="263"/>
        <v>0</v>
      </c>
      <c r="I197" s="11">
        <f t="shared" si="263"/>
        <v>1.2384999999999999</v>
      </c>
      <c r="J197" s="11">
        <f t="shared" si="263"/>
        <v>1.2384999999999999</v>
      </c>
      <c r="K197" s="11">
        <f t="shared" si="263"/>
        <v>0</v>
      </c>
      <c r="L197" s="11">
        <f t="shared" si="263"/>
        <v>1.2384999999999999</v>
      </c>
      <c r="M197" s="11">
        <f t="shared" si="263"/>
        <v>1.2384999999999999</v>
      </c>
      <c r="N197" s="11">
        <f t="shared" si="263"/>
        <v>0</v>
      </c>
      <c r="O197" s="11">
        <f t="shared" si="263"/>
        <v>0</v>
      </c>
      <c r="P197" s="11">
        <f t="shared" si="263"/>
        <v>0</v>
      </c>
      <c r="Q197" s="11">
        <f t="shared" si="263"/>
        <v>1.2384999999999999</v>
      </c>
      <c r="R197" s="11">
        <f t="shared" si="263"/>
        <v>1.2384999999999999</v>
      </c>
      <c r="S197" s="11">
        <f t="shared" si="263"/>
        <v>1.2384999999999999</v>
      </c>
      <c r="T197" s="11">
        <f t="shared" si="263"/>
        <v>0</v>
      </c>
      <c r="U197" s="11">
        <f t="shared" si="263"/>
        <v>0</v>
      </c>
      <c r="V197" s="11">
        <f t="shared" si="263"/>
        <v>0</v>
      </c>
      <c r="W197" s="11">
        <f t="shared" si="263"/>
        <v>0</v>
      </c>
      <c r="X197" s="11">
        <f t="shared" si="263"/>
        <v>0</v>
      </c>
      <c r="Y197" s="11">
        <f t="shared" si="263"/>
        <v>1.2384999999999999</v>
      </c>
      <c r="Z197" s="11">
        <f t="shared" si="263"/>
        <v>0</v>
      </c>
      <c r="AA197" s="11">
        <f t="shared" si="263"/>
        <v>0</v>
      </c>
      <c r="AB197" s="11">
        <f t="shared" si="263"/>
        <v>0</v>
      </c>
      <c r="AC197" s="11">
        <f t="shared" si="263"/>
        <v>0</v>
      </c>
      <c r="AD197" s="11">
        <f t="shared" si="263"/>
        <v>0</v>
      </c>
      <c r="AE197" s="11">
        <f t="shared" si="263"/>
        <v>0</v>
      </c>
      <c r="AF197" s="11">
        <f t="shared" si="263"/>
        <v>0</v>
      </c>
      <c r="AG197" s="11">
        <f t="shared" si="263"/>
        <v>0</v>
      </c>
      <c r="AH197" s="11">
        <f t="shared" si="263"/>
        <v>1.2384999999999999</v>
      </c>
      <c r="AI197" s="11">
        <f t="shared" si="263"/>
        <v>0</v>
      </c>
      <c r="AJ197" s="11">
        <f t="shared" si="263"/>
        <v>0</v>
      </c>
      <c r="AK197" s="11">
        <f t="shared" si="263"/>
        <v>0</v>
      </c>
      <c r="AL197" s="11">
        <f t="shared" si="263"/>
        <v>0</v>
      </c>
      <c r="AM197" s="11">
        <f t="shared" si="263"/>
        <v>0</v>
      </c>
      <c r="AN197" s="11">
        <f t="shared" si="263"/>
        <v>0</v>
      </c>
      <c r="AO197" s="11">
        <f t="shared" si="263"/>
        <v>1.2384999999999999</v>
      </c>
      <c r="AP197" s="11">
        <f t="shared" si="263"/>
        <v>1.2384999999999999</v>
      </c>
      <c r="AQ197" s="11">
        <f t="shared" si="263"/>
        <v>0</v>
      </c>
      <c r="AR197" s="11">
        <f t="shared" si="263"/>
        <v>0</v>
      </c>
      <c r="AS197" s="11">
        <f t="shared" si="263"/>
        <v>0</v>
      </c>
      <c r="AT197" s="11">
        <f t="shared" si="263"/>
        <v>0</v>
      </c>
      <c r="AU197" s="11">
        <f t="shared" si="263"/>
        <v>0</v>
      </c>
      <c r="AV197" s="11">
        <f t="shared" si="263"/>
        <v>0</v>
      </c>
      <c r="AW197" s="11">
        <f t="shared" si="263"/>
        <v>0</v>
      </c>
      <c r="AX197" s="11">
        <f t="shared" si="263"/>
        <v>0</v>
      </c>
      <c r="AY197" s="11">
        <f t="shared" si="263"/>
        <v>0</v>
      </c>
      <c r="AZ197" s="11">
        <f t="shared" si="263"/>
        <v>1.2384999999999999</v>
      </c>
      <c r="BA197" s="11">
        <f t="shared" si="263"/>
        <v>1.2384999999999999</v>
      </c>
      <c r="BB197" s="11">
        <f t="shared" si="263"/>
        <v>1.2384999999999999</v>
      </c>
      <c r="BC197" s="11">
        <f t="shared" si="263"/>
        <v>1.2384999999999999</v>
      </c>
      <c r="BD197" s="11">
        <f t="shared" si="263"/>
        <v>0</v>
      </c>
      <c r="BE197" s="11">
        <f t="shared" si="263"/>
        <v>0</v>
      </c>
      <c r="BF197" s="11">
        <f t="shared" si="263"/>
        <v>0</v>
      </c>
      <c r="BG197" s="11">
        <f t="shared" si="263"/>
        <v>1.2384999999999999</v>
      </c>
      <c r="BH197" s="11">
        <f t="shared" si="263"/>
        <v>0</v>
      </c>
      <c r="BI197" s="11">
        <f t="shared" si="263"/>
        <v>0</v>
      </c>
      <c r="BJ197" s="11">
        <f t="shared" si="263"/>
        <v>0</v>
      </c>
      <c r="BK197" s="11">
        <f t="shared" si="263"/>
        <v>1.2384999999999999</v>
      </c>
      <c r="BL197" s="11">
        <f t="shared" si="263"/>
        <v>0</v>
      </c>
      <c r="BM197" s="11">
        <f t="shared" si="263"/>
        <v>0</v>
      </c>
      <c r="BN197" s="11">
        <f t="shared" si="263"/>
        <v>1.2384999999999999</v>
      </c>
      <c r="BO197" s="11">
        <f t="shared" ref="BO197:DZ197" si="264">ROUND(IF((OR(BO193=1,BO194=1))=TRUE(),0,((1027-459)*0.00020599)+1.1215),4)</f>
        <v>1.2384999999999999</v>
      </c>
      <c r="BP197" s="11">
        <f t="shared" si="264"/>
        <v>0</v>
      </c>
      <c r="BQ197" s="11">
        <f t="shared" si="264"/>
        <v>1.2384999999999999</v>
      </c>
      <c r="BR197" s="11">
        <f t="shared" si="264"/>
        <v>1.2384999999999999</v>
      </c>
      <c r="BS197" s="11">
        <f t="shared" si="264"/>
        <v>1.2384999999999999</v>
      </c>
      <c r="BT197" s="11">
        <f t="shared" si="264"/>
        <v>0</v>
      </c>
      <c r="BU197" s="11">
        <f t="shared" si="264"/>
        <v>0</v>
      </c>
      <c r="BV197" s="11">
        <f t="shared" si="264"/>
        <v>0</v>
      </c>
      <c r="BW197" s="11">
        <f t="shared" si="264"/>
        <v>0</v>
      </c>
      <c r="BX197" s="11">
        <f t="shared" si="264"/>
        <v>0</v>
      </c>
      <c r="BY197" s="11">
        <f t="shared" si="264"/>
        <v>0</v>
      </c>
      <c r="BZ197" s="11">
        <f t="shared" si="264"/>
        <v>0</v>
      </c>
      <c r="CA197" s="11">
        <f t="shared" si="264"/>
        <v>0</v>
      </c>
      <c r="CB197" s="11">
        <f t="shared" si="264"/>
        <v>0</v>
      </c>
      <c r="CC197" s="11">
        <f t="shared" si="264"/>
        <v>0</v>
      </c>
      <c r="CD197" s="11">
        <f t="shared" si="264"/>
        <v>0</v>
      </c>
      <c r="CE197" s="11">
        <f t="shared" si="264"/>
        <v>0</v>
      </c>
      <c r="CF197" s="11">
        <f t="shared" si="264"/>
        <v>0</v>
      </c>
      <c r="CG197" s="11">
        <f t="shared" si="264"/>
        <v>0</v>
      </c>
      <c r="CH197" s="11">
        <f t="shared" si="264"/>
        <v>0</v>
      </c>
      <c r="CI197" s="11">
        <f t="shared" si="264"/>
        <v>1.2384999999999999</v>
      </c>
      <c r="CJ197" s="11">
        <f t="shared" si="264"/>
        <v>1.2384999999999999</v>
      </c>
      <c r="CK197" s="11">
        <f t="shared" si="264"/>
        <v>0</v>
      </c>
      <c r="CL197" s="11">
        <f t="shared" si="264"/>
        <v>0</v>
      </c>
      <c r="CM197" s="11">
        <f t="shared" si="264"/>
        <v>1.2384999999999999</v>
      </c>
      <c r="CN197" s="11">
        <f t="shared" si="264"/>
        <v>0</v>
      </c>
      <c r="CO197" s="11">
        <f t="shared" si="264"/>
        <v>0</v>
      </c>
      <c r="CP197" s="11">
        <f t="shared" si="264"/>
        <v>1.2384999999999999</v>
      </c>
      <c r="CQ197" s="11">
        <f t="shared" si="264"/>
        <v>1.2384999999999999</v>
      </c>
      <c r="CR197" s="11">
        <f t="shared" si="264"/>
        <v>0</v>
      </c>
      <c r="CS197" s="11">
        <f t="shared" si="264"/>
        <v>0</v>
      </c>
      <c r="CT197" s="11">
        <f t="shared" si="264"/>
        <v>0</v>
      </c>
      <c r="CU197" s="11">
        <f t="shared" si="264"/>
        <v>0</v>
      </c>
      <c r="CV197" s="11">
        <f t="shared" si="264"/>
        <v>0</v>
      </c>
      <c r="CW197" s="11">
        <f t="shared" si="264"/>
        <v>0</v>
      </c>
      <c r="CX197" s="11">
        <f t="shared" si="264"/>
        <v>1.2384999999999999</v>
      </c>
      <c r="CY197" s="11">
        <f t="shared" si="264"/>
        <v>0</v>
      </c>
      <c r="CZ197" s="11">
        <f t="shared" si="264"/>
        <v>1.2384999999999999</v>
      </c>
      <c r="DA197" s="11">
        <f t="shared" si="264"/>
        <v>0</v>
      </c>
      <c r="DB197" s="11">
        <f t="shared" si="264"/>
        <v>0</v>
      </c>
      <c r="DC197" s="11">
        <f t="shared" si="264"/>
        <v>0</v>
      </c>
      <c r="DD197" s="11">
        <f t="shared" si="264"/>
        <v>0</v>
      </c>
      <c r="DE197" s="11">
        <f t="shared" si="264"/>
        <v>0</v>
      </c>
      <c r="DF197" s="11">
        <f t="shared" si="264"/>
        <v>1.2384999999999999</v>
      </c>
      <c r="DG197" s="11">
        <f t="shared" si="264"/>
        <v>0</v>
      </c>
      <c r="DH197" s="11">
        <f t="shared" si="264"/>
        <v>1.2384999999999999</v>
      </c>
      <c r="DI197" s="11">
        <f t="shared" si="264"/>
        <v>1.2384999999999999</v>
      </c>
      <c r="DJ197" s="11">
        <f t="shared" si="264"/>
        <v>1.2384999999999999</v>
      </c>
      <c r="DK197" s="11">
        <f t="shared" si="264"/>
        <v>0</v>
      </c>
      <c r="DL197" s="11">
        <f t="shared" si="264"/>
        <v>1.2384999999999999</v>
      </c>
      <c r="DM197" s="11">
        <f t="shared" si="264"/>
        <v>0</v>
      </c>
      <c r="DN197" s="11">
        <f t="shared" si="264"/>
        <v>1.2384999999999999</v>
      </c>
      <c r="DO197" s="11">
        <f t="shared" si="264"/>
        <v>1.2384999999999999</v>
      </c>
      <c r="DP197" s="11">
        <f t="shared" si="264"/>
        <v>0</v>
      </c>
      <c r="DQ197" s="11">
        <f t="shared" si="264"/>
        <v>0</v>
      </c>
      <c r="DR197" s="11">
        <f t="shared" si="264"/>
        <v>1.2384999999999999</v>
      </c>
      <c r="DS197" s="11">
        <f t="shared" si="264"/>
        <v>1.2384999999999999</v>
      </c>
      <c r="DT197" s="11">
        <f t="shared" si="264"/>
        <v>0</v>
      </c>
      <c r="DU197" s="11">
        <f t="shared" si="264"/>
        <v>0</v>
      </c>
      <c r="DV197" s="11">
        <f t="shared" si="264"/>
        <v>0</v>
      </c>
      <c r="DW197" s="11">
        <f t="shared" si="264"/>
        <v>0</v>
      </c>
      <c r="DX197" s="11">
        <f t="shared" si="264"/>
        <v>0</v>
      </c>
      <c r="DY197" s="11">
        <f t="shared" si="264"/>
        <v>0</v>
      </c>
      <c r="DZ197" s="11">
        <f t="shared" si="264"/>
        <v>0</v>
      </c>
      <c r="EA197" s="11">
        <f t="shared" ref="EA197:FX197" si="265">ROUND(IF((OR(EA193=1,EA194=1))=TRUE(),0,((1027-459)*0.00020599)+1.1215),4)</f>
        <v>0</v>
      </c>
      <c r="EB197" s="11">
        <f t="shared" si="265"/>
        <v>1.2384999999999999</v>
      </c>
      <c r="EC197" s="11">
        <f t="shared" si="265"/>
        <v>0</v>
      </c>
      <c r="ED197" s="11">
        <f t="shared" si="265"/>
        <v>0</v>
      </c>
      <c r="EE197" s="11">
        <f t="shared" si="265"/>
        <v>0</v>
      </c>
      <c r="EF197" s="11">
        <f t="shared" si="265"/>
        <v>1.2384999999999999</v>
      </c>
      <c r="EG197" s="11">
        <f t="shared" si="265"/>
        <v>0</v>
      </c>
      <c r="EH197" s="11">
        <f t="shared" si="265"/>
        <v>0</v>
      </c>
      <c r="EI197" s="11">
        <f t="shared" si="265"/>
        <v>1.2384999999999999</v>
      </c>
      <c r="EJ197" s="11">
        <f t="shared" si="265"/>
        <v>1.2384999999999999</v>
      </c>
      <c r="EK197" s="11">
        <f t="shared" si="265"/>
        <v>0</v>
      </c>
      <c r="EL197" s="11">
        <f t="shared" si="265"/>
        <v>1.2384999999999999</v>
      </c>
      <c r="EM197" s="11">
        <f t="shared" si="265"/>
        <v>0</v>
      </c>
      <c r="EN197" s="11">
        <f t="shared" si="265"/>
        <v>1.2384999999999999</v>
      </c>
      <c r="EO197" s="11">
        <f t="shared" si="265"/>
        <v>0</v>
      </c>
      <c r="EP197" s="11">
        <f t="shared" si="265"/>
        <v>0</v>
      </c>
      <c r="EQ197" s="11">
        <f t="shared" si="265"/>
        <v>0</v>
      </c>
      <c r="ER197" s="11">
        <f t="shared" si="265"/>
        <v>0</v>
      </c>
      <c r="ES197" s="11">
        <f t="shared" si="265"/>
        <v>0</v>
      </c>
      <c r="ET197" s="11">
        <f t="shared" si="265"/>
        <v>0</v>
      </c>
      <c r="EU197" s="11">
        <f t="shared" si="265"/>
        <v>1.2384999999999999</v>
      </c>
      <c r="EV197" s="11">
        <f t="shared" si="265"/>
        <v>0</v>
      </c>
      <c r="EW197" s="11">
        <f t="shared" si="265"/>
        <v>0</v>
      </c>
      <c r="EX197" s="11">
        <f t="shared" si="265"/>
        <v>0</v>
      </c>
      <c r="EY197" s="11">
        <f t="shared" si="265"/>
        <v>1.2384999999999999</v>
      </c>
      <c r="EZ197" s="11">
        <f t="shared" si="265"/>
        <v>0</v>
      </c>
      <c r="FA197" s="11">
        <f t="shared" si="265"/>
        <v>0</v>
      </c>
      <c r="FB197" s="11">
        <f t="shared" si="265"/>
        <v>0</v>
      </c>
      <c r="FC197" s="11">
        <f t="shared" si="265"/>
        <v>0</v>
      </c>
      <c r="FD197" s="11">
        <f t="shared" si="265"/>
        <v>0</v>
      </c>
      <c r="FE197" s="11">
        <f t="shared" si="265"/>
        <v>0</v>
      </c>
      <c r="FF197" s="11">
        <f t="shared" si="265"/>
        <v>0</v>
      </c>
      <c r="FG197" s="11">
        <f t="shared" si="265"/>
        <v>0</v>
      </c>
      <c r="FH197" s="11">
        <f t="shared" si="265"/>
        <v>0</v>
      </c>
      <c r="FI197" s="11">
        <f t="shared" si="265"/>
        <v>1.2384999999999999</v>
      </c>
      <c r="FJ197" s="11">
        <f t="shared" si="265"/>
        <v>0</v>
      </c>
      <c r="FK197" s="11">
        <f t="shared" si="265"/>
        <v>1.2384999999999999</v>
      </c>
      <c r="FL197" s="11">
        <f t="shared" si="265"/>
        <v>0</v>
      </c>
      <c r="FM197" s="11">
        <f t="shared" si="265"/>
        <v>0</v>
      </c>
      <c r="FN197" s="11">
        <f t="shared" si="265"/>
        <v>1.2384999999999999</v>
      </c>
      <c r="FO197" s="11">
        <f t="shared" si="265"/>
        <v>1.2384999999999999</v>
      </c>
      <c r="FP197" s="11">
        <f t="shared" si="265"/>
        <v>1.2384999999999999</v>
      </c>
      <c r="FQ197" s="11">
        <f t="shared" si="265"/>
        <v>0</v>
      </c>
      <c r="FR197" s="11">
        <f t="shared" si="265"/>
        <v>0</v>
      </c>
      <c r="FS197" s="11">
        <f t="shared" si="265"/>
        <v>0</v>
      </c>
      <c r="FT197" s="11">
        <f t="shared" si="265"/>
        <v>0</v>
      </c>
      <c r="FU197" s="11">
        <f t="shared" si="265"/>
        <v>1.2384999999999999</v>
      </c>
      <c r="FV197" s="11">
        <f t="shared" si="265"/>
        <v>1.2384999999999999</v>
      </c>
      <c r="FW197" s="11">
        <f t="shared" si="265"/>
        <v>0</v>
      </c>
      <c r="FX197" s="11">
        <f t="shared" si="265"/>
        <v>0</v>
      </c>
      <c r="FY197" s="94"/>
      <c r="FZ197" s="7">
        <f t="shared" si="256"/>
        <v>70.594500000000039</v>
      </c>
      <c r="GA197" s="7"/>
      <c r="GB197" s="7"/>
      <c r="GC197" s="7"/>
      <c r="GD197" s="7"/>
      <c r="GE197" s="7"/>
      <c r="GF197" s="7"/>
      <c r="GG197" s="7"/>
      <c r="GH197" s="7"/>
      <c r="GI197" s="7"/>
      <c r="GJ197" s="7"/>
      <c r="GK197" s="7"/>
      <c r="GL197" s="7"/>
      <c r="GM197" s="7"/>
    </row>
    <row r="198" spans="1:207" x14ac:dyDescent="0.35">
      <c r="A198" s="7"/>
      <c r="B198" s="7" t="s">
        <v>720</v>
      </c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7"/>
      <c r="EO198" s="7"/>
      <c r="EP198" s="7"/>
      <c r="EQ198" s="7"/>
      <c r="ER198" s="7"/>
      <c r="ES198" s="7"/>
      <c r="ET198" s="7"/>
      <c r="EU198" s="7"/>
      <c r="EV198" s="7"/>
      <c r="EW198" s="7"/>
      <c r="EX198" s="7"/>
      <c r="EY198" s="7"/>
      <c r="EZ198" s="7"/>
      <c r="FA198" s="7"/>
      <c r="FB198" s="7"/>
      <c r="FC198" s="7"/>
      <c r="FD198" s="7"/>
      <c r="FE198" s="7"/>
      <c r="FF198" s="7"/>
      <c r="FG198" s="7"/>
      <c r="FH198" s="7"/>
      <c r="FI198" s="7"/>
      <c r="FJ198" s="7"/>
      <c r="FK198" s="7"/>
      <c r="FL198" s="7"/>
      <c r="FM198" s="7"/>
      <c r="FN198" s="7"/>
      <c r="FO198" s="7"/>
      <c r="FP198" s="7"/>
      <c r="FQ198" s="7"/>
      <c r="FR198" s="7"/>
      <c r="FS198" s="7"/>
      <c r="FT198" s="7"/>
      <c r="FU198" s="7"/>
      <c r="FV198" s="7"/>
      <c r="FW198" s="7"/>
      <c r="FX198" s="7"/>
      <c r="FY198" s="7"/>
      <c r="FZ198" s="7">
        <f t="shared" si="256"/>
        <v>0</v>
      </c>
      <c r="GA198" s="7"/>
      <c r="GB198" s="7"/>
      <c r="GC198" s="7"/>
      <c r="GD198" s="7"/>
      <c r="GE198" s="7"/>
      <c r="GF198" s="7"/>
      <c r="GG198" s="7"/>
      <c r="GH198" s="7"/>
      <c r="GI198" s="7"/>
      <c r="GJ198" s="7"/>
      <c r="GK198" s="7"/>
      <c r="GL198" s="7"/>
      <c r="GM198" s="7"/>
    </row>
    <row r="199" spans="1:207" x14ac:dyDescent="0.35">
      <c r="A199" s="6" t="s">
        <v>721</v>
      </c>
      <c r="B199" s="7" t="s">
        <v>722</v>
      </c>
      <c r="C199" s="43">
        <f t="shared" ref="C199:BN199" si="266">ROUND(IF((OR(C193=1,C194=1))=TRUE(),0,C195*C197),8)</f>
        <v>12625.998296510001</v>
      </c>
      <c r="D199" s="43">
        <f t="shared" si="266"/>
        <v>12674.988088829999</v>
      </c>
      <c r="E199" s="43">
        <f t="shared" si="266"/>
        <v>12515.25775277</v>
      </c>
      <c r="F199" s="43">
        <f t="shared" si="266"/>
        <v>12567.48329584</v>
      </c>
      <c r="G199" s="43">
        <f t="shared" si="266"/>
        <v>0</v>
      </c>
      <c r="H199" s="43">
        <f t="shared" si="266"/>
        <v>0</v>
      </c>
      <c r="I199" s="43">
        <f t="shared" si="266"/>
        <v>12535.20786604</v>
      </c>
      <c r="J199" s="43">
        <f t="shared" si="266"/>
        <v>11720.228008739999</v>
      </c>
      <c r="K199" s="43">
        <f t="shared" si="266"/>
        <v>0</v>
      </c>
      <c r="L199" s="43">
        <f t="shared" si="266"/>
        <v>12737.539622800001</v>
      </c>
      <c r="M199" s="43">
        <f t="shared" si="266"/>
        <v>12685.16149961</v>
      </c>
      <c r="N199" s="43">
        <f t="shared" si="266"/>
        <v>0</v>
      </c>
      <c r="O199" s="43">
        <f t="shared" si="266"/>
        <v>0</v>
      </c>
      <c r="P199" s="43">
        <f t="shared" si="266"/>
        <v>0</v>
      </c>
      <c r="Q199" s="43">
        <f t="shared" si="266"/>
        <v>12855.92706104</v>
      </c>
      <c r="R199" s="43">
        <f t="shared" si="266"/>
        <v>12532.25307316</v>
      </c>
      <c r="S199" s="43">
        <f t="shared" si="266"/>
        <v>12187.30836481</v>
      </c>
      <c r="T199" s="43">
        <f t="shared" si="266"/>
        <v>0</v>
      </c>
      <c r="U199" s="43">
        <f t="shared" si="266"/>
        <v>0</v>
      </c>
      <c r="V199" s="43">
        <f t="shared" si="266"/>
        <v>0</v>
      </c>
      <c r="W199" s="43">
        <f t="shared" si="266"/>
        <v>0</v>
      </c>
      <c r="X199" s="43">
        <f t="shared" si="266"/>
        <v>0</v>
      </c>
      <c r="Y199" s="43">
        <f t="shared" si="266"/>
        <v>11167.1777016</v>
      </c>
      <c r="Z199" s="43">
        <f t="shared" si="266"/>
        <v>0</v>
      </c>
      <c r="AA199" s="43">
        <f t="shared" si="266"/>
        <v>0</v>
      </c>
      <c r="AB199" s="43">
        <f t="shared" si="266"/>
        <v>0</v>
      </c>
      <c r="AC199" s="43">
        <f t="shared" si="266"/>
        <v>0</v>
      </c>
      <c r="AD199" s="43">
        <f t="shared" si="266"/>
        <v>0</v>
      </c>
      <c r="AE199" s="43">
        <f t="shared" si="266"/>
        <v>0</v>
      </c>
      <c r="AF199" s="43">
        <f t="shared" si="266"/>
        <v>0</v>
      </c>
      <c r="AG199" s="43">
        <f t="shared" si="266"/>
        <v>0</v>
      </c>
      <c r="AH199" s="43">
        <f t="shared" si="266"/>
        <v>11505.19422039</v>
      </c>
      <c r="AI199" s="43">
        <f t="shared" si="266"/>
        <v>0</v>
      </c>
      <c r="AJ199" s="43">
        <f t="shared" si="266"/>
        <v>0</v>
      </c>
      <c r="AK199" s="43">
        <f t="shared" si="266"/>
        <v>0</v>
      </c>
      <c r="AL199" s="43">
        <f t="shared" si="266"/>
        <v>0</v>
      </c>
      <c r="AM199" s="43">
        <f t="shared" si="266"/>
        <v>0</v>
      </c>
      <c r="AN199" s="43">
        <f t="shared" si="266"/>
        <v>0</v>
      </c>
      <c r="AO199" s="43">
        <f t="shared" si="266"/>
        <v>12307.78141541</v>
      </c>
      <c r="AP199" s="43">
        <f t="shared" si="266"/>
        <v>12865.45016484</v>
      </c>
      <c r="AQ199" s="43">
        <f t="shared" si="266"/>
        <v>0</v>
      </c>
      <c r="AR199" s="43">
        <f t="shared" si="266"/>
        <v>0</v>
      </c>
      <c r="AS199" s="43">
        <f t="shared" si="266"/>
        <v>0</v>
      </c>
      <c r="AT199" s="43">
        <f t="shared" si="266"/>
        <v>0</v>
      </c>
      <c r="AU199" s="43">
        <f t="shared" si="266"/>
        <v>0</v>
      </c>
      <c r="AV199" s="43">
        <f t="shared" si="266"/>
        <v>0</v>
      </c>
      <c r="AW199" s="43">
        <f t="shared" si="266"/>
        <v>0</v>
      </c>
      <c r="AX199" s="43">
        <f t="shared" si="266"/>
        <v>0</v>
      </c>
      <c r="AY199" s="43">
        <f t="shared" si="266"/>
        <v>0</v>
      </c>
      <c r="AZ199" s="43">
        <f t="shared" si="266"/>
        <v>12478.127118439999</v>
      </c>
      <c r="BA199" s="43">
        <f t="shared" si="266"/>
        <v>12201.31627175</v>
      </c>
      <c r="BB199" s="43">
        <f t="shared" si="266"/>
        <v>12291.96990627</v>
      </c>
      <c r="BC199" s="43">
        <f t="shared" si="266"/>
        <v>12493.504037320001</v>
      </c>
      <c r="BD199" s="43">
        <f t="shared" si="266"/>
        <v>0</v>
      </c>
      <c r="BE199" s="43">
        <f t="shared" si="266"/>
        <v>0</v>
      </c>
      <c r="BF199" s="43">
        <f t="shared" si="266"/>
        <v>0</v>
      </c>
      <c r="BG199" s="43">
        <f t="shared" si="266"/>
        <v>12254.20369683</v>
      </c>
      <c r="BH199" s="43">
        <f t="shared" si="266"/>
        <v>0</v>
      </c>
      <c r="BI199" s="43">
        <f t="shared" si="266"/>
        <v>0</v>
      </c>
      <c r="BJ199" s="43">
        <f t="shared" si="266"/>
        <v>0</v>
      </c>
      <c r="BK199" s="43">
        <f t="shared" si="266"/>
        <v>12522.61842803</v>
      </c>
      <c r="BL199" s="43">
        <f t="shared" si="266"/>
        <v>0</v>
      </c>
      <c r="BM199" s="43">
        <f t="shared" si="266"/>
        <v>0</v>
      </c>
      <c r="BN199" s="43">
        <f t="shared" si="266"/>
        <v>11937.84724087</v>
      </c>
      <c r="BO199" s="43">
        <f t="shared" ref="BO199:DZ199" si="267">ROUND(IF((OR(BO193=1,BO194=1))=TRUE(),0,BO195*BO197),8)</f>
        <v>11766.76283962</v>
      </c>
      <c r="BP199" s="43">
        <f t="shared" si="267"/>
        <v>0</v>
      </c>
      <c r="BQ199" s="43">
        <f t="shared" si="267"/>
        <v>13387.69402042</v>
      </c>
      <c r="BR199" s="43">
        <f t="shared" si="267"/>
        <v>12417.54439413</v>
      </c>
      <c r="BS199" s="43">
        <f t="shared" si="267"/>
        <v>12438.11008923</v>
      </c>
      <c r="BT199" s="43">
        <f t="shared" si="267"/>
        <v>0</v>
      </c>
      <c r="BU199" s="43">
        <f t="shared" si="267"/>
        <v>0</v>
      </c>
      <c r="BV199" s="43">
        <f t="shared" si="267"/>
        <v>0</v>
      </c>
      <c r="BW199" s="43">
        <f t="shared" si="267"/>
        <v>0</v>
      </c>
      <c r="BX199" s="43">
        <f t="shared" si="267"/>
        <v>0</v>
      </c>
      <c r="BY199" s="43">
        <f t="shared" si="267"/>
        <v>0</v>
      </c>
      <c r="BZ199" s="43">
        <f t="shared" si="267"/>
        <v>0</v>
      </c>
      <c r="CA199" s="43">
        <f t="shared" si="267"/>
        <v>0</v>
      </c>
      <c r="CB199" s="43">
        <f t="shared" si="267"/>
        <v>0</v>
      </c>
      <c r="CC199" s="43">
        <f t="shared" si="267"/>
        <v>0</v>
      </c>
      <c r="CD199" s="43">
        <f t="shared" si="267"/>
        <v>0</v>
      </c>
      <c r="CE199" s="43">
        <f t="shared" si="267"/>
        <v>0</v>
      </c>
      <c r="CF199" s="43">
        <f t="shared" si="267"/>
        <v>0</v>
      </c>
      <c r="CG199" s="43">
        <f t="shared" si="267"/>
        <v>0</v>
      </c>
      <c r="CH199" s="43">
        <f t="shared" si="267"/>
        <v>0</v>
      </c>
      <c r="CI199" s="43">
        <f t="shared" si="267"/>
        <v>11205.898325960001</v>
      </c>
      <c r="CJ199" s="43">
        <f t="shared" si="267"/>
        <v>12190.97449671</v>
      </c>
      <c r="CK199" s="43">
        <f t="shared" si="267"/>
        <v>0</v>
      </c>
      <c r="CL199" s="43">
        <f t="shared" si="267"/>
        <v>0</v>
      </c>
      <c r="CM199" s="43">
        <f t="shared" si="267"/>
        <v>12493.575592130001</v>
      </c>
      <c r="CN199" s="43">
        <f t="shared" si="267"/>
        <v>0</v>
      </c>
      <c r="CO199" s="43">
        <f t="shared" si="267"/>
        <v>0</v>
      </c>
      <c r="CP199" s="43">
        <f t="shared" si="267"/>
        <v>12504.3803689</v>
      </c>
      <c r="CQ199" s="43">
        <f t="shared" si="267"/>
        <v>11946.010803220001</v>
      </c>
      <c r="CR199" s="43">
        <f t="shared" si="267"/>
        <v>0</v>
      </c>
      <c r="CS199" s="43">
        <f t="shared" si="267"/>
        <v>0</v>
      </c>
      <c r="CT199" s="43">
        <f t="shared" si="267"/>
        <v>0</v>
      </c>
      <c r="CU199" s="43">
        <f t="shared" si="267"/>
        <v>0</v>
      </c>
      <c r="CV199" s="43">
        <f t="shared" si="267"/>
        <v>0</v>
      </c>
      <c r="CW199" s="43">
        <f t="shared" si="267"/>
        <v>0</v>
      </c>
      <c r="CX199" s="43">
        <f t="shared" si="267"/>
        <v>11790.69476776</v>
      </c>
      <c r="CY199" s="43">
        <f t="shared" si="267"/>
        <v>0</v>
      </c>
      <c r="CZ199" s="43">
        <f t="shared" si="267"/>
        <v>11981.104229930001</v>
      </c>
      <c r="DA199" s="43">
        <f t="shared" si="267"/>
        <v>0</v>
      </c>
      <c r="DB199" s="43">
        <f t="shared" si="267"/>
        <v>0</v>
      </c>
      <c r="DC199" s="43">
        <f t="shared" si="267"/>
        <v>0</v>
      </c>
      <c r="DD199" s="43">
        <f t="shared" si="267"/>
        <v>0</v>
      </c>
      <c r="DE199" s="43">
        <f t="shared" si="267"/>
        <v>0</v>
      </c>
      <c r="DF199" s="43">
        <f t="shared" si="267"/>
        <v>11901.002825789999</v>
      </c>
      <c r="DG199" s="43">
        <f t="shared" si="267"/>
        <v>0</v>
      </c>
      <c r="DH199" s="43">
        <f t="shared" si="267"/>
        <v>11754.65429205</v>
      </c>
      <c r="DI199" s="43">
        <f t="shared" si="267"/>
        <v>11886.517185250001</v>
      </c>
      <c r="DJ199" s="43">
        <f t="shared" si="267"/>
        <v>11920.86349553</v>
      </c>
      <c r="DK199" s="43">
        <f t="shared" si="267"/>
        <v>0</v>
      </c>
      <c r="DL199" s="43">
        <f t="shared" si="267"/>
        <v>12625.272225610001</v>
      </c>
      <c r="DM199" s="43">
        <f t="shared" si="267"/>
        <v>0</v>
      </c>
      <c r="DN199" s="43">
        <f t="shared" si="267"/>
        <v>12215.039011700001</v>
      </c>
      <c r="DO199" s="43">
        <f t="shared" si="267"/>
        <v>12312.77762501</v>
      </c>
      <c r="DP199" s="43">
        <f t="shared" si="267"/>
        <v>0</v>
      </c>
      <c r="DQ199" s="43">
        <f t="shared" si="267"/>
        <v>0</v>
      </c>
      <c r="DR199" s="43">
        <f t="shared" si="267"/>
        <v>11823.359539929999</v>
      </c>
      <c r="DS199" s="43">
        <f t="shared" si="267"/>
        <v>11693.95476502</v>
      </c>
      <c r="DT199" s="43">
        <f t="shared" si="267"/>
        <v>0</v>
      </c>
      <c r="DU199" s="43">
        <f t="shared" si="267"/>
        <v>0</v>
      </c>
      <c r="DV199" s="43">
        <f t="shared" si="267"/>
        <v>0</v>
      </c>
      <c r="DW199" s="43">
        <f t="shared" si="267"/>
        <v>0</v>
      </c>
      <c r="DX199" s="43">
        <f t="shared" si="267"/>
        <v>0</v>
      </c>
      <c r="DY199" s="43">
        <f t="shared" si="267"/>
        <v>0</v>
      </c>
      <c r="DZ199" s="43">
        <f t="shared" si="267"/>
        <v>0</v>
      </c>
      <c r="EA199" s="43">
        <f t="shared" ref="EA199:FX199" si="268">ROUND(IF((OR(EA193=1,EA194=1))=TRUE(),0,EA195*EA197),8)</f>
        <v>0</v>
      </c>
      <c r="EB199" s="43">
        <f t="shared" si="268"/>
        <v>11551.007189460001</v>
      </c>
      <c r="EC199" s="43">
        <f t="shared" si="268"/>
        <v>0</v>
      </c>
      <c r="ED199" s="43">
        <f t="shared" si="268"/>
        <v>0</v>
      </c>
      <c r="EE199" s="43">
        <f t="shared" si="268"/>
        <v>0</v>
      </c>
      <c r="EF199" s="43">
        <f t="shared" si="268"/>
        <v>11718.10346217</v>
      </c>
      <c r="EG199" s="43">
        <f t="shared" si="268"/>
        <v>0</v>
      </c>
      <c r="EH199" s="43">
        <f t="shared" si="268"/>
        <v>0</v>
      </c>
      <c r="EI199" s="43">
        <f t="shared" si="268"/>
        <v>12191.09445624</v>
      </c>
      <c r="EJ199" s="43">
        <f t="shared" si="268"/>
        <v>12072.50918999</v>
      </c>
      <c r="EK199" s="43">
        <f t="shared" si="268"/>
        <v>0</v>
      </c>
      <c r="EL199" s="43">
        <f t="shared" si="268"/>
        <v>11434.522267419999</v>
      </c>
      <c r="EM199" s="43">
        <f t="shared" si="268"/>
        <v>0</v>
      </c>
      <c r="EN199" s="43">
        <f t="shared" si="268"/>
        <v>11611.14374847</v>
      </c>
      <c r="EO199" s="43">
        <f t="shared" si="268"/>
        <v>0</v>
      </c>
      <c r="EP199" s="43">
        <f t="shared" si="268"/>
        <v>0</v>
      </c>
      <c r="EQ199" s="43">
        <f t="shared" si="268"/>
        <v>0</v>
      </c>
      <c r="ER199" s="43">
        <f t="shared" si="268"/>
        <v>0</v>
      </c>
      <c r="ES199" s="43">
        <f t="shared" si="268"/>
        <v>0</v>
      </c>
      <c r="ET199" s="43">
        <f t="shared" si="268"/>
        <v>0</v>
      </c>
      <c r="EU199" s="43">
        <f t="shared" si="268"/>
        <v>11325.12337643</v>
      </c>
      <c r="EV199" s="43">
        <f t="shared" si="268"/>
        <v>0</v>
      </c>
      <c r="EW199" s="43">
        <f t="shared" si="268"/>
        <v>0</v>
      </c>
      <c r="EX199" s="43">
        <f t="shared" si="268"/>
        <v>0</v>
      </c>
      <c r="EY199" s="43">
        <f t="shared" si="268"/>
        <v>11546.356126610001</v>
      </c>
      <c r="EZ199" s="43">
        <f t="shared" si="268"/>
        <v>0</v>
      </c>
      <c r="FA199" s="43">
        <f t="shared" si="268"/>
        <v>0</v>
      </c>
      <c r="FB199" s="43">
        <f t="shared" si="268"/>
        <v>0</v>
      </c>
      <c r="FC199" s="43">
        <f t="shared" si="268"/>
        <v>0</v>
      </c>
      <c r="FD199" s="43">
        <f t="shared" si="268"/>
        <v>0</v>
      </c>
      <c r="FE199" s="43">
        <f t="shared" si="268"/>
        <v>0</v>
      </c>
      <c r="FF199" s="43">
        <f t="shared" si="268"/>
        <v>0</v>
      </c>
      <c r="FG199" s="43">
        <f t="shared" si="268"/>
        <v>0</v>
      </c>
      <c r="FH199" s="43">
        <f t="shared" si="268"/>
        <v>0</v>
      </c>
      <c r="FI199" s="43">
        <f t="shared" si="268"/>
        <v>12116.048189200001</v>
      </c>
      <c r="FJ199" s="43">
        <f t="shared" si="268"/>
        <v>0</v>
      </c>
      <c r="FK199" s="43">
        <f t="shared" si="268"/>
        <v>12223.499316089999</v>
      </c>
      <c r="FL199" s="43">
        <f t="shared" si="268"/>
        <v>0</v>
      </c>
      <c r="FM199" s="43">
        <f t="shared" si="268"/>
        <v>0</v>
      </c>
      <c r="FN199" s="43">
        <f t="shared" si="268"/>
        <v>12271.108521419999</v>
      </c>
      <c r="FO199" s="43">
        <f t="shared" si="268"/>
        <v>12097.3492329</v>
      </c>
      <c r="FP199" s="43">
        <f t="shared" si="268"/>
        <v>12393.699804940001</v>
      </c>
      <c r="FQ199" s="43">
        <f t="shared" si="268"/>
        <v>0</v>
      </c>
      <c r="FR199" s="43">
        <f t="shared" si="268"/>
        <v>0</v>
      </c>
      <c r="FS199" s="43">
        <f t="shared" si="268"/>
        <v>0</v>
      </c>
      <c r="FT199" s="43">
        <f t="shared" si="268"/>
        <v>0</v>
      </c>
      <c r="FU199" s="43">
        <f t="shared" si="268"/>
        <v>12238.188046019999</v>
      </c>
      <c r="FV199" s="43">
        <f t="shared" si="268"/>
        <v>11810.51650326</v>
      </c>
      <c r="FW199" s="43">
        <f t="shared" si="268"/>
        <v>0</v>
      </c>
      <c r="FX199" s="43">
        <f t="shared" si="268"/>
        <v>0</v>
      </c>
      <c r="FY199" s="11"/>
      <c r="FZ199" s="7">
        <f t="shared" si="256"/>
        <v>692519.00345641992</v>
      </c>
      <c r="GA199" s="7"/>
      <c r="GB199" s="43"/>
      <c r="GC199" s="43"/>
      <c r="GD199" s="43"/>
      <c r="GE199" s="43"/>
      <c r="GF199" s="43"/>
      <c r="GG199" s="7"/>
      <c r="GH199" s="43"/>
      <c r="GI199" s="43"/>
      <c r="GJ199" s="43"/>
      <c r="GK199" s="43"/>
      <c r="GL199" s="43"/>
      <c r="GM199" s="43"/>
    </row>
    <row r="200" spans="1:207" x14ac:dyDescent="0.35">
      <c r="A200" s="7"/>
      <c r="B200" s="7" t="s">
        <v>723</v>
      </c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/>
      <c r="EA200" s="7"/>
      <c r="EB200" s="7"/>
      <c r="EC200" s="7"/>
      <c r="ED200" s="7"/>
      <c r="EE200" s="7"/>
      <c r="EF200" s="7"/>
      <c r="EG200" s="7"/>
      <c r="EH200" s="7"/>
      <c r="EI200" s="7"/>
      <c r="EJ200" s="7"/>
      <c r="EK200" s="7"/>
      <c r="EL200" s="7"/>
      <c r="EM200" s="7"/>
      <c r="EN200" s="7"/>
      <c r="EO200" s="7"/>
      <c r="EP200" s="7"/>
      <c r="EQ200" s="7"/>
      <c r="ER200" s="7"/>
      <c r="ES200" s="7"/>
      <c r="ET200" s="7"/>
      <c r="EU200" s="7"/>
      <c r="EV200" s="7"/>
      <c r="EW200" s="7"/>
      <c r="EX200" s="7"/>
      <c r="EY200" s="7"/>
      <c r="EZ200" s="7"/>
      <c r="FA200" s="7"/>
      <c r="FB200" s="7"/>
      <c r="FC200" s="7"/>
      <c r="FD200" s="7"/>
      <c r="FE200" s="7"/>
      <c r="FF200" s="7"/>
      <c r="FG200" s="7"/>
      <c r="FH200" s="7"/>
      <c r="FI200" s="7"/>
      <c r="FJ200" s="7"/>
      <c r="FK200" s="7"/>
      <c r="FL200" s="7"/>
      <c r="FM200" s="7"/>
      <c r="FN200" s="7"/>
      <c r="FO200" s="7"/>
      <c r="FP200" s="7"/>
      <c r="FQ200" s="7"/>
      <c r="FR200" s="7"/>
      <c r="FS200" s="7"/>
      <c r="FT200" s="7"/>
      <c r="FU200" s="7"/>
      <c r="FV200" s="7"/>
      <c r="FW200" s="7"/>
      <c r="FX200" s="7"/>
      <c r="FY200" s="7"/>
      <c r="FZ200" s="7">
        <f t="shared" si="256"/>
        <v>0</v>
      </c>
      <c r="GA200" s="7"/>
      <c r="GB200" s="7"/>
      <c r="GC200" s="7"/>
      <c r="GD200" s="7"/>
      <c r="GE200" s="7"/>
      <c r="GF200" s="7"/>
      <c r="GG200" s="7"/>
      <c r="GH200" s="7"/>
      <c r="GI200" s="7"/>
      <c r="GJ200" s="7"/>
      <c r="GK200" s="7"/>
      <c r="GL200" s="7"/>
      <c r="GM200" s="7"/>
    </row>
    <row r="201" spans="1:207" x14ac:dyDescent="0.35">
      <c r="A201" s="6" t="s">
        <v>724</v>
      </c>
      <c r="B201" s="7" t="s">
        <v>725</v>
      </c>
      <c r="C201" s="7">
        <f t="shared" ref="C201:BN201" si="269">ROUND(IF((OR(C193=1,C194=1))=TRUE(),0,(C199*459)+(C43*C199*C137)),2)</f>
        <v>13099725.75</v>
      </c>
      <c r="D201" s="7">
        <f t="shared" si="269"/>
        <v>35479725.259999998</v>
      </c>
      <c r="E201" s="7">
        <f t="shared" si="269"/>
        <v>12951940.130000001</v>
      </c>
      <c r="F201" s="7">
        <f t="shared" si="269"/>
        <v>24398763.420000002</v>
      </c>
      <c r="G201" s="7">
        <f t="shared" si="269"/>
        <v>0</v>
      </c>
      <c r="H201" s="7">
        <f t="shared" si="269"/>
        <v>0</v>
      </c>
      <c r="I201" s="7">
        <f t="shared" si="269"/>
        <v>15622880.27</v>
      </c>
      <c r="J201" s="7">
        <f t="shared" si="269"/>
        <v>7641260.5</v>
      </c>
      <c r="K201" s="7">
        <f t="shared" si="269"/>
        <v>0</v>
      </c>
      <c r="L201" s="7">
        <f t="shared" si="269"/>
        <v>7932633.9800000004</v>
      </c>
      <c r="M201" s="7">
        <f t="shared" si="269"/>
        <v>6968720.3200000003</v>
      </c>
      <c r="N201" s="7">
        <f t="shared" si="269"/>
        <v>0</v>
      </c>
      <c r="O201" s="7">
        <f t="shared" si="269"/>
        <v>0</v>
      </c>
      <c r="P201" s="7">
        <f t="shared" si="269"/>
        <v>0</v>
      </c>
      <c r="Q201" s="7">
        <f t="shared" si="269"/>
        <v>54119853.270000003</v>
      </c>
      <c r="R201" s="7">
        <f t="shared" si="269"/>
        <v>11157214.27</v>
      </c>
      <c r="S201" s="7">
        <f t="shared" si="269"/>
        <v>6957441.8499999996</v>
      </c>
      <c r="T201" s="7">
        <f t="shared" si="269"/>
        <v>0</v>
      </c>
      <c r="U201" s="7">
        <f t="shared" si="269"/>
        <v>0</v>
      </c>
      <c r="V201" s="7">
        <f t="shared" si="269"/>
        <v>0</v>
      </c>
      <c r="W201" s="7">
        <f t="shared" si="269"/>
        <v>0</v>
      </c>
      <c r="X201" s="7">
        <f t="shared" si="269"/>
        <v>0</v>
      </c>
      <c r="Y201" s="7">
        <f t="shared" si="269"/>
        <v>6116039.8799999999</v>
      </c>
      <c r="Z201" s="7">
        <f t="shared" si="269"/>
        <v>0</v>
      </c>
      <c r="AA201" s="7">
        <f t="shared" si="269"/>
        <v>0</v>
      </c>
      <c r="AB201" s="7">
        <f t="shared" si="269"/>
        <v>0</v>
      </c>
      <c r="AC201" s="7">
        <f t="shared" si="269"/>
        <v>0</v>
      </c>
      <c r="AD201" s="7">
        <f t="shared" si="269"/>
        <v>0</v>
      </c>
      <c r="AE201" s="7">
        <f t="shared" si="269"/>
        <v>0</v>
      </c>
      <c r="AF201" s="7">
        <f t="shared" si="269"/>
        <v>0</v>
      </c>
      <c r="AG201" s="7">
        <f t="shared" si="269"/>
        <v>0</v>
      </c>
      <c r="AH201" s="7">
        <f t="shared" si="269"/>
        <v>6160617.3200000003</v>
      </c>
      <c r="AI201" s="7">
        <f t="shared" si="269"/>
        <v>0</v>
      </c>
      <c r="AJ201" s="7">
        <f t="shared" si="269"/>
        <v>0</v>
      </c>
      <c r="AK201" s="7">
        <f t="shared" si="269"/>
        <v>0</v>
      </c>
      <c r="AL201" s="7">
        <f t="shared" si="269"/>
        <v>0</v>
      </c>
      <c r="AM201" s="7">
        <f t="shared" si="269"/>
        <v>0</v>
      </c>
      <c r="AN201" s="7">
        <f t="shared" si="269"/>
        <v>0</v>
      </c>
      <c r="AO201" s="7">
        <f t="shared" si="269"/>
        <v>9403046.5399999991</v>
      </c>
      <c r="AP201" s="7">
        <f t="shared" si="269"/>
        <v>88382246.150000006</v>
      </c>
      <c r="AQ201" s="7">
        <f t="shared" si="269"/>
        <v>0</v>
      </c>
      <c r="AR201" s="7">
        <f t="shared" si="269"/>
        <v>0</v>
      </c>
      <c r="AS201" s="7">
        <f t="shared" si="269"/>
        <v>0</v>
      </c>
      <c r="AT201" s="7">
        <f t="shared" si="269"/>
        <v>0</v>
      </c>
      <c r="AU201" s="7">
        <f t="shared" si="269"/>
        <v>0</v>
      </c>
      <c r="AV201" s="7">
        <f t="shared" si="269"/>
        <v>0</v>
      </c>
      <c r="AW201" s="7">
        <f t="shared" si="269"/>
        <v>0</v>
      </c>
      <c r="AX201" s="7">
        <f t="shared" si="269"/>
        <v>0</v>
      </c>
      <c r="AY201" s="7">
        <f t="shared" si="269"/>
        <v>0</v>
      </c>
      <c r="AZ201" s="7">
        <f t="shared" si="269"/>
        <v>17992011.84</v>
      </c>
      <c r="BA201" s="7">
        <f t="shared" si="269"/>
        <v>11910632.109999999</v>
      </c>
      <c r="BB201" s="7">
        <f t="shared" si="269"/>
        <v>11016899.279999999</v>
      </c>
      <c r="BC201" s="7">
        <f t="shared" si="269"/>
        <v>27480111.789999999</v>
      </c>
      <c r="BD201" s="7">
        <f t="shared" si="269"/>
        <v>0</v>
      </c>
      <c r="BE201" s="7">
        <f t="shared" si="269"/>
        <v>0</v>
      </c>
      <c r="BF201" s="7">
        <f t="shared" si="269"/>
        <v>0</v>
      </c>
      <c r="BG201" s="7">
        <f t="shared" si="269"/>
        <v>6437133.2000000002</v>
      </c>
      <c r="BH201" s="7">
        <f t="shared" si="269"/>
        <v>0</v>
      </c>
      <c r="BI201" s="7">
        <f t="shared" si="269"/>
        <v>0</v>
      </c>
      <c r="BJ201" s="7">
        <f t="shared" si="269"/>
        <v>0</v>
      </c>
      <c r="BK201" s="7">
        <f t="shared" si="269"/>
        <v>25639309.870000001</v>
      </c>
      <c r="BL201" s="7">
        <f t="shared" si="269"/>
        <v>0</v>
      </c>
      <c r="BM201" s="7">
        <f t="shared" si="269"/>
        <v>0</v>
      </c>
      <c r="BN201" s="7">
        <f t="shared" si="269"/>
        <v>8090852.0899999999</v>
      </c>
      <c r="BO201" s="7">
        <f t="shared" ref="BO201:DZ201" si="270">ROUND(IF((OR(BO193=1,BO194=1))=TRUE(),0,(BO199*459)+(BO43*BO199*BO137)),2)</f>
        <v>6368736.8499999996</v>
      </c>
      <c r="BP201" s="7">
        <f t="shared" si="270"/>
        <v>0</v>
      </c>
      <c r="BQ201" s="7">
        <f t="shared" si="270"/>
        <v>10890942.640000001</v>
      </c>
      <c r="BR201" s="7">
        <f t="shared" si="270"/>
        <v>9022289.7400000002</v>
      </c>
      <c r="BS201" s="7">
        <f t="shared" si="270"/>
        <v>6854791.7300000004</v>
      </c>
      <c r="BT201" s="7">
        <f t="shared" si="270"/>
        <v>0</v>
      </c>
      <c r="BU201" s="7">
        <f t="shared" si="270"/>
        <v>0</v>
      </c>
      <c r="BV201" s="7">
        <f t="shared" si="270"/>
        <v>0</v>
      </c>
      <c r="BW201" s="7">
        <f t="shared" si="270"/>
        <v>0</v>
      </c>
      <c r="BX201" s="7">
        <f t="shared" si="270"/>
        <v>0</v>
      </c>
      <c r="BY201" s="7">
        <f t="shared" si="270"/>
        <v>0</v>
      </c>
      <c r="BZ201" s="7">
        <f t="shared" si="270"/>
        <v>0</v>
      </c>
      <c r="CA201" s="7">
        <f t="shared" si="270"/>
        <v>0</v>
      </c>
      <c r="CB201" s="7">
        <f t="shared" si="270"/>
        <v>0</v>
      </c>
      <c r="CC201" s="7">
        <f t="shared" si="270"/>
        <v>0</v>
      </c>
      <c r="CD201" s="7">
        <f t="shared" si="270"/>
        <v>0</v>
      </c>
      <c r="CE201" s="7">
        <f t="shared" si="270"/>
        <v>0</v>
      </c>
      <c r="CF201" s="7">
        <f t="shared" si="270"/>
        <v>0</v>
      </c>
      <c r="CG201" s="7">
        <f t="shared" si="270"/>
        <v>0</v>
      </c>
      <c r="CH201" s="7">
        <f t="shared" si="270"/>
        <v>0</v>
      </c>
      <c r="CI201" s="7">
        <f t="shared" si="270"/>
        <v>5705057.3099999996</v>
      </c>
      <c r="CJ201" s="7">
        <f t="shared" si="270"/>
        <v>6380365.9400000004</v>
      </c>
      <c r="CK201" s="7">
        <f t="shared" si="270"/>
        <v>0</v>
      </c>
      <c r="CL201" s="7">
        <f t="shared" si="270"/>
        <v>0</v>
      </c>
      <c r="CM201" s="7">
        <f t="shared" si="270"/>
        <v>6249686.3099999996</v>
      </c>
      <c r="CN201" s="7">
        <f t="shared" si="270"/>
        <v>0</v>
      </c>
      <c r="CO201" s="7">
        <f t="shared" si="270"/>
        <v>0</v>
      </c>
      <c r="CP201" s="7">
        <f t="shared" si="270"/>
        <v>6389388.25</v>
      </c>
      <c r="CQ201" s="7">
        <f t="shared" si="270"/>
        <v>6310647.4500000002</v>
      </c>
      <c r="CR201" s="7">
        <f t="shared" si="270"/>
        <v>0</v>
      </c>
      <c r="CS201" s="7">
        <f t="shared" si="270"/>
        <v>0</v>
      </c>
      <c r="CT201" s="7">
        <f t="shared" si="270"/>
        <v>0</v>
      </c>
      <c r="CU201" s="7">
        <f t="shared" si="270"/>
        <v>0</v>
      </c>
      <c r="CV201" s="7">
        <f t="shared" si="270"/>
        <v>0</v>
      </c>
      <c r="CW201" s="7">
        <f t="shared" si="270"/>
        <v>0</v>
      </c>
      <c r="CX201" s="7">
        <f t="shared" si="270"/>
        <v>5734380.8200000003</v>
      </c>
      <c r="CY201" s="7">
        <f t="shared" si="270"/>
        <v>0</v>
      </c>
      <c r="CZ201" s="7">
        <f t="shared" si="270"/>
        <v>6945829.5199999996</v>
      </c>
      <c r="DA201" s="7">
        <f t="shared" si="270"/>
        <v>0</v>
      </c>
      <c r="DB201" s="7">
        <f t="shared" si="270"/>
        <v>0</v>
      </c>
      <c r="DC201" s="7">
        <f t="shared" si="270"/>
        <v>0</v>
      </c>
      <c r="DD201" s="7">
        <f t="shared" si="270"/>
        <v>0</v>
      </c>
      <c r="DE201" s="7">
        <f t="shared" si="270"/>
        <v>0</v>
      </c>
      <c r="DF201" s="7">
        <f t="shared" si="270"/>
        <v>21859523.969999999</v>
      </c>
      <c r="DG201" s="7">
        <f t="shared" si="270"/>
        <v>0</v>
      </c>
      <c r="DH201" s="7">
        <f t="shared" si="270"/>
        <v>6778015.7800000003</v>
      </c>
      <c r="DI201" s="7">
        <f t="shared" si="270"/>
        <v>7711591.9800000004</v>
      </c>
      <c r="DJ201" s="7">
        <f t="shared" si="270"/>
        <v>5954471.3200000003</v>
      </c>
      <c r="DK201" s="7">
        <f t="shared" si="270"/>
        <v>0</v>
      </c>
      <c r="DL201" s="7">
        <f t="shared" si="270"/>
        <v>10670829.58</v>
      </c>
      <c r="DM201" s="7">
        <f t="shared" si="270"/>
        <v>0</v>
      </c>
      <c r="DN201" s="7">
        <f t="shared" si="270"/>
        <v>6835780.1299999999</v>
      </c>
      <c r="DO201" s="7">
        <f t="shared" si="270"/>
        <v>8593481.5099999998</v>
      </c>
      <c r="DP201" s="7">
        <f t="shared" si="270"/>
        <v>0</v>
      </c>
      <c r="DQ201" s="7">
        <f t="shared" si="270"/>
        <v>0</v>
      </c>
      <c r="DR201" s="7">
        <f t="shared" si="270"/>
        <v>6836219.1900000004</v>
      </c>
      <c r="DS201" s="7">
        <f t="shared" si="270"/>
        <v>6014996.1200000001</v>
      </c>
      <c r="DT201" s="7">
        <f t="shared" si="270"/>
        <v>0</v>
      </c>
      <c r="DU201" s="7">
        <f t="shared" si="270"/>
        <v>0</v>
      </c>
      <c r="DV201" s="7">
        <f t="shared" si="270"/>
        <v>0</v>
      </c>
      <c r="DW201" s="7">
        <f t="shared" si="270"/>
        <v>0</v>
      </c>
      <c r="DX201" s="7">
        <f t="shared" si="270"/>
        <v>0</v>
      </c>
      <c r="DY201" s="7">
        <f t="shared" si="270"/>
        <v>0</v>
      </c>
      <c r="DZ201" s="7">
        <f t="shared" si="270"/>
        <v>0</v>
      </c>
      <c r="EA201" s="7">
        <f t="shared" ref="EA201:FX201" si="271">ROUND(IF((OR(EA193=1,EA194=1))=TRUE(),0,(EA199*459)+(EA43*EA199*EA137)),2)</f>
        <v>0</v>
      </c>
      <c r="EB201" s="7">
        <f t="shared" si="271"/>
        <v>5747411.5499999998</v>
      </c>
      <c r="EC201" s="7">
        <f t="shared" si="271"/>
        <v>0</v>
      </c>
      <c r="ED201" s="7">
        <f t="shared" si="271"/>
        <v>0</v>
      </c>
      <c r="EE201" s="7">
        <f t="shared" si="271"/>
        <v>0</v>
      </c>
      <c r="EF201" s="7">
        <f t="shared" si="271"/>
        <v>6744846.6100000003</v>
      </c>
      <c r="EG201" s="7">
        <f t="shared" si="271"/>
        <v>0</v>
      </c>
      <c r="EH201" s="7">
        <f t="shared" si="271"/>
        <v>0</v>
      </c>
      <c r="EI201" s="7">
        <f t="shared" si="271"/>
        <v>21546345.280000001</v>
      </c>
      <c r="EJ201" s="7">
        <f t="shared" si="271"/>
        <v>13161014.91</v>
      </c>
      <c r="EK201" s="7">
        <f t="shared" si="271"/>
        <v>0</v>
      </c>
      <c r="EL201" s="7">
        <f t="shared" si="271"/>
        <v>5551277.6100000003</v>
      </c>
      <c r="EM201" s="7">
        <f t="shared" si="271"/>
        <v>0</v>
      </c>
      <c r="EN201" s="7">
        <f t="shared" si="271"/>
        <v>6282836.3300000001</v>
      </c>
      <c r="EO201" s="7">
        <f t="shared" si="271"/>
        <v>0</v>
      </c>
      <c r="EP201" s="7">
        <f t="shared" si="271"/>
        <v>0</v>
      </c>
      <c r="EQ201" s="7">
        <f t="shared" si="271"/>
        <v>0</v>
      </c>
      <c r="ER201" s="7">
        <f t="shared" si="271"/>
        <v>0</v>
      </c>
      <c r="ES201" s="7">
        <f t="shared" si="271"/>
        <v>0</v>
      </c>
      <c r="ET201" s="7">
        <f t="shared" si="271"/>
        <v>0</v>
      </c>
      <c r="EU201" s="7">
        <f t="shared" si="271"/>
        <v>5932507.3300000001</v>
      </c>
      <c r="EV201" s="7">
        <f t="shared" si="271"/>
        <v>0</v>
      </c>
      <c r="EW201" s="7">
        <f t="shared" si="271"/>
        <v>0</v>
      </c>
      <c r="EX201" s="7">
        <f t="shared" si="271"/>
        <v>0</v>
      </c>
      <c r="EY201" s="7">
        <f t="shared" si="271"/>
        <v>5889888.6299999999</v>
      </c>
      <c r="EZ201" s="7">
        <f t="shared" si="271"/>
        <v>0</v>
      </c>
      <c r="FA201" s="7">
        <f t="shared" si="271"/>
        <v>0</v>
      </c>
      <c r="FB201" s="7">
        <f t="shared" si="271"/>
        <v>0</v>
      </c>
      <c r="FC201" s="7">
        <f t="shared" si="271"/>
        <v>0</v>
      </c>
      <c r="FD201" s="7">
        <f t="shared" si="271"/>
        <v>0</v>
      </c>
      <c r="FE201" s="7">
        <f t="shared" si="271"/>
        <v>0</v>
      </c>
      <c r="FF201" s="7">
        <f t="shared" si="271"/>
        <v>0</v>
      </c>
      <c r="FG201" s="7">
        <f t="shared" si="271"/>
        <v>0</v>
      </c>
      <c r="FH201" s="7">
        <f t="shared" si="271"/>
        <v>0</v>
      </c>
      <c r="FI201" s="7">
        <f t="shared" si="271"/>
        <v>7057355.75</v>
      </c>
      <c r="FJ201" s="7">
        <f t="shared" si="271"/>
        <v>0</v>
      </c>
      <c r="FK201" s="7">
        <f t="shared" si="271"/>
        <v>7625556.71</v>
      </c>
      <c r="FL201" s="7">
        <f t="shared" si="271"/>
        <v>0</v>
      </c>
      <c r="FM201" s="7">
        <f t="shared" si="271"/>
        <v>0</v>
      </c>
      <c r="FN201" s="7">
        <f t="shared" si="271"/>
        <v>28688771.870000001</v>
      </c>
      <c r="FO201" s="7">
        <f t="shared" si="271"/>
        <v>6387835.9000000004</v>
      </c>
      <c r="FP201" s="7">
        <f t="shared" si="271"/>
        <v>7657373.0599999996</v>
      </c>
      <c r="FQ201" s="7">
        <f t="shared" si="271"/>
        <v>0</v>
      </c>
      <c r="FR201" s="7">
        <f t="shared" si="271"/>
        <v>0</v>
      </c>
      <c r="FS201" s="7">
        <f t="shared" si="271"/>
        <v>0</v>
      </c>
      <c r="FT201" s="7">
        <f t="shared" si="271"/>
        <v>0</v>
      </c>
      <c r="FU201" s="7">
        <f t="shared" si="271"/>
        <v>6329590.8600000003</v>
      </c>
      <c r="FV201" s="7">
        <f t="shared" si="271"/>
        <v>6035126.6900000004</v>
      </c>
      <c r="FW201" s="7">
        <f t="shared" si="271"/>
        <v>0</v>
      </c>
      <c r="FX201" s="7">
        <f t="shared" si="271"/>
        <v>0</v>
      </c>
      <c r="FY201" s="43"/>
      <c r="FZ201" s="7">
        <f t="shared" si="256"/>
        <v>713703824.31999993</v>
      </c>
      <c r="GA201" s="7"/>
      <c r="GB201" s="43"/>
      <c r="GC201" s="43"/>
      <c r="GD201" s="43"/>
      <c r="GE201" s="43"/>
      <c r="GF201" s="43"/>
      <c r="GG201" s="7"/>
      <c r="GH201" s="43"/>
      <c r="GI201" s="43"/>
      <c r="GJ201" s="43"/>
      <c r="GK201" s="43"/>
      <c r="GL201" s="43"/>
      <c r="GM201" s="43"/>
    </row>
    <row r="202" spans="1:207" x14ac:dyDescent="0.35">
      <c r="A202" s="7"/>
      <c r="B202" s="7" t="s">
        <v>726</v>
      </c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/>
      <c r="DY202" s="7"/>
      <c r="DZ202" s="7"/>
      <c r="EA202" s="7"/>
      <c r="EB202" s="7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7"/>
      <c r="EO202" s="7"/>
      <c r="EP202" s="7"/>
      <c r="EQ202" s="7"/>
      <c r="ER202" s="7"/>
      <c r="ES202" s="7"/>
      <c r="ET202" s="7"/>
      <c r="EU202" s="7"/>
      <c r="EV202" s="7"/>
      <c r="EW202" s="7"/>
      <c r="EX202" s="7"/>
      <c r="EY202" s="7"/>
      <c r="EZ202" s="7"/>
      <c r="FA202" s="7"/>
      <c r="FB202" s="7"/>
      <c r="FC202" s="7"/>
      <c r="FD202" s="7"/>
      <c r="FE202" s="7"/>
      <c r="FF202" s="7"/>
      <c r="FG202" s="7"/>
      <c r="FH202" s="7"/>
      <c r="FI202" s="7"/>
      <c r="FJ202" s="7"/>
      <c r="FK202" s="7"/>
      <c r="FL202" s="7"/>
      <c r="FM202" s="7"/>
      <c r="FN202" s="7"/>
      <c r="FO202" s="7"/>
      <c r="FP202" s="7"/>
      <c r="FQ202" s="7"/>
      <c r="FR202" s="7"/>
      <c r="FS202" s="7"/>
      <c r="FT202" s="7"/>
      <c r="FU202" s="7"/>
      <c r="FV202" s="7"/>
      <c r="FW202" s="7"/>
      <c r="FX202" s="7"/>
      <c r="FY202" s="7"/>
      <c r="FZ202" s="7">
        <f t="shared" si="256"/>
        <v>0</v>
      </c>
      <c r="GA202" s="7"/>
      <c r="GB202" s="7"/>
      <c r="GC202" s="7"/>
      <c r="GD202" s="7"/>
      <c r="GE202" s="7"/>
      <c r="GF202" s="7"/>
      <c r="GG202" s="7"/>
      <c r="GH202" s="7"/>
      <c r="GI202" s="7"/>
      <c r="GJ202" s="7"/>
      <c r="GK202" s="7"/>
      <c r="GL202" s="7"/>
      <c r="GM202" s="7"/>
    </row>
    <row r="203" spans="1:207" x14ac:dyDescent="0.35">
      <c r="A203" s="6" t="s">
        <v>727</v>
      </c>
      <c r="B203" s="7" t="s">
        <v>728</v>
      </c>
      <c r="C203" s="18">
        <f t="shared" ref="C203:BN203" si="272">IF((OR(C193=1,C194=1))=TRUE(),0,C96)</f>
        <v>6404.5</v>
      </c>
      <c r="D203" s="18">
        <f t="shared" si="272"/>
        <v>38584.9</v>
      </c>
      <c r="E203" s="18">
        <f t="shared" si="272"/>
        <v>5817.8</v>
      </c>
      <c r="F203" s="18">
        <f t="shared" si="272"/>
        <v>21987.599999999999</v>
      </c>
      <c r="G203" s="18">
        <f t="shared" si="272"/>
        <v>0</v>
      </c>
      <c r="H203" s="18">
        <f t="shared" si="272"/>
        <v>0</v>
      </c>
      <c r="I203" s="18">
        <f t="shared" si="272"/>
        <v>8218.5</v>
      </c>
      <c r="J203" s="18">
        <f t="shared" si="272"/>
        <v>2103.8000000000002</v>
      </c>
      <c r="K203" s="18">
        <f t="shared" si="272"/>
        <v>0</v>
      </c>
      <c r="L203" s="18">
        <f t="shared" si="272"/>
        <v>2171.3000000000002</v>
      </c>
      <c r="M203" s="18">
        <f t="shared" si="272"/>
        <v>995</v>
      </c>
      <c r="N203" s="18">
        <f t="shared" si="272"/>
        <v>0</v>
      </c>
      <c r="O203" s="18">
        <f t="shared" si="272"/>
        <v>0</v>
      </c>
      <c r="P203" s="18">
        <f t="shared" si="272"/>
        <v>0</v>
      </c>
      <c r="Q203" s="18">
        <f t="shared" si="272"/>
        <v>38821.4</v>
      </c>
      <c r="R203" s="18">
        <f t="shared" si="272"/>
        <v>482.3</v>
      </c>
      <c r="S203" s="18">
        <f t="shared" si="272"/>
        <v>1602.8</v>
      </c>
      <c r="T203" s="18">
        <f t="shared" si="272"/>
        <v>0</v>
      </c>
      <c r="U203" s="18">
        <f t="shared" si="272"/>
        <v>0</v>
      </c>
      <c r="V203" s="18">
        <f t="shared" si="272"/>
        <v>0</v>
      </c>
      <c r="W203" s="18">
        <f t="shared" si="272"/>
        <v>0</v>
      </c>
      <c r="X203" s="18">
        <f t="shared" si="272"/>
        <v>0</v>
      </c>
      <c r="Y203" s="18">
        <f t="shared" si="272"/>
        <v>430.5</v>
      </c>
      <c r="Z203" s="18">
        <f t="shared" si="272"/>
        <v>0</v>
      </c>
      <c r="AA203" s="18">
        <f t="shared" si="272"/>
        <v>0</v>
      </c>
      <c r="AB203" s="18">
        <f t="shared" si="272"/>
        <v>0</v>
      </c>
      <c r="AC203" s="18">
        <f t="shared" si="272"/>
        <v>0</v>
      </c>
      <c r="AD203" s="18">
        <f t="shared" si="272"/>
        <v>0</v>
      </c>
      <c r="AE203" s="18">
        <f t="shared" si="272"/>
        <v>0</v>
      </c>
      <c r="AF203" s="18">
        <f t="shared" si="272"/>
        <v>0</v>
      </c>
      <c r="AG203" s="18">
        <f t="shared" si="272"/>
        <v>0</v>
      </c>
      <c r="AH203" s="18">
        <f t="shared" si="272"/>
        <v>974.9</v>
      </c>
      <c r="AI203" s="18">
        <f t="shared" si="272"/>
        <v>0</v>
      </c>
      <c r="AJ203" s="18">
        <f t="shared" si="272"/>
        <v>0</v>
      </c>
      <c r="AK203" s="18">
        <f t="shared" si="272"/>
        <v>0</v>
      </c>
      <c r="AL203" s="18">
        <f t="shared" si="272"/>
        <v>0</v>
      </c>
      <c r="AM203" s="18">
        <f t="shared" si="272"/>
        <v>0</v>
      </c>
      <c r="AN203" s="18">
        <f t="shared" si="272"/>
        <v>0</v>
      </c>
      <c r="AO203" s="18">
        <f t="shared" si="272"/>
        <v>4190.8</v>
      </c>
      <c r="AP203" s="18">
        <f t="shared" si="272"/>
        <v>84396.6</v>
      </c>
      <c r="AQ203" s="18">
        <f t="shared" si="272"/>
        <v>0</v>
      </c>
      <c r="AR203" s="18">
        <f t="shared" si="272"/>
        <v>0</v>
      </c>
      <c r="AS203" s="18">
        <f t="shared" si="272"/>
        <v>0</v>
      </c>
      <c r="AT203" s="18">
        <f t="shared" si="272"/>
        <v>0</v>
      </c>
      <c r="AU203" s="18">
        <f t="shared" si="272"/>
        <v>0</v>
      </c>
      <c r="AV203" s="18">
        <f t="shared" si="272"/>
        <v>0</v>
      </c>
      <c r="AW203" s="18">
        <f t="shared" si="272"/>
        <v>0</v>
      </c>
      <c r="AX203" s="18">
        <f t="shared" si="272"/>
        <v>0</v>
      </c>
      <c r="AY203" s="18">
        <f t="shared" si="272"/>
        <v>0</v>
      </c>
      <c r="AZ203" s="18">
        <f t="shared" si="272"/>
        <v>12263.6</v>
      </c>
      <c r="BA203" s="18">
        <f t="shared" si="272"/>
        <v>8907.4</v>
      </c>
      <c r="BB203" s="18">
        <f t="shared" si="272"/>
        <v>7628.4</v>
      </c>
      <c r="BC203" s="18">
        <f t="shared" si="272"/>
        <v>24353.599999999999</v>
      </c>
      <c r="BD203" s="18">
        <f t="shared" si="272"/>
        <v>0</v>
      </c>
      <c r="BE203" s="18">
        <f t="shared" si="272"/>
        <v>0</v>
      </c>
      <c r="BF203" s="18">
        <f t="shared" si="272"/>
        <v>0</v>
      </c>
      <c r="BG203" s="18">
        <f t="shared" si="272"/>
        <v>921.6</v>
      </c>
      <c r="BH203" s="18">
        <f t="shared" si="272"/>
        <v>0</v>
      </c>
      <c r="BI203" s="18">
        <f t="shared" si="272"/>
        <v>0</v>
      </c>
      <c r="BJ203" s="18">
        <f t="shared" si="272"/>
        <v>0</v>
      </c>
      <c r="BK203" s="18">
        <f t="shared" si="272"/>
        <v>21090.2</v>
      </c>
      <c r="BL203" s="18">
        <f t="shared" si="272"/>
        <v>0</v>
      </c>
      <c r="BM203" s="18">
        <f t="shared" si="272"/>
        <v>0</v>
      </c>
      <c r="BN203" s="18">
        <f t="shared" si="272"/>
        <v>3151.2</v>
      </c>
      <c r="BO203" s="18">
        <f t="shared" ref="BO203:DZ203" si="273">IF((OR(BO193=1,BO194=1))=TRUE(),0,BO96)</f>
        <v>1275.4000000000001</v>
      </c>
      <c r="BP203" s="18">
        <f t="shared" si="273"/>
        <v>0</v>
      </c>
      <c r="BQ203" s="18">
        <f t="shared" si="273"/>
        <v>5901.4</v>
      </c>
      <c r="BR203" s="18">
        <f t="shared" si="273"/>
        <v>4493</v>
      </c>
      <c r="BS203" s="18">
        <f t="shared" si="273"/>
        <v>1151.0999999999999</v>
      </c>
      <c r="BT203" s="18">
        <f t="shared" si="273"/>
        <v>0</v>
      </c>
      <c r="BU203" s="18">
        <f t="shared" si="273"/>
        <v>0</v>
      </c>
      <c r="BV203" s="18">
        <f t="shared" si="273"/>
        <v>0</v>
      </c>
      <c r="BW203" s="18">
        <f t="shared" si="273"/>
        <v>0</v>
      </c>
      <c r="BX203" s="18">
        <f t="shared" si="273"/>
        <v>0</v>
      </c>
      <c r="BY203" s="18">
        <f t="shared" si="273"/>
        <v>0</v>
      </c>
      <c r="BZ203" s="18">
        <f t="shared" si="273"/>
        <v>0</v>
      </c>
      <c r="CA203" s="18">
        <f t="shared" si="273"/>
        <v>0</v>
      </c>
      <c r="CB203" s="18">
        <f t="shared" si="273"/>
        <v>0</v>
      </c>
      <c r="CC203" s="18">
        <f t="shared" si="273"/>
        <v>0</v>
      </c>
      <c r="CD203" s="18">
        <f t="shared" si="273"/>
        <v>0</v>
      </c>
      <c r="CE203" s="18">
        <f t="shared" si="273"/>
        <v>0</v>
      </c>
      <c r="CF203" s="18">
        <f t="shared" si="273"/>
        <v>0</v>
      </c>
      <c r="CG203" s="18">
        <f t="shared" si="273"/>
        <v>0</v>
      </c>
      <c r="CH203" s="18">
        <f t="shared" si="273"/>
        <v>0</v>
      </c>
      <c r="CI203" s="18">
        <f t="shared" si="273"/>
        <v>689.5</v>
      </c>
      <c r="CJ203" s="18">
        <f t="shared" si="273"/>
        <v>892.6</v>
      </c>
      <c r="CK203" s="18">
        <f t="shared" si="273"/>
        <v>0</v>
      </c>
      <c r="CL203" s="18">
        <f t="shared" si="273"/>
        <v>0</v>
      </c>
      <c r="CM203" s="18">
        <f t="shared" si="273"/>
        <v>692.7</v>
      </c>
      <c r="CN203" s="18">
        <f t="shared" si="273"/>
        <v>0</v>
      </c>
      <c r="CO203" s="18">
        <f t="shared" si="273"/>
        <v>0</v>
      </c>
      <c r="CP203" s="18">
        <f t="shared" si="273"/>
        <v>956.4</v>
      </c>
      <c r="CQ203" s="18">
        <f t="shared" si="273"/>
        <v>775</v>
      </c>
      <c r="CR203" s="18">
        <f t="shared" si="273"/>
        <v>0</v>
      </c>
      <c r="CS203" s="18">
        <f t="shared" si="273"/>
        <v>0</v>
      </c>
      <c r="CT203" s="18">
        <f t="shared" si="273"/>
        <v>0</v>
      </c>
      <c r="CU203" s="18">
        <f t="shared" si="273"/>
        <v>0</v>
      </c>
      <c r="CV203" s="18">
        <f t="shared" si="273"/>
        <v>0</v>
      </c>
      <c r="CW203" s="18">
        <f t="shared" si="273"/>
        <v>0</v>
      </c>
      <c r="CX203" s="18">
        <f t="shared" si="273"/>
        <v>462.8</v>
      </c>
      <c r="CY203" s="18">
        <f t="shared" si="273"/>
        <v>0</v>
      </c>
      <c r="CZ203" s="18">
        <f t="shared" si="273"/>
        <v>1847.9</v>
      </c>
      <c r="DA203" s="18">
        <f t="shared" si="273"/>
        <v>0</v>
      </c>
      <c r="DB203" s="18">
        <f t="shared" si="273"/>
        <v>0</v>
      </c>
      <c r="DC203" s="18">
        <f t="shared" si="273"/>
        <v>0</v>
      </c>
      <c r="DD203" s="18">
        <f t="shared" si="273"/>
        <v>0</v>
      </c>
      <c r="DE203" s="18">
        <f t="shared" si="273"/>
        <v>0</v>
      </c>
      <c r="DF203" s="18">
        <f t="shared" si="273"/>
        <v>21150.3</v>
      </c>
      <c r="DG203" s="18">
        <f t="shared" si="273"/>
        <v>0</v>
      </c>
      <c r="DH203" s="18">
        <f t="shared" si="273"/>
        <v>1846.6</v>
      </c>
      <c r="DI203" s="18">
        <f t="shared" si="273"/>
        <v>2471.8000000000002</v>
      </c>
      <c r="DJ203" s="18">
        <f t="shared" si="273"/>
        <v>628.79999999999995</v>
      </c>
      <c r="DK203" s="18">
        <f t="shared" si="273"/>
        <v>0</v>
      </c>
      <c r="DL203" s="18">
        <f t="shared" si="273"/>
        <v>5713.5</v>
      </c>
      <c r="DM203" s="18">
        <f t="shared" si="273"/>
        <v>0</v>
      </c>
      <c r="DN203" s="18">
        <f t="shared" si="273"/>
        <v>1289.0999999999999</v>
      </c>
      <c r="DO203" s="18">
        <f t="shared" si="273"/>
        <v>3255.5</v>
      </c>
      <c r="DP203" s="18">
        <f t="shared" si="273"/>
        <v>0</v>
      </c>
      <c r="DQ203" s="18">
        <f t="shared" si="273"/>
        <v>0</v>
      </c>
      <c r="DR203" s="18">
        <f t="shared" si="273"/>
        <v>1338.9</v>
      </c>
      <c r="DS203" s="18">
        <f t="shared" si="273"/>
        <v>634</v>
      </c>
      <c r="DT203" s="18">
        <f t="shared" si="273"/>
        <v>0</v>
      </c>
      <c r="DU203" s="18">
        <f t="shared" si="273"/>
        <v>0</v>
      </c>
      <c r="DV203" s="18">
        <f t="shared" si="273"/>
        <v>0</v>
      </c>
      <c r="DW203" s="18">
        <f t="shared" si="273"/>
        <v>0</v>
      </c>
      <c r="DX203" s="18">
        <f t="shared" si="273"/>
        <v>0</v>
      </c>
      <c r="DY203" s="18">
        <f t="shared" si="273"/>
        <v>0</v>
      </c>
      <c r="DZ203" s="18">
        <f t="shared" si="273"/>
        <v>0</v>
      </c>
      <c r="EA203" s="18">
        <f t="shared" ref="EA203:FX203" si="274">IF((OR(EA193=1,EA194=1))=TRUE(),0,EA96)</f>
        <v>0</v>
      </c>
      <c r="EB203" s="18">
        <f t="shared" si="274"/>
        <v>553.4</v>
      </c>
      <c r="EC203" s="18">
        <f t="shared" si="274"/>
        <v>0</v>
      </c>
      <c r="ED203" s="18">
        <f t="shared" si="274"/>
        <v>0</v>
      </c>
      <c r="EE203" s="18">
        <f t="shared" si="274"/>
        <v>0</v>
      </c>
      <c r="EF203" s="18">
        <f t="shared" si="274"/>
        <v>1389.9</v>
      </c>
      <c r="EG203" s="18">
        <f t="shared" si="274"/>
        <v>0</v>
      </c>
      <c r="EH203" s="18">
        <f t="shared" si="274"/>
        <v>0</v>
      </c>
      <c r="EI203" s="18">
        <f t="shared" si="274"/>
        <v>14128.8</v>
      </c>
      <c r="EJ203" s="18">
        <f t="shared" si="274"/>
        <v>10009.5</v>
      </c>
      <c r="EK203" s="18">
        <f t="shared" si="274"/>
        <v>0</v>
      </c>
      <c r="EL203" s="18">
        <f t="shared" si="274"/>
        <v>462.5</v>
      </c>
      <c r="EM203" s="18">
        <f t="shared" si="274"/>
        <v>0</v>
      </c>
      <c r="EN203" s="18">
        <f t="shared" si="274"/>
        <v>923.5</v>
      </c>
      <c r="EO203" s="18">
        <f t="shared" si="274"/>
        <v>0</v>
      </c>
      <c r="EP203" s="18">
        <f t="shared" si="274"/>
        <v>0</v>
      </c>
      <c r="EQ203" s="18">
        <f t="shared" si="274"/>
        <v>0</v>
      </c>
      <c r="ER203" s="18">
        <f t="shared" si="274"/>
        <v>0</v>
      </c>
      <c r="ES203" s="18">
        <f t="shared" si="274"/>
        <v>0</v>
      </c>
      <c r="ET203" s="18">
        <f t="shared" si="274"/>
        <v>0</v>
      </c>
      <c r="EU203" s="18">
        <f t="shared" si="274"/>
        <v>577.1</v>
      </c>
      <c r="EV203" s="18">
        <f t="shared" si="274"/>
        <v>0</v>
      </c>
      <c r="EW203" s="18">
        <f t="shared" si="274"/>
        <v>0</v>
      </c>
      <c r="EX203" s="18">
        <f t="shared" si="274"/>
        <v>0</v>
      </c>
      <c r="EY203" s="18">
        <f t="shared" si="274"/>
        <v>211.3</v>
      </c>
      <c r="EZ203" s="18">
        <f t="shared" si="274"/>
        <v>0</v>
      </c>
      <c r="FA203" s="18">
        <f t="shared" si="274"/>
        <v>0</v>
      </c>
      <c r="FB203" s="18">
        <f t="shared" si="274"/>
        <v>0</v>
      </c>
      <c r="FC203" s="18">
        <f t="shared" si="274"/>
        <v>0</v>
      </c>
      <c r="FD203" s="18">
        <f t="shared" si="274"/>
        <v>0</v>
      </c>
      <c r="FE203" s="18">
        <f t="shared" si="274"/>
        <v>0</v>
      </c>
      <c r="FF203" s="18">
        <f t="shared" si="274"/>
        <v>0</v>
      </c>
      <c r="FG203" s="18">
        <f t="shared" si="274"/>
        <v>0</v>
      </c>
      <c r="FH203" s="18">
        <f t="shared" si="274"/>
        <v>0</v>
      </c>
      <c r="FI203" s="18">
        <f t="shared" si="274"/>
        <v>1732.8</v>
      </c>
      <c r="FJ203" s="18">
        <f t="shared" si="274"/>
        <v>0</v>
      </c>
      <c r="FK203" s="18">
        <f t="shared" si="274"/>
        <v>2543.1999999999998</v>
      </c>
      <c r="FL203" s="18">
        <f t="shared" si="274"/>
        <v>0</v>
      </c>
      <c r="FM203" s="18">
        <f t="shared" si="274"/>
        <v>0</v>
      </c>
      <c r="FN203" s="18">
        <f t="shared" si="274"/>
        <v>22094.3</v>
      </c>
      <c r="FO203" s="18">
        <f t="shared" si="274"/>
        <v>1111.2</v>
      </c>
      <c r="FP203" s="18">
        <f t="shared" si="274"/>
        <v>2307.5</v>
      </c>
      <c r="FQ203" s="18">
        <f t="shared" si="274"/>
        <v>0</v>
      </c>
      <c r="FR203" s="18">
        <f t="shared" si="274"/>
        <v>0</v>
      </c>
      <c r="FS203" s="18">
        <f t="shared" si="274"/>
        <v>0</v>
      </c>
      <c r="FT203" s="18">
        <f t="shared" si="274"/>
        <v>0</v>
      </c>
      <c r="FU203" s="18">
        <f t="shared" si="274"/>
        <v>808.9</v>
      </c>
      <c r="FV203" s="18">
        <f t="shared" si="274"/>
        <v>694</v>
      </c>
      <c r="FW203" s="18">
        <f t="shared" si="274"/>
        <v>0</v>
      </c>
      <c r="FX203" s="18">
        <f t="shared" si="274"/>
        <v>0</v>
      </c>
      <c r="FY203" s="7"/>
      <c r="FZ203" s="7">
        <f t="shared" si="256"/>
        <v>412512.9</v>
      </c>
      <c r="GA203" s="7"/>
      <c r="GB203" s="43"/>
      <c r="GC203" s="43"/>
      <c r="GD203" s="43"/>
      <c r="GE203" s="43"/>
      <c r="GF203" s="43"/>
      <c r="GG203" s="7"/>
      <c r="GH203" s="43"/>
      <c r="GI203" s="43"/>
      <c r="GJ203" s="43"/>
      <c r="GK203" s="43"/>
      <c r="GL203" s="43"/>
      <c r="GM203" s="43"/>
    </row>
    <row r="204" spans="1:207" x14ac:dyDescent="0.35">
      <c r="A204" s="6" t="s">
        <v>729</v>
      </c>
      <c r="B204" s="7" t="s">
        <v>730</v>
      </c>
      <c r="C204" s="7">
        <f t="shared" ref="C204:BN204" si="275">ROUND(IF((OR(C193=1,C194=1))=TRUE(),0,(C201/459*C203)+C184+C171),2)</f>
        <v>185519270.65000001</v>
      </c>
      <c r="D204" s="7">
        <f t="shared" si="275"/>
        <v>2992492055.3200002</v>
      </c>
      <c r="E204" s="7">
        <f t="shared" si="275"/>
        <v>165540049.99000001</v>
      </c>
      <c r="F204" s="7">
        <f t="shared" si="275"/>
        <v>1191839185.1700001</v>
      </c>
      <c r="G204" s="7">
        <f t="shared" si="275"/>
        <v>0</v>
      </c>
      <c r="H204" s="7">
        <f t="shared" si="275"/>
        <v>0</v>
      </c>
      <c r="I204" s="7">
        <f t="shared" si="275"/>
        <v>281408933.69999999</v>
      </c>
      <c r="J204" s="7">
        <f t="shared" si="275"/>
        <v>35172225.909999996</v>
      </c>
      <c r="K204" s="7">
        <f t="shared" si="275"/>
        <v>0</v>
      </c>
      <c r="L204" s="7">
        <f t="shared" si="275"/>
        <v>37906119.189999998</v>
      </c>
      <c r="M204" s="7">
        <f t="shared" si="275"/>
        <v>15413126.779999999</v>
      </c>
      <c r="N204" s="7">
        <f t="shared" si="275"/>
        <v>0</v>
      </c>
      <c r="O204" s="7">
        <f t="shared" si="275"/>
        <v>0</v>
      </c>
      <c r="P204" s="7">
        <f t="shared" si="275"/>
        <v>0</v>
      </c>
      <c r="Q204" s="7">
        <f t="shared" si="275"/>
        <v>4589670711.5900002</v>
      </c>
      <c r="R204" s="7">
        <f t="shared" si="275"/>
        <v>73445976.510000005</v>
      </c>
      <c r="S204" s="7">
        <f t="shared" si="275"/>
        <v>24481270.760000002</v>
      </c>
      <c r="T204" s="7">
        <f t="shared" si="275"/>
        <v>0</v>
      </c>
      <c r="U204" s="7">
        <f t="shared" si="275"/>
        <v>0</v>
      </c>
      <c r="V204" s="7">
        <f t="shared" si="275"/>
        <v>0</v>
      </c>
      <c r="W204" s="7">
        <f t="shared" si="275"/>
        <v>0</v>
      </c>
      <c r="X204" s="7">
        <f t="shared" si="275"/>
        <v>0</v>
      </c>
      <c r="Y204" s="7">
        <f t="shared" si="275"/>
        <v>10590128.68</v>
      </c>
      <c r="Z204" s="7">
        <f t="shared" si="275"/>
        <v>0</v>
      </c>
      <c r="AA204" s="7">
        <f t="shared" si="275"/>
        <v>0</v>
      </c>
      <c r="AB204" s="7">
        <f t="shared" si="275"/>
        <v>0</v>
      </c>
      <c r="AC204" s="7">
        <f t="shared" si="275"/>
        <v>0</v>
      </c>
      <c r="AD204" s="7">
        <f t="shared" si="275"/>
        <v>0</v>
      </c>
      <c r="AE204" s="7">
        <f t="shared" si="275"/>
        <v>0</v>
      </c>
      <c r="AF204" s="7">
        <f t="shared" si="275"/>
        <v>0</v>
      </c>
      <c r="AG204" s="7">
        <f t="shared" si="275"/>
        <v>0</v>
      </c>
      <c r="AH204" s="7">
        <f t="shared" si="275"/>
        <v>13084936.439999999</v>
      </c>
      <c r="AI204" s="7">
        <f t="shared" si="275"/>
        <v>0</v>
      </c>
      <c r="AJ204" s="7">
        <f t="shared" si="275"/>
        <v>0</v>
      </c>
      <c r="AK204" s="7">
        <f t="shared" si="275"/>
        <v>0</v>
      </c>
      <c r="AL204" s="7">
        <f t="shared" si="275"/>
        <v>0</v>
      </c>
      <c r="AM204" s="7">
        <f t="shared" si="275"/>
        <v>0</v>
      </c>
      <c r="AN204" s="7">
        <f t="shared" si="275"/>
        <v>0</v>
      </c>
      <c r="AO204" s="7">
        <f t="shared" si="275"/>
        <v>89743854.420000002</v>
      </c>
      <c r="AP204" s="7">
        <f t="shared" si="275"/>
        <v>16273389393.639999</v>
      </c>
      <c r="AQ204" s="7">
        <f t="shared" si="275"/>
        <v>0</v>
      </c>
      <c r="AR204" s="7">
        <f t="shared" si="275"/>
        <v>0</v>
      </c>
      <c r="AS204" s="7">
        <f t="shared" si="275"/>
        <v>0</v>
      </c>
      <c r="AT204" s="7">
        <f t="shared" si="275"/>
        <v>0</v>
      </c>
      <c r="AU204" s="7">
        <f t="shared" si="275"/>
        <v>0</v>
      </c>
      <c r="AV204" s="7">
        <f t="shared" si="275"/>
        <v>0</v>
      </c>
      <c r="AW204" s="7">
        <f t="shared" si="275"/>
        <v>0</v>
      </c>
      <c r="AX204" s="7">
        <f t="shared" si="275"/>
        <v>0</v>
      </c>
      <c r="AY204" s="7">
        <f t="shared" si="275"/>
        <v>0</v>
      </c>
      <c r="AZ204" s="7">
        <f t="shared" si="275"/>
        <v>482665899.92000002</v>
      </c>
      <c r="BA204" s="7">
        <f t="shared" si="275"/>
        <v>233765394.46000001</v>
      </c>
      <c r="BB204" s="7">
        <f t="shared" si="275"/>
        <v>183343514.99000001</v>
      </c>
      <c r="BC204" s="7">
        <f t="shared" si="275"/>
        <v>1464693498.75</v>
      </c>
      <c r="BD204" s="7">
        <f t="shared" si="275"/>
        <v>0</v>
      </c>
      <c r="BE204" s="7">
        <f t="shared" si="275"/>
        <v>0</v>
      </c>
      <c r="BF204" s="7">
        <f t="shared" si="275"/>
        <v>0</v>
      </c>
      <c r="BG204" s="7">
        <f t="shared" si="275"/>
        <v>12995336.029999999</v>
      </c>
      <c r="BH204" s="7">
        <f t="shared" si="275"/>
        <v>0</v>
      </c>
      <c r="BI204" s="7">
        <f t="shared" si="275"/>
        <v>0</v>
      </c>
      <c r="BJ204" s="7">
        <f t="shared" si="275"/>
        <v>0</v>
      </c>
      <c r="BK204" s="7">
        <f t="shared" si="275"/>
        <v>1302584950.3299999</v>
      </c>
      <c r="BL204" s="7">
        <f t="shared" si="275"/>
        <v>0</v>
      </c>
      <c r="BM204" s="7">
        <f t="shared" si="275"/>
        <v>0</v>
      </c>
      <c r="BN204" s="7">
        <f t="shared" si="275"/>
        <v>56030295.280000001</v>
      </c>
      <c r="BO204" s="7">
        <f t="shared" ref="BO204:DZ204" si="276">ROUND(IF((OR(BO193=1,BO194=1))=TRUE(),0,(BO201/459*BO203)+BO184+BO171),2)</f>
        <v>17732829.16</v>
      </c>
      <c r="BP204" s="7">
        <f t="shared" si="276"/>
        <v>0</v>
      </c>
      <c r="BQ204" s="7">
        <f t="shared" si="276"/>
        <v>141064029.44999999</v>
      </c>
      <c r="BR204" s="7">
        <f t="shared" si="276"/>
        <v>88948703.290000007</v>
      </c>
      <c r="BS204" s="7">
        <f t="shared" si="276"/>
        <v>17376144.940000001</v>
      </c>
      <c r="BT204" s="7">
        <f t="shared" si="276"/>
        <v>0</v>
      </c>
      <c r="BU204" s="7">
        <f t="shared" si="276"/>
        <v>0</v>
      </c>
      <c r="BV204" s="7">
        <f t="shared" si="276"/>
        <v>0</v>
      </c>
      <c r="BW204" s="7">
        <f t="shared" si="276"/>
        <v>0</v>
      </c>
      <c r="BX204" s="7">
        <f t="shared" si="276"/>
        <v>0</v>
      </c>
      <c r="BY204" s="7">
        <f t="shared" si="276"/>
        <v>0</v>
      </c>
      <c r="BZ204" s="7">
        <f t="shared" si="276"/>
        <v>0</v>
      </c>
      <c r="CA204" s="7">
        <f t="shared" si="276"/>
        <v>0</v>
      </c>
      <c r="CB204" s="7">
        <f t="shared" si="276"/>
        <v>0</v>
      </c>
      <c r="CC204" s="7">
        <f t="shared" si="276"/>
        <v>0</v>
      </c>
      <c r="CD204" s="7">
        <f t="shared" si="276"/>
        <v>0</v>
      </c>
      <c r="CE204" s="7">
        <f t="shared" si="276"/>
        <v>0</v>
      </c>
      <c r="CF204" s="7">
        <f t="shared" si="276"/>
        <v>0</v>
      </c>
      <c r="CG204" s="7">
        <f t="shared" si="276"/>
        <v>0</v>
      </c>
      <c r="CH204" s="7">
        <f t="shared" si="276"/>
        <v>0</v>
      </c>
      <c r="CI204" s="7">
        <f t="shared" si="276"/>
        <v>8624326.9299999997</v>
      </c>
      <c r="CJ204" s="7">
        <f t="shared" si="276"/>
        <v>12628469.76</v>
      </c>
      <c r="CK204" s="7">
        <f t="shared" si="276"/>
        <v>0</v>
      </c>
      <c r="CL204" s="7">
        <f t="shared" si="276"/>
        <v>0</v>
      </c>
      <c r="CM204" s="7">
        <f t="shared" si="276"/>
        <v>9459886.9100000001</v>
      </c>
      <c r="CN204" s="7">
        <f t="shared" si="276"/>
        <v>0</v>
      </c>
      <c r="CO204" s="7">
        <f t="shared" si="276"/>
        <v>0</v>
      </c>
      <c r="CP204" s="7">
        <f t="shared" si="276"/>
        <v>13489994.130000001</v>
      </c>
      <c r="CQ204" s="7">
        <f t="shared" si="276"/>
        <v>10657948.960000001</v>
      </c>
      <c r="CR204" s="7">
        <f t="shared" si="276"/>
        <v>0</v>
      </c>
      <c r="CS204" s="7">
        <f t="shared" si="276"/>
        <v>0</v>
      </c>
      <c r="CT204" s="7">
        <f t="shared" si="276"/>
        <v>0</v>
      </c>
      <c r="CU204" s="7">
        <f t="shared" si="276"/>
        <v>0</v>
      </c>
      <c r="CV204" s="7">
        <f t="shared" si="276"/>
        <v>0</v>
      </c>
      <c r="CW204" s="7">
        <f t="shared" si="276"/>
        <v>0</v>
      </c>
      <c r="CX204" s="7">
        <f t="shared" si="276"/>
        <v>5793166.7599999998</v>
      </c>
      <c r="CY204" s="7">
        <f t="shared" si="276"/>
        <v>0</v>
      </c>
      <c r="CZ204" s="7">
        <f t="shared" si="276"/>
        <v>27995910.760000002</v>
      </c>
      <c r="DA204" s="7">
        <f t="shared" si="276"/>
        <v>0</v>
      </c>
      <c r="DB204" s="7">
        <f t="shared" si="276"/>
        <v>0</v>
      </c>
      <c r="DC204" s="7">
        <f t="shared" si="276"/>
        <v>0</v>
      </c>
      <c r="DD204" s="7">
        <f t="shared" si="276"/>
        <v>0</v>
      </c>
      <c r="DE204" s="7">
        <f t="shared" si="276"/>
        <v>0</v>
      </c>
      <c r="DF204" s="7">
        <f t="shared" si="276"/>
        <v>1008269245.85</v>
      </c>
      <c r="DG204" s="7">
        <f t="shared" si="276"/>
        <v>0</v>
      </c>
      <c r="DH204" s="7">
        <f t="shared" si="276"/>
        <v>27366749.57</v>
      </c>
      <c r="DI204" s="7">
        <f t="shared" si="276"/>
        <v>41619348.799999997</v>
      </c>
      <c r="DJ204" s="7">
        <f t="shared" si="276"/>
        <v>8175819.6100000003</v>
      </c>
      <c r="DK204" s="7">
        <f t="shared" si="276"/>
        <v>0</v>
      </c>
      <c r="DL204" s="7">
        <f t="shared" si="276"/>
        <v>133175910.45999999</v>
      </c>
      <c r="DM204" s="7">
        <f t="shared" si="276"/>
        <v>0</v>
      </c>
      <c r="DN204" s="7">
        <f t="shared" si="276"/>
        <v>19270639.27</v>
      </c>
      <c r="DO204" s="7">
        <f t="shared" si="276"/>
        <v>61401219.700000003</v>
      </c>
      <c r="DP204" s="7">
        <f t="shared" si="276"/>
        <v>0</v>
      </c>
      <c r="DQ204" s="7">
        <f t="shared" si="276"/>
        <v>0</v>
      </c>
      <c r="DR204" s="7">
        <f t="shared" si="276"/>
        <v>19955549.309999999</v>
      </c>
      <c r="DS204" s="7">
        <f t="shared" si="276"/>
        <v>8337361.6399999997</v>
      </c>
      <c r="DT204" s="7">
        <f t="shared" si="276"/>
        <v>0</v>
      </c>
      <c r="DU204" s="7">
        <f t="shared" si="276"/>
        <v>0</v>
      </c>
      <c r="DV204" s="7">
        <f t="shared" si="276"/>
        <v>0</v>
      </c>
      <c r="DW204" s="7">
        <f t="shared" si="276"/>
        <v>0</v>
      </c>
      <c r="DX204" s="7">
        <f t="shared" si="276"/>
        <v>0</v>
      </c>
      <c r="DY204" s="7">
        <f t="shared" si="276"/>
        <v>0</v>
      </c>
      <c r="DZ204" s="7">
        <f t="shared" si="276"/>
        <v>0</v>
      </c>
      <c r="EA204" s="7">
        <f t="shared" ref="EA204:FX204" si="277">ROUND(IF((OR(EA193=1,EA194=1))=TRUE(),0,(EA201/459*EA203)+EA184+EA171),2)</f>
        <v>0</v>
      </c>
      <c r="EB204" s="7">
        <f t="shared" si="277"/>
        <v>6985845.5499999998</v>
      </c>
      <c r="EC204" s="7">
        <f t="shared" si="277"/>
        <v>0</v>
      </c>
      <c r="ED204" s="7">
        <f t="shared" si="277"/>
        <v>0</v>
      </c>
      <c r="EE204" s="7">
        <f t="shared" si="277"/>
        <v>0</v>
      </c>
      <c r="EF204" s="7">
        <f t="shared" si="277"/>
        <v>20502489.25</v>
      </c>
      <c r="EG204" s="7">
        <f t="shared" si="277"/>
        <v>0</v>
      </c>
      <c r="EH204" s="7">
        <f t="shared" si="277"/>
        <v>0</v>
      </c>
      <c r="EI204" s="7">
        <f t="shared" si="277"/>
        <v>663829889.66999996</v>
      </c>
      <c r="EJ204" s="7">
        <f t="shared" si="277"/>
        <v>289570991.79000002</v>
      </c>
      <c r="EK204" s="7">
        <f t="shared" si="277"/>
        <v>0</v>
      </c>
      <c r="EL204" s="7">
        <f t="shared" si="277"/>
        <v>5594521.8499999996</v>
      </c>
      <c r="EM204" s="7">
        <f t="shared" si="277"/>
        <v>0</v>
      </c>
      <c r="EN204" s="7">
        <f t="shared" si="277"/>
        <v>13089954.34</v>
      </c>
      <c r="EO204" s="7">
        <f t="shared" si="277"/>
        <v>0</v>
      </c>
      <c r="EP204" s="7">
        <f t="shared" si="277"/>
        <v>0</v>
      </c>
      <c r="EQ204" s="7">
        <f t="shared" si="277"/>
        <v>0</v>
      </c>
      <c r="ER204" s="7">
        <f t="shared" si="277"/>
        <v>0</v>
      </c>
      <c r="ES204" s="7">
        <f t="shared" si="277"/>
        <v>0</v>
      </c>
      <c r="ET204" s="7">
        <f t="shared" si="277"/>
        <v>0</v>
      </c>
      <c r="EU204" s="7">
        <f t="shared" si="277"/>
        <v>7549532.2400000002</v>
      </c>
      <c r="EV204" s="7">
        <f t="shared" si="277"/>
        <v>0</v>
      </c>
      <c r="EW204" s="7">
        <f t="shared" si="277"/>
        <v>0</v>
      </c>
      <c r="EX204" s="7">
        <f t="shared" si="277"/>
        <v>0</v>
      </c>
      <c r="EY204" s="7">
        <f t="shared" si="277"/>
        <v>7336376.2199999997</v>
      </c>
      <c r="EZ204" s="7">
        <f t="shared" si="277"/>
        <v>0</v>
      </c>
      <c r="FA204" s="7">
        <f t="shared" si="277"/>
        <v>0</v>
      </c>
      <c r="FB204" s="7">
        <f t="shared" si="277"/>
        <v>0</v>
      </c>
      <c r="FC204" s="7">
        <f t="shared" si="277"/>
        <v>0</v>
      </c>
      <c r="FD204" s="7">
        <f t="shared" si="277"/>
        <v>0</v>
      </c>
      <c r="FE204" s="7">
        <f t="shared" si="277"/>
        <v>0</v>
      </c>
      <c r="FF204" s="7">
        <f t="shared" si="277"/>
        <v>0</v>
      </c>
      <c r="FG204" s="7">
        <f t="shared" si="277"/>
        <v>0</v>
      </c>
      <c r="FH204" s="7">
        <f t="shared" si="277"/>
        <v>0</v>
      </c>
      <c r="FI204" s="7">
        <f t="shared" si="277"/>
        <v>26797002.870000001</v>
      </c>
      <c r="FJ204" s="7">
        <f t="shared" si="277"/>
        <v>0</v>
      </c>
      <c r="FK204" s="7">
        <f t="shared" si="277"/>
        <v>42455158.719999999</v>
      </c>
      <c r="FL204" s="7">
        <f t="shared" si="277"/>
        <v>0</v>
      </c>
      <c r="FM204" s="7">
        <f t="shared" si="277"/>
        <v>0</v>
      </c>
      <c r="FN204" s="7">
        <f t="shared" si="277"/>
        <v>1386620516.97</v>
      </c>
      <c r="FO204" s="7">
        <f t="shared" si="277"/>
        <v>15532898.16</v>
      </c>
      <c r="FP204" s="7">
        <f t="shared" si="277"/>
        <v>38769397.75</v>
      </c>
      <c r="FQ204" s="7">
        <f t="shared" si="277"/>
        <v>0</v>
      </c>
      <c r="FR204" s="7">
        <f t="shared" si="277"/>
        <v>0</v>
      </c>
      <c r="FS204" s="7">
        <f t="shared" si="277"/>
        <v>0</v>
      </c>
      <c r="FT204" s="7">
        <f t="shared" si="277"/>
        <v>0</v>
      </c>
      <c r="FU204" s="7">
        <f t="shared" si="277"/>
        <v>11281019.32</v>
      </c>
      <c r="FV204" s="7">
        <f t="shared" si="277"/>
        <v>9214477.6699999999</v>
      </c>
      <c r="FW204" s="7">
        <f t="shared" si="277"/>
        <v>0</v>
      </c>
      <c r="FX204" s="7">
        <f t="shared" si="277"/>
        <v>0</v>
      </c>
      <c r="FY204" s="7"/>
      <c r="FZ204" s="7">
        <f>SUM(C204:FX204)</f>
        <v>33942249456.139988</v>
      </c>
      <c r="GA204" s="7"/>
      <c r="GB204" s="7"/>
      <c r="GC204" s="7"/>
      <c r="GD204" s="7"/>
      <c r="GE204" s="7"/>
      <c r="GF204" s="7"/>
      <c r="GG204" s="7"/>
      <c r="GH204" s="7"/>
      <c r="GI204" s="7"/>
      <c r="GJ204" s="7"/>
      <c r="GK204" s="7"/>
      <c r="GL204" s="7"/>
      <c r="GM204" s="7"/>
    </row>
    <row r="205" spans="1:207" x14ac:dyDescent="0.35">
      <c r="A205" s="7"/>
      <c r="B205" s="7" t="s">
        <v>731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18"/>
      <c r="FZ205" s="7"/>
      <c r="GA205" s="7"/>
      <c r="GB205" s="81"/>
      <c r="GC205" s="81"/>
      <c r="GD205" s="81"/>
      <c r="GE205" s="81"/>
      <c r="GF205" s="81"/>
      <c r="GG205" s="7"/>
      <c r="GH205" s="81"/>
      <c r="GI205" s="81"/>
      <c r="GJ205" s="81"/>
      <c r="GK205" s="81"/>
      <c r="GL205" s="7"/>
      <c r="GM205" s="7"/>
    </row>
    <row r="206" spans="1:207" x14ac:dyDescent="0.35">
      <c r="A206" s="6" t="s">
        <v>595</v>
      </c>
      <c r="B206" s="7" t="s">
        <v>595</v>
      </c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/>
      <c r="DM206" s="7"/>
      <c r="DN206" s="7"/>
      <c r="DO206" s="7"/>
      <c r="DP206" s="7"/>
      <c r="DQ206" s="7"/>
      <c r="DR206" s="7"/>
      <c r="DS206" s="7"/>
      <c r="DT206" s="7"/>
      <c r="DU206" s="7"/>
      <c r="DV206" s="7"/>
      <c r="DW206" s="7"/>
      <c r="DX206" s="7"/>
      <c r="DY206" s="7"/>
      <c r="DZ206" s="7"/>
      <c r="EA206" s="7"/>
      <c r="EB206" s="7"/>
      <c r="EC206" s="7"/>
      <c r="ED206" s="7"/>
      <c r="EE206" s="7"/>
      <c r="EF206" s="7"/>
      <c r="EG206" s="7"/>
      <c r="EH206" s="7"/>
      <c r="EI206" s="7"/>
      <c r="EJ206" s="7"/>
      <c r="EK206" s="7"/>
      <c r="EL206" s="7"/>
      <c r="EM206" s="7"/>
      <c r="EN206" s="7"/>
      <c r="EO206" s="7"/>
      <c r="EP206" s="7"/>
      <c r="EQ206" s="7"/>
      <c r="ER206" s="7"/>
      <c r="ES206" s="7"/>
      <c r="ET206" s="7"/>
      <c r="EU206" s="7"/>
      <c r="EV206" s="7"/>
      <c r="EW206" s="7"/>
      <c r="EX206" s="7"/>
      <c r="EY206" s="7"/>
      <c r="EZ206" s="7"/>
      <c r="FA206" s="7"/>
      <c r="FB206" s="7"/>
      <c r="FC206" s="7"/>
      <c r="FD206" s="7"/>
      <c r="FE206" s="7"/>
      <c r="FF206" s="7"/>
      <c r="FG206" s="7"/>
      <c r="FH206" s="7"/>
      <c r="FI206" s="7"/>
      <c r="FJ206" s="7"/>
      <c r="FK206" s="7"/>
      <c r="FL206" s="7"/>
      <c r="FM206" s="7"/>
      <c r="FN206" s="7"/>
      <c r="FO206" s="7"/>
      <c r="FP206" s="7"/>
      <c r="FQ206" s="7"/>
      <c r="FR206" s="7"/>
      <c r="FS206" s="7"/>
      <c r="FT206" s="7"/>
      <c r="FU206" s="7"/>
      <c r="FV206" s="7"/>
      <c r="FW206" s="7"/>
      <c r="FX206" s="7"/>
      <c r="FY206" s="7"/>
      <c r="FZ206" s="7"/>
      <c r="GA206" s="7"/>
      <c r="GB206" s="7"/>
      <c r="GC206" s="7"/>
      <c r="GD206" s="7"/>
      <c r="GE206" s="7"/>
      <c r="GF206" s="7"/>
      <c r="GG206" s="7"/>
      <c r="GH206" s="7"/>
      <c r="GI206" s="7"/>
      <c r="GJ206" s="7"/>
      <c r="GK206" s="7"/>
      <c r="GL206" s="7"/>
      <c r="GM206" s="7"/>
    </row>
    <row r="207" spans="1:207" x14ac:dyDescent="0.35">
      <c r="A207" s="6" t="s">
        <v>595</v>
      </c>
      <c r="B207" s="44" t="s">
        <v>732</v>
      </c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/>
      <c r="EA207" s="7"/>
      <c r="EB207" s="7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7"/>
      <c r="EO207" s="7"/>
      <c r="EP207" s="7"/>
      <c r="EQ207" s="7"/>
      <c r="ER207" s="7"/>
      <c r="ES207" s="7"/>
      <c r="ET207" s="7"/>
      <c r="EU207" s="7"/>
      <c r="EV207" s="7"/>
      <c r="EW207" s="7"/>
      <c r="EX207" s="7"/>
      <c r="EY207" s="7"/>
      <c r="EZ207" s="7"/>
      <c r="FA207" s="7"/>
      <c r="FB207" s="7"/>
      <c r="FC207" s="7"/>
      <c r="FD207" s="7"/>
      <c r="FE207" s="7"/>
      <c r="FF207" s="7"/>
      <c r="FG207" s="7"/>
      <c r="FH207" s="7"/>
      <c r="FI207" s="7"/>
      <c r="FJ207" s="7"/>
      <c r="FK207" s="7"/>
      <c r="FL207" s="7"/>
      <c r="FM207" s="7"/>
      <c r="FN207" s="7"/>
      <c r="FO207" s="7"/>
      <c r="FP207" s="7"/>
      <c r="FQ207" s="7"/>
      <c r="FR207" s="7"/>
      <c r="FS207" s="7"/>
      <c r="FT207" s="7"/>
      <c r="FU207" s="7"/>
      <c r="FV207" s="7"/>
      <c r="FW207" s="7"/>
      <c r="FX207" s="7"/>
      <c r="FY207" s="7"/>
      <c r="FZ207" s="7"/>
      <c r="GA207" s="7"/>
      <c r="GB207" s="18"/>
      <c r="GC207" s="18"/>
      <c r="GD207" s="18"/>
      <c r="GE207" s="18"/>
      <c r="GF207" s="18"/>
      <c r="GG207" s="7"/>
      <c r="GH207" s="7"/>
      <c r="GI207" s="7"/>
      <c r="GJ207" s="7"/>
      <c r="GK207" s="7"/>
      <c r="GL207" s="7"/>
      <c r="GM207" s="7"/>
    </row>
    <row r="208" spans="1:207" x14ac:dyDescent="0.35">
      <c r="A208" s="6" t="s">
        <v>733</v>
      </c>
      <c r="B208" s="7" t="s">
        <v>734</v>
      </c>
      <c r="C208" s="7">
        <f t="shared" ref="C208:BN208" si="278">+C53</f>
        <v>72225443.189999998</v>
      </c>
      <c r="D208" s="7">
        <f t="shared" si="278"/>
        <v>430377415.88</v>
      </c>
      <c r="E208" s="7">
        <f t="shared" si="278"/>
        <v>70558702.670000002</v>
      </c>
      <c r="F208" s="7">
        <f t="shared" si="278"/>
        <v>244845510.41999999</v>
      </c>
      <c r="G208" s="7">
        <f t="shared" si="278"/>
        <v>17348871.469999999</v>
      </c>
      <c r="H208" s="7">
        <f t="shared" si="278"/>
        <v>12444842.1</v>
      </c>
      <c r="I208" s="7">
        <f t="shared" si="278"/>
        <v>98542346.109999999</v>
      </c>
      <c r="J208" s="7">
        <f t="shared" si="278"/>
        <v>23005070.420000002</v>
      </c>
      <c r="K208" s="7">
        <f t="shared" si="278"/>
        <v>3999988.45</v>
      </c>
      <c r="L208" s="7">
        <f t="shared" si="278"/>
        <v>25394533.5</v>
      </c>
      <c r="M208" s="7">
        <f t="shared" si="278"/>
        <v>13468737.029999999</v>
      </c>
      <c r="N208" s="7">
        <f t="shared" si="278"/>
        <v>562335337.53999996</v>
      </c>
      <c r="O208" s="7">
        <f t="shared" si="278"/>
        <v>139764829.44999999</v>
      </c>
      <c r="P208" s="7">
        <f t="shared" si="278"/>
        <v>4946935.5</v>
      </c>
      <c r="Q208" s="7">
        <f t="shared" si="278"/>
        <v>443274217.29000002</v>
      </c>
      <c r="R208" s="7">
        <f t="shared" si="278"/>
        <v>63508387.649999999</v>
      </c>
      <c r="S208" s="7">
        <f t="shared" si="278"/>
        <v>17992781.960000001</v>
      </c>
      <c r="T208" s="7">
        <f t="shared" si="278"/>
        <v>3025903.33</v>
      </c>
      <c r="U208" s="7">
        <f t="shared" si="278"/>
        <v>1161742.24</v>
      </c>
      <c r="V208" s="7">
        <f t="shared" si="278"/>
        <v>3931927.29</v>
      </c>
      <c r="W208" s="7">
        <f t="shared" si="278"/>
        <v>3433578.72</v>
      </c>
      <c r="X208" s="7">
        <f t="shared" si="278"/>
        <v>1059857.6599999999</v>
      </c>
      <c r="Y208" s="7">
        <f t="shared" si="278"/>
        <v>10558833.970000001</v>
      </c>
      <c r="Z208" s="7">
        <f t="shared" si="278"/>
        <v>3530879.47</v>
      </c>
      <c r="AA208" s="7">
        <f t="shared" si="278"/>
        <v>327337458.30000001</v>
      </c>
      <c r="AB208" s="7">
        <f t="shared" si="278"/>
        <v>298593371.56</v>
      </c>
      <c r="AC208" s="7">
        <f t="shared" si="278"/>
        <v>10369637.310000001</v>
      </c>
      <c r="AD208" s="7">
        <f t="shared" si="278"/>
        <v>14859962.42</v>
      </c>
      <c r="AE208" s="7">
        <f t="shared" si="278"/>
        <v>1913049.93</v>
      </c>
      <c r="AF208" s="7">
        <f t="shared" si="278"/>
        <v>3131922.74</v>
      </c>
      <c r="AG208" s="7">
        <f t="shared" si="278"/>
        <v>7430644.4400000004</v>
      </c>
      <c r="AH208" s="7">
        <f t="shared" si="278"/>
        <v>10894529.74</v>
      </c>
      <c r="AI208" s="7">
        <f t="shared" si="278"/>
        <v>4958540.28</v>
      </c>
      <c r="AJ208" s="7">
        <f t="shared" si="278"/>
        <v>3130997.82</v>
      </c>
      <c r="AK208" s="7">
        <f t="shared" si="278"/>
        <v>3251395.59</v>
      </c>
      <c r="AL208" s="7">
        <f t="shared" si="278"/>
        <v>4119445.99</v>
      </c>
      <c r="AM208" s="7">
        <f t="shared" si="278"/>
        <v>4995277.1500000004</v>
      </c>
      <c r="AN208" s="7">
        <f t="shared" si="278"/>
        <v>4595356.92</v>
      </c>
      <c r="AO208" s="7">
        <f t="shared" si="278"/>
        <v>47005121.740000002</v>
      </c>
      <c r="AP208" s="7">
        <f t="shared" si="278"/>
        <v>946359094.11000001</v>
      </c>
      <c r="AQ208" s="7">
        <f t="shared" si="278"/>
        <v>3954193.91</v>
      </c>
      <c r="AR208" s="7">
        <f t="shared" si="278"/>
        <v>664896516.5</v>
      </c>
      <c r="AS208" s="7">
        <f t="shared" si="278"/>
        <v>75843323.340000004</v>
      </c>
      <c r="AT208" s="7">
        <f t="shared" si="278"/>
        <v>24877667.48</v>
      </c>
      <c r="AU208" s="7">
        <f t="shared" si="278"/>
        <v>4413146.24</v>
      </c>
      <c r="AV208" s="7">
        <f t="shared" si="278"/>
        <v>4667979.7699999996</v>
      </c>
      <c r="AW208" s="7">
        <f t="shared" si="278"/>
        <v>4091537.9</v>
      </c>
      <c r="AX208" s="7">
        <f t="shared" si="278"/>
        <v>1553475.09</v>
      </c>
      <c r="AY208" s="7">
        <f t="shared" si="278"/>
        <v>5581936.5199999996</v>
      </c>
      <c r="AZ208" s="7">
        <f t="shared" si="278"/>
        <v>137242438.63999999</v>
      </c>
      <c r="BA208" s="7">
        <f t="shared" si="278"/>
        <v>95077896.5</v>
      </c>
      <c r="BB208" s="7">
        <f t="shared" si="278"/>
        <v>80574775.75</v>
      </c>
      <c r="BC208" s="7">
        <f t="shared" si="278"/>
        <v>282971290.93000001</v>
      </c>
      <c r="BD208" s="7">
        <f t="shared" si="278"/>
        <v>37098370.640000001</v>
      </c>
      <c r="BE208" s="7">
        <f t="shared" si="278"/>
        <v>14329457.960000001</v>
      </c>
      <c r="BF208" s="7">
        <f t="shared" si="278"/>
        <v>261766920.91999999</v>
      </c>
      <c r="BG208" s="7">
        <f t="shared" si="278"/>
        <v>10866858.25</v>
      </c>
      <c r="BH208" s="7">
        <f t="shared" si="278"/>
        <v>7062954.5800000001</v>
      </c>
      <c r="BI208" s="7">
        <f t="shared" si="278"/>
        <v>4227395.8</v>
      </c>
      <c r="BJ208" s="7">
        <f t="shared" si="278"/>
        <v>64719696.420000002</v>
      </c>
      <c r="BK208" s="7">
        <f t="shared" si="278"/>
        <v>314600707.14999998</v>
      </c>
      <c r="BL208" s="7">
        <f t="shared" si="278"/>
        <v>2450693.84</v>
      </c>
      <c r="BM208" s="7">
        <f t="shared" si="278"/>
        <v>5066707.46</v>
      </c>
      <c r="BN208" s="7">
        <f t="shared" si="278"/>
        <v>33933308.479999997</v>
      </c>
      <c r="BO208" s="7">
        <f t="shared" ref="BO208:DZ208" si="279">+BO53</f>
        <v>13905792.810000001</v>
      </c>
      <c r="BP208" s="7">
        <f t="shared" si="279"/>
        <v>3294924.2</v>
      </c>
      <c r="BQ208" s="7">
        <f t="shared" si="279"/>
        <v>67702048.359999999</v>
      </c>
      <c r="BR208" s="7">
        <f t="shared" si="279"/>
        <v>46722410.539999999</v>
      </c>
      <c r="BS208" s="7">
        <f t="shared" si="279"/>
        <v>13452288.17</v>
      </c>
      <c r="BT208" s="7">
        <f t="shared" si="279"/>
        <v>5423377.0899999999</v>
      </c>
      <c r="BU208" s="7">
        <f t="shared" si="279"/>
        <v>5522574.6100000003</v>
      </c>
      <c r="BV208" s="7">
        <f t="shared" si="279"/>
        <v>13576300.4</v>
      </c>
      <c r="BW208" s="7">
        <f t="shared" si="279"/>
        <v>21478613.25</v>
      </c>
      <c r="BX208" s="7">
        <f t="shared" si="279"/>
        <v>1620405.31</v>
      </c>
      <c r="BY208" s="7">
        <f t="shared" si="279"/>
        <v>5529200.6100000003</v>
      </c>
      <c r="BZ208" s="7">
        <f t="shared" si="279"/>
        <v>3408168.08</v>
      </c>
      <c r="CA208" s="7">
        <f t="shared" si="279"/>
        <v>2936115.31</v>
      </c>
      <c r="CB208" s="7">
        <f t="shared" si="279"/>
        <v>805022082.52999997</v>
      </c>
      <c r="CC208" s="7">
        <f t="shared" si="279"/>
        <v>3282593.38</v>
      </c>
      <c r="CD208" s="7">
        <f t="shared" si="279"/>
        <v>3241087.15</v>
      </c>
      <c r="CE208" s="7">
        <f t="shared" si="279"/>
        <v>2814070.95</v>
      </c>
      <c r="CF208" s="7">
        <f t="shared" si="279"/>
        <v>2337021.67</v>
      </c>
      <c r="CG208" s="7">
        <f t="shared" si="279"/>
        <v>3417682.2</v>
      </c>
      <c r="CH208" s="7">
        <f t="shared" si="279"/>
        <v>2150336.34</v>
      </c>
      <c r="CI208" s="7">
        <f t="shared" si="279"/>
        <v>7916031.3399999999</v>
      </c>
      <c r="CJ208" s="7">
        <f t="shared" si="279"/>
        <v>10679861.119999999</v>
      </c>
      <c r="CK208" s="7">
        <f t="shared" si="279"/>
        <v>60797600.640000001</v>
      </c>
      <c r="CL208" s="7">
        <f t="shared" si="279"/>
        <v>14765318.27</v>
      </c>
      <c r="CM208" s="7">
        <f t="shared" si="279"/>
        <v>9023749.3200000003</v>
      </c>
      <c r="CN208" s="7">
        <f t="shared" si="279"/>
        <v>335002462.63999999</v>
      </c>
      <c r="CO208" s="7">
        <f t="shared" si="279"/>
        <v>151393185.50999999</v>
      </c>
      <c r="CP208" s="7">
        <f t="shared" si="279"/>
        <v>11620330.720000001</v>
      </c>
      <c r="CQ208" s="7">
        <f t="shared" si="279"/>
        <v>9747395.7699999996</v>
      </c>
      <c r="CR208" s="7">
        <f t="shared" si="279"/>
        <v>3758831.73</v>
      </c>
      <c r="CS208" s="7">
        <f t="shared" si="279"/>
        <v>4390796.87</v>
      </c>
      <c r="CT208" s="7">
        <f t="shared" si="279"/>
        <v>2135019.34</v>
      </c>
      <c r="CU208" s="7">
        <f t="shared" si="279"/>
        <v>4272068.5599999996</v>
      </c>
      <c r="CV208" s="7">
        <f t="shared" si="279"/>
        <v>995989.57</v>
      </c>
      <c r="CW208" s="7">
        <f t="shared" si="279"/>
        <v>3492858.88</v>
      </c>
      <c r="CX208" s="7">
        <f t="shared" si="279"/>
        <v>5627096.8700000001</v>
      </c>
      <c r="CY208" s="7">
        <f t="shared" si="279"/>
        <v>1078636.19</v>
      </c>
      <c r="CZ208" s="7">
        <f t="shared" si="279"/>
        <v>20302331.23</v>
      </c>
      <c r="DA208" s="7">
        <f t="shared" si="279"/>
        <v>3375932.94</v>
      </c>
      <c r="DB208" s="7">
        <f t="shared" si="279"/>
        <v>4475640.01</v>
      </c>
      <c r="DC208" s="7">
        <f t="shared" si="279"/>
        <v>3185469.79</v>
      </c>
      <c r="DD208" s="7">
        <f t="shared" si="279"/>
        <v>3031083.9</v>
      </c>
      <c r="DE208" s="7">
        <f t="shared" si="279"/>
        <v>4420160.03</v>
      </c>
      <c r="DF208" s="7">
        <f t="shared" si="279"/>
        <v>220024386.97999999</v>
      </c>
      <c r="DG208" s="7">
        <f t="shared" si="279"/>
        <v>2048529.01</v>
      </c>
      <c r="DH208" s="7">
        <f t="shared" si="279"/>
        <v>19948796.43</v>
      </c>
      <c r="DI208" s="7">
        <f t="shared" si="279"/>
        <v>26410194.329999998</v>
      </c>
      <c r="DJ208" s="7">
        <f t="shared" si="279"/>
        <v>7451121.25</v>
      </c>
      <c r="DK208" s="7">
        <f t="shared" si="279"/>
        <v>5822729.2699999996</v>
      </c>
      <c r="DL208" s="7">
        <f t="shared" si="279"/>
        <v>61877408.799999997</v>
      </c>
      <c r="DM208" s="7">
        <f t="shared" si="279"/>
        <v>4025197.77</v>
      </c>
      <c r="DN208" s="7">
        <f t="shared" si="279"/>
        <v>14812623.84</v>
      </c>
      <c r="DO208" s="7">
        <f t="shared" si="279"/>
        <v>35185875.240000002</v>
      </c>
      <c r="DP208" s="7">
        <f t="shared" si="279"/>
        <v>3563941.39</v>
      </c>
      <c r="DQ208" s="7">
        <f t="shared" si="279"/>
        <v>9249359.6099999994</v>
      </c>
      <c r="DR208" s="7">
        <f t="shared" si="279"/>
        <v>15476582.01</v>
      </c>
      <c r="DS208" s="7">
        <f t="shared" si="279"/>
        <v>8103293.5300000003</v>
      </c>
      <c r="DT208" s="7">
        <f t="shared" si="279"/>
        <v>3410038.08</v>
      </c>
      <c r="DU208" s="7">
        <f t="shared" si="279"/>
        <v>4815715.75</v>
      </c>
      <c r="DV208" s="7">
        <f t="shared" si="279"/>
        <v>3582082.77</v>
      </c>
      <c r="DW208" s="7">
        <f t="shared" si="279"/>
        <v>4411751.32</v>
      </c>
      <c r="DX208" s="7">
        <f t="shared" si="279"/>
        <v>3429291.84</v>
      </c>
      <c r="DY208" s="7">
        <f t="shared" si="279"/>
        <v>4766315.9400000004</v>
      </c>
      <c r="DZ208" s="7">
        <f t="shared" si="279"/>
        <v>8782452.1799999997</v>
      </c>
      <c r="EA208" s="7">
        <f t="shared" ref="EA208:FX208" si="280">+EA53</f>
        <v>6721729.6699999999</v>
      </c>
      <c r="EB208" s="7">
        <f t="shared" si="280"/>
        <v>6747983.3200000003</v>
      </c>
      <c r="EC208" s="7">
        <f t="shared" si="280"/>
        <v>4042403.85</v>
      </c>
      <c r="ED208" s="7">
        <f t="shared" si="280"/>
        <v>22024031.41</v>
      </c>
      <c r="EE208" s="7">
        <f t="shared" si="280"/>
        <v>3354536.51</v>
      </c>
      <c r="EF208" s="7">
        <f t="shared" si="280"/>
        <v>15879734.029999999</v>
      </c>
      <c r="EG208" s="7">
        <f t="shared" si="280"/>
        <v>3779193.05</v>
      </c>
      <c r="EH208" s="7">
        <f t="shared" si="280"/>
        <v>3768897.74</v>
      </c>
      <c r="EI208" s="7">
        <f t="shared" si="280"/>
        <v>159791904.53</v>
      </c>
      <c r="EJ208" s="7">
        <f t="shared" si="280"/>
        <v>105701643.53</v>
      </c>
      <c r="EK208" s="7">
        <f t="shared" si="280"/>
        <v>7666837.54</v>
      </c>
      <c r="EL208" s="7">
        <f t="shared" si="280"/>
        <v>5391848.4299999997</v>
      </c>
      <c r="EM208" s="7">
        <f t="shared" si="280"/>
        <v>5061055.28</v>
      </c>
      <c r="EN208" s="7">
        <f t="shared" si="280"/>
        <v>11114620.039999999</v>
      </c>
      <c r="EO208" s="7">
        <f t="shared" si="280"/>
        <v>4455954.99</v>
      </c>
      <c r="EP208" s="7">
        <f t="shared" si="280"/>
        <v>5521676.2800000003</v>
      </c>
      <c r="EQ208" s="7">
        <f t="shared" si="280"/>
        <v>28955555.170000002</v>
      </c>
      <c r="ER208" s="7">
        <f t="shared" si="280"/>
        <v>4663394.6900000004</v>
      </c>
      <c r="ES208" s="7">
        <f t="shared" si="280"/>
        <v>3170530.44</v>
      </c>
      <c r="ET208" s="7">
        <f t="shared" si="280"/>
        <v>3844495.52</v>
      </c>
      <c r="EU208" s="7">
        <f t="shared" si="280"/>
        <v>7165352.3200000003</v>
      </c>
      <c r="EV208" s="7">
        <f t="shared" si="280"/>
        <v>1738611.73</v>
      </c>
      <c r="EW208" s="7">
        <f t="shared" si="280"/>
        <v>12484856.939999999</v>
      </c>
      <c r="EX208" s="7">
        <f t="shared" si="280"/>
        <v>3360757.33</v>
      </c>
      <c r="EY208" s="7">
        <f t="shared" si="280"/>
        <v>8332261.3600000003</v>
      </c>
      <c r="EZ208" s="7">
        <f t="shared" si="280"/>
        <v>2561323</v>
      </c>
      <c r="FA208" s="7">
        <f t="shared" si="280"/>
        <v>39559467.450000003</v>
      </c>
      <c r="FB208" s="7">
        <f t="shared" si="280"/>
        <v>4469002.29</v>
      </c>
      <c r="FC208" s="7">
        <f t="shared" si="280"/>
        <v>21987105.210000001</v>
      </c>
      <c r="FD208" s="7">
        <f t="shared" si="280"/>
        <v>5221553.29</v>
      </c>
      <c r="FE208" s="7">
        <f t="shared" si="280"/>
        <v>1859462.77</v>
      </c>
      <c r="FF208" s="7">
        <f t="shared" si="280"/>
        <v>3461080.95</v>
      </c>
      <c r="FG208" s="7">
        <f t="shared" si="280"/>
        <v>2578197.79</v>
      </c>
      <c r="FH208" s="7">
        <f t="shared" si="280"/>
        <v>1531203.36</v>
      </c>
      <c r="FI208" s="7">
        <f t="shared" si="280"/>
        <v>19112473.530000001</v>
      </c>
      <c r="FJ208" s="7">
        <f t="shared" si="280"/>
        <v>20853140.969999999</v>
      </c>
      <c r="FK208" s="7">
        <f t="shared" si="280"/>
        <v>27306135.34</v>
      </c>
      <c r="FL208" s="7">
        <f t="shared" si="280"/>
        <v>83834123.879999995</v>
      </c>
      <c r="FM208" s="7">
        <f t="shared" si="280"/>
        <v>39185979.979999997</v>
      </c>
      <c r="FN208" s="7">
        <f t="shared" si="280"/>
        <v>239728245.94999999</v>
      </c>
      <c r="FO208" s="7">
        <f t="shared" si="280"/>
        <v>12134518.720000001</v>
      </c>
      <c r="FP208" s="7">
        <f t="shared" si="280"/>
        <v>24838213.27</v>
      </c>
      <c r="FQ208" s="7">
        <f t="shared" si="280"/>
        <v>10905792.33</v>
      </c>
      <c r="FR208" s="7">
        <f t="shared" si="280"/>
        <v>3137048.98</v>
      </c>
      <c r="FS208" s="7">
        <f t="shared" si="280"/>
        <v>3295490.11</v>
      </c>
      <c r="FT208" s="7">
        <f t="shared" si="280"/>
        <v>1387050.77</v>
      </c>
      <c r="FU208" s="7">
        <f t="shared" si="280"/>
        <v>10024315.800000001</v>
      </c>
      <c r="FV208" s="7">
        <f t="shared" si="280"/>
        <v>8198785.04</v>
      </c>
      <c r="FW208" s="7">
        <f t="shared" si="280"/>
        <v>3155076.85</v>
      </c>
      <c r="FX208" s="7">
        <f t="shared" si="280"/>
        <v>1344738.69</v>
      </c>
      <c r="FY208" s="7"/>
      <c r="FZ208" s="7"/>
      <c r="GA208" s="7"/>
      <c r="GB208" s="7"/>
      <c r="GC208" s="7"/>
      <c r="GD208" s="7"/>
      <c r="GE208" s="7"/>
      <c r="GF208" s="7"/>
      <c r="GG208" s="7"/>
      <c r="GH208" s="7"/>
      <c r="GI208" s="7"/>
      <c r="GJ208" s="7"/>
      <c r="GK208" s="7"/>
      <c r="GL208" s="7"/>
      <c r="GM208" s="7"/>
    </row>
    <row r="209" spans="1:195" x14ac:dyDescent="0.35">
      <c r="A209" s="6" t="s">
        <v>735</v>
      </c>
      <c r="B209" s="7" t="s">
        <v>736</v>
      </c>
      <c r="C209" s="49">
        <f t="shared" ref="C209:BN209" si="281">C67</f>
        <v>5.1999999999999998E-2</v>
      </c>
      <c r="D209" s="49">
        <f t="shared" si="281"/>
        <v>5.1999999999999998E-2</v>
      </c>
      <c r="E209" s="49">
        <f t="shared" si="281"/>
        <v>5.1999999999999998E-2</v>
      </c>
      <c r="F209" s="49">
        <f t="shared" si="281"/>
        <v>5.1999999999999998E-2</v>
      </c>
      <c r="G209" s="49">
        <f t="shared" si="281"/>
        <v>5.1999999999999998E-2</v>
      </c>
      <c r="H209" s="49">
        <f t="shared" si="281"/>
        <v>5.1999999999999998E-2</v>
      </c>
      <c r="I209" s="49">
        <f t="shared" si="281"/>
        <v>5.1999999999999998E-2</v>
      </c>
      <c r="J209" s="49">
        <f t="shared" si="281"/>
        <v>5.1999999999999998E-2</v>
      </c>
      <c r="K209" s="49">
        <f t="shared" si="281"/>
        <v>5.1999999999999998E-2</v>
      </c>
      <c r="L209" s="49">
        <f t="shared" si="281"/>
        <v>5.1999999999999998E-2</v>
      </c>
      <c r="M209" s="49">
        <f t="shared" si="281"/>
        <v>5.1999999999999998E-2</v>
      </c>
      <c r="N209" s="49">
        <f t="shared" si="281"/>
        <v>5.1999999999999998E-2</v>
      </c>
      <c r="O209" s="49">
        <f t="shared" si="281"/>
        <v>5.1999999999999998E-2</v>
      </c>
      <c r="P209" s="49">
        <f t="shared" si="281"/>
        <v>5.1999999999999998E-2</v>
      </c>
      <c r="Q209" s="49">
        <f t="shared" si="281"/>
        <v>5.1999999999999998E-2</v>
      </c>
      <c r="R209" s="49">
        <f t="shared" si="281"/>
        <v>5.1999999999999998E-2</v>
      </c>
      <c r="S209" s="49">
        <f t="shared" si="281"/>
        <v>5.1999999999999998E-2</v>
      </c>
      <c r="T209" s="49">
        <f t="shared" si="281"/>
        <v>5.1999999999999998E-2</v>
      </c>
      <c r="U209" s="49">
        <f t="shared" si="281"/>
        <v>5.1999999999999998E-2</v>
      </c>
      <c r="V209" s="49">
        <f t="shared" si="281"/>
        <v>5.1999999999999998E-2</v>
      </c>
      <c r="W209" s="49">
        <f t="shared" si="281"/>
        <v>5.1999999999999998E-2</v>
      </c>
      <c r="X209" s="49">
        <f t="shared" si="281"/>
        <v>5.1999999999999998E-2</v>
      </c>
      <c r="Y209" s="49">
        <f t="shared" si="281"/>
        <v>5.1999999999999998E-2</v>
      </c>
      <c r="Z209" s="49">
        <f t="shared" si="281"/>
        <v>5.1999999999999998E-2</v>
      </c>
      <c r="AA209" s="49">
        <f t="shared" si="281"/>
        <v>5.1999999999999998E-2</v>
      </c>
      <c r="AB209" s="49">
        <f t="shared" si="281"/>
        <v>5.1999999999999998E-2</v>
      </c>
      <c r="AC209" s="49">
        <f t="shared" si="281"/>
        <v>5.1999999999999998E-2</v>
      </c>
      <c r="AD209" s="49">
        <f t="shared" si="281"/>
        <v>5.1999999999999998E-2</v>
      </c>
      <c r="AE209" s="49">
        <f t="shared" si="281"/>
        <v>5.1999999999999998E-2</v>
      </c>
      <c r="AF209" s="49">
        <f t="shared" si="281"/>
        <v>5.1999999999999998E-2</v>
      </c>
      <c r="AG209" s="49">
        <f t="shared" si="281"/>
        <v>5.1999999999999998E-2</v>
      </c>
      <c r="AH209" s="49">
        <f t="shared" si="281"/>
        <v>5.1999999999999998E-2</v>
      </c>
      <c r="AI209" s="49">
        <f t="shared" si="281"/>
        <v>5.1999999999999998E-2</v>
      </c>
      <c r="AJ209" s="49">
        <f t="shared" si="281"/>
        <v>5.1999999999999998E-2</v>
      </c>
      <c r="AK209" s="49">
        <f t="shared" si="281"/>
        <v>5.1999999999999998E-2</v>
      </c>
      <c r="AL209" s="49">
        <f t="shared" si="281"/>
        <v>5.1999999999999998E-2</v>
      </c>
      <c r="AM209" s="49">
        <f t="shared" si="281"/>
        <v>5.1999999999999998E-2</v>
      </c>
      <c r="AN209" s="49">
        <f t="shared" si="281"/>
        <v>5.1999999999999998E-2</v>
      </c>
      <c r="AO209" s="49">
        <f t="shared" si="281"/>
        <v>5.1999999999999998E-2</v>
      </c>
      <c r="AP209" s="49">
        <f t="shared" si="281"/>
        <v>5.1999999999999998E-2</v>
      </c>
      <c r="AQ209" s="49">
        <f t="shared" si="281"/>
        <v>5.1999999999999998E-2</v>
      </c>
      <c r="AR209" s="49">
        <f t="shared" si="281"/>
        <v>5.1999999999999998E-2</v>
      </c>
      <c r="AS209" s="49">
        <f t="shared" si="281"/>
        <v>5.1999999999999998E-2</v>
      </c>
      <c r="AT209" s="49">
        <f t="shared" si="281"/>
        <v>5.1999999999999998E-2</v>
      </c>
      <c r="AU209" s="49">
        <f t="shared" si="281"/>
        <v>5.1999999999999998E-2</v>
      </c>
      <c r="AV209" s="49">
        <f t="shared" si="281"/>
        <v>5.1999999999999998E-2</v>
      </c>
      <c r="AW209" s="49">
        <f t="shared" si="281"/>
        <v>5.1999999999999998E-2</v>
      </c>
      <c r="AX209" s="49">
        <f t="shared" si="281"/>
        <v>5.1999999999999998E-2</v>
      </c>
      <c r="AY209" s="49">
        <f t="shared" si="281"/>
        <v>5.1999999999999998E-2</v>
      </c>
      <c r="AZ209" s="95">
        <f t="shared" si="281"/>
        <v>5.1999999999999998E-2</v>
      </c>
      <c r="BA209" s="49">
        <f t="shared" si="281"/>
        <v>5.1999999999999998E-2</v>
      </c>
      <c r="BB209" s="49">
        <f t="shared" si="281"/>
        <v>5.1999999999999998E-2</v>
      </c>
      <c r="BC209" s="49">
        <f t="shared" si="281"/>
        <v>5.1999999999999998E-2</v>
      </c>
      <c r="BD209" s="49">
        <f t="shared" si="281"/>
        <v>5.1999999999999998E-2</v>
      </c>
      <c r="BE209" s="49">
        <f t="shared" si="281"/>
        <v>5.1999999999999998E-2</v>
      </c>
      <c r="BF209" s="49">
        <f t="shared" si="281"/>
        <v>5.1999999999999998E-2</v>
      </c>
      <c r="BG209" s="49">
        <f t="shared" si="281"/>
        <v>5.1999999999999998E-2</v>
      </c>
      <c r="BH209" s="49">
        <f t="shared" si="281"/>
        <v>5.1999999999999998E-2</v>
      </c>
      <c r="BI209" s="49">
        <f t="shared" si="281"/>
        <v>5.1999999999999998E-2</v>
      </c>
      <c r="BJ209" s="49">
        <f t="shared" si="281"/>
        <v>5.1999999999999998E-2</v>
      </c>
      <c r="BK209" s="49">
        <f t="shared" si="281"/>
        <v>5.1999999999999998E-2</v>
      </c>
      <c r="BL209" s="49">
        <f t="shared" si="281"/>
        <v>5.1999999999999998E-2</v>
      </c>
      <c r="BM209" s="49">
        <f t="shared" si="281"/>
        <v>5.1999999999999998E-2</v>
      </c>
      <c r="BN209" s="49">
        <f t="shared" si="281"/>
        <v>5.1999999999999998E-2</v>
      </c>
      <c r="BO209" s="49">
        <f t="shared" ref="BO209:DZ209" si="282">BO67</f>
        <v>5.1999999999999998E-2</v>
      </c>
      <c r="BP209" s="49">
        <f t="shared" si="282"/>
        <v>5.1999999999999998E-2</v>
      </c>
      <c r="BQ209" s="49">
        <f t="shared" si="282"/>
        <v>5.1999999999999998E-2</v>
      </c>
      <c r="BR209" s="49">
        <f t="shared" si="282"/>
        <v>5.1999999999999998E-2</v>
      </c>
      <c r="BS209" s="49">
        <f t="shared" si="282"/>
        <v>5.1999999999999998E-2</v>
      </c>
      <c r="BT209" s="49">
        <f t="shared" si="282"/>
        <v>5.1999999999999998E-2</v>
      </c>
      <c r="BU209" s="49">
        <f t="shared" si="282"/>
        <v>5.1999999999999998E-2</v>
      </c>
      <c r="BV209" s="49">
        <f t="shared" si="282"/>
        <v>5.1999999999999998E-2</v>
      </c>
      <c r="BW209" s="49">
        <f t="shared" si="282"/>
        <v>5.1999999999999998E-2</v>
      </c>
      <c r="BX209" s="49">
        <f t="shared" si="282"/>
        <v>5.1999999999999998E-2</v>
      </c>
      <c r="BY209" s="49">
        <f t="shared" si="282"/>
        <v>5.1999999999999998E-2</v>
      </c>
      <c r="BZ209" s="49">
        <f t="shared" si="282"/>
        <v>5.1999999999999998E-2</v>
      </c>
      <c r="CA209" s="49">
        <f t="shared" si="282"/>
        <v>5.1999999999999998E-2</v>
      </c>
      <c r="CB209" s="49">
        <f t="shared" si="282"/>
        <v>5.1999999999999998E-2</v>
      </c>
      <c r="CC209" s="49">
        <f t="shared" si="282"/>
        <v>5.1999999999999998E-2</v>
      </c>
      <c r="CD209" s="49">
        <f t="shared" si="282"/>
        <v>5.1999999999999998E-2</v>
      </c>
      <c r="CE209" s="49">
        <f t="shared" si="282"/>
        <v>5.1999999999999998E-2</v>
      </c>
      <c r="CF209" s="49">
        <f t="shared" si="282"/>
        <v>5.1999999999999998E-2</v>
      </c>
      <c r="CG209" s="49">
        <f t="shared" si="282"/>
        <v>5.1999999999999998E-2</v>
      </c>
      <c r="CH209" s="49">
        <f t="shared" si="282"/>
        <v>5.1999999999999998E-2</v>
      </c>
      <c r="CI209" s="49">
        <f t="shared" si="282"/>
        <v>5.1999999999999998E-2</v>
      </c>
      <c r="CJ209" s="49">
        <f t="shared" si="282"/>
        <v>5.1999999999999998E-2</v>
      </c>
      <c r="CK209" s="49">
        <f t="shared" si="282"/>
        <v>5.1999999999999998E-2</v>
      </c>
      <c r="CL209" s="49">
        <f t="shared" si="282"/>
        <v>5.1999999999999998E-2</v>
      </c>
      <c r="CM209" s="49">
        <f t="shared" si="282"/>
        <v>5.1999999999999998E-2</v>
      </c>
      <c r="CN209" s="49">
        <f t="shared" si="282"/>
        <v>5.1999999999999998E-2</v>
      </c>
      <c r="CO209" s="49">
        <f t="shared" si="282"/>
        <v>5.1999999999999998E-2</v>
      </c>
      <c r="CP209" s="49">
        <f t="shared" si="282"/>
        <v>5.1999999999999998E-2</v>
      </c>
      <c r="CQ209" s="49">
        <f t="shared" si="282"/>
        <v>5.1999999999999998E-2</v>
      </c>
      <c r="CR209" s="49">
        <f t="shared" si="282"/>
        <v>5.1999999999999998E-2</v>
      </c>
      <c r="CS209" s="49">
        <f t="shared" si="282"/>
        <v>5.1999999999999998E-2</v>
      </c>
      <c r="CT209" s="49">
        <f t="shared" si="282"/>
        <v>5.1999999999999998E-2</v>
      </c>
      <c r="CU209" s="49">
        <f t="shared" si="282"/>
        <v>5.1999999999999998E-2</v>
      </c>
      <c r="CV209" s="49">
        <f t="shared" si="282"/>
        <v>5.1999999999999998E-2</v>
      </c>
      <c r="CW209" s="49">
        <f t="shared" si="282"/>
        <v>5.1999999999999998E-2</v>
      </c>
      <c r="CX209" s="49">
        <f t="shared" si="282"/>
        <v>5.1999999999999998E-2</v>
      </c>
      <c r="CY209" s="49">
        <f t="shared" si="282"/>
        <v>5.1999999999999998E-2</v>
      </c>
      <c r="CZ209" s="49">
        <f t="shared" si="282"/>
        <v>5.1999999999999998E-2</v>
      </c>
      <c r="DA209" s="49">
        <f t="shared" si="282"/>
        <v>5.1999999999999998E-2</v>
      </c>
      <c r="DB209" s="49">
        <f t="shared" si="282"/>
        <v>5.1999999999999998E-2</v>
      </c>
      <c r="DC209" s="49">
        <f t="shared" si="282"/>
        <v>5.1999999999999998E-2</v>
      </c>
      <c r="DD209" s="49">
        <f t="shared" si="282"/>
        <v>5.1999999999999998E-2</v>
      </c>
      <c r="DE209" s="49">
        <f t="shared" si="282"/>
        <v>5.1999999999999998E-2</v>
      </c>
      <c r="DF209" s="49">
        <f t="shared" si="282"/>
        <v>5.1999999999999998E-2</v>
      </c>
      <c r="DG209" s="49">
        <f t="shared" si="282"/>
        <v>5.1999999999999998E-2</v>
      </c>
      <c r="DH209" s="49">
        <f t="shared" si="282"/>
        <v>5.1999999999999998E-2</v>
      </c>
      <c r="DI209" s="49">
        <f t="shared" si="282"/>
        <v>5.1999999999999998E-2</v>
      </c>
      <c r="DJ209" s="49">
        <f t="shared" si="282"/>
        <v>5.1999999999999998E-2</v>
      </c>
      <c r="DK209" s="49">
        <f t="shared" si="282"/>
        <v>5.1999999999999998E-2</v>
      </c>
      <c r="DL209" s="49">
        <f t="shared" si="282"/>
        <v>5.1999999999999998E-2</v>
      </c>
      <c r="DM209" s="49">
        <f t="shared" si="282"/>
        <v>5.1999999999999998E-2</v>
      </c>
      <c r="DN209" s="49">
        <f t="shared" si="282"/>
        <v>5.1999999999999998E-2</v>
      </c>
      <c r="DO209" s="49">
        <f t="shared" si="282"/>
        <v>5.1999999999999998E-2</v>
      </c>
      <c r="DP209" s="49">
        <f t="shared" si="282"/>
        <v>5.1999999999999998E-2</v>
      </c>
      <c r="DQ209" s="49">
        <f t="shared" si="282"/>
        <v>5.1999999999999998E-2</v>
      </c>
      <c r="DR209" s="49">
        <f t="shared" si="282"/>
        <v>5.1999999999999998E-2</v>
      </c>
      <c r="DS209" s="49">
        <f t="shared" si="282"/>
        <v>5.1999999999999998E-2</v>
      </c>
      <c r="DT209" s="49">
        <f t="shared" si="282"/>
        <v>5.1999999999999998E-2</v>
      </c>
      <c r="DU209" s="49">
        <f t="shared" si="282"/>
        <v>5.1999999999999998E-2</v>
      </c>
      <c r="DV209" s="49">
        <f t="shared" si="282"/>
        <v>5.1999999999999998E-2</v>
      </c>
      <c r="DW209" s="49">
        <f t="shared" si="282"/>
        <v>5.1999999999999998E-2</v>
      </c>
      <c r="DX209" s="49">
        <f t="shared" si="282"/>
        <v>5.1999999999999998E-2</v>
      </c>
      <c r="DY209" s="49">
        <f t="shared" si="282"/>
        <v>5.1999999999999998E-2</v>
      </c>
      <c r="DZ209" s="49">
        <f t="shared" si="282"/>
        <v>5.1999999999999998E-2</v>
      </c>
      <c r="EA209" s="49">
        <f t="shared" ref="EA209:FX209" si="283">EA67</f>
        <v>5.1999999999999998E-2</v>
      </c>
      <c r="EB209" s="49">
        <f t="shared" si="283"/>
        <v>5.1999999999999998E-2</v>
      </c>
      <c r="EC209" s="49">
        <f t="shared" si="283"/>
        <v>5.1999999999999998E-2</v>
      </c>
      <c r="ED209" s="49">
        <f t="shared" si="283"/>
        <v>5.1999999999999998E-2</v>
      </c>
      <c r="EE209" s="49">
        <f t="shared" si="283"/>
        <v>5.1999999999999998E-2</v>
      </c>
      <c r="EF209" s="49">
        <f t="shared" si="283"/>
        <v>5.1999999999999998E-2</v>
      </c>
      <c r="EG209" s="49">
        <f t="shared" si="283"/>
        <v>5.1999999999999998E-2</v>
      </c>
      <c r="EH209" s="49">
        <f t="shared" si="283"/>
        <v>5.1999999999999998E-2</v>
      </c>
      <c r="EI209" s="49">
        <f t="shared" si="283"/>
        <v>5.1999999999999998E-2</v>
      </c>
      <c r="EJ209" s="49">
        <f t="shared" si="283"/>
        <v>5.1999999999999998E-2</v>
      </c>
      <c r="EK209" s="49">
        <f t="shared" si="283"/>
        <v>5.1999999999999998E-2</v>
      </c>
      <c r="EL209" s="49">
        <f t="shared" si="283"/>
        <v>5.1999999999999998E-2</v>
      </c>
      <c r="EM209" s="49">
        <f t="shared" si="283"/>
        <v>5.1999999999999998E-2</v>
      </c>
      <c r="EN209" s="49">
        <f t="shared" si="283"/>
        <v>5.1999999999999998E-2</v>
      </c>
      <c r="EO209" s="49">
        <f t="shared" si="283"/>
        <v>5.1999999999999998E-2</v>
      </c>
      <c r="EP209" s="49">
        <f t="shared" si="283"/>
        <v>5.1999999999999998E-2</v>
      </c>
      <c r="EQ209" s="33">
        <f t="shared" si="283"/>
        <v>5.1999999999999998E-2</v>
      </c>
      <c r="ER209" s="49">
        <f t="shared" si="283"/>
        <v>5.1999999999999998E-2</v>
      </c>
      <c r="ES209" s="49">
        <f t="shared" si="283"/>
        <v>5.1999999999999998E-2</v>
      </c>
      <c r="ET209" s="49">
        <f t="shared" si="283"/>
        <v>5.1999999999999998E-2</v>
      </c>
      <c r="EU209" s="49">
        <f t="shared" si="283"/>
        <v>5.1999999999999998E-2</v>
      </c>
      <c r="EV209" s="49">
        <f t="shared" si="283"/>
        <v>5.1999999999999998E-2</v>
      </c>
      <c r="EW209" s="49">
        <f t="shared" si="283"/>
        <v>5.1999999999999998E-2</v>
      </c>
      <c r="EX209" s="49">
        <f t="shared" si="283"/>
        <v>5.1999999999999998E-2</v>
      </c>
      <c r="EY209" s="49">
        <f t="shared" si="283"/>
        <v>5.1999999999999998E-2</v>
      </c>
      <c r="EZ209" s="49">
        <f t="shared" si="283"/>
        <v>5.1999999999999998E-2</v>
      </c>
      <c r="FA209" s="49">
        <f t="shared" si="283"/>
        <v>5.1999999999999998E-2</v>
      </c>
      <c r="FB209" s="49">
        <f t="shared" si="283"/>
        <v>5.1999999999999998E-2</v>
      </c>
      <c r="FC209" s="49">
        <f t="shared" si="283"/>
        <v>5.1999999999999998E-2</v>
      </c>
      <c r="FD209" s="49">
        <f t="shared" si="283"/>
        <v>5.1999999999999998E-2</v>
      </c>
      <c r="FE209" s="49">
        <f t="shared" si="283"/>
        <v>5.1999999999999998E-2</v>
      </c>
      <c r="FF209" s="49">
        <f t="shared" si="283"/>
        <v>5.1999999999999998E-2</v>
      </c>
      <c r="FG209" s="49">
        <f t="shared" si="283"/>
        <v>5.1999999999999998E-2</v>
      </c>
      <c r="FH209" s="49">
        <f t="shared" si="283"/>
        <v>5.1999999999999998E-2</v>
      </c>
      <c r="FI209" s="49">
        <f t="shared" si="283"/>
        <v>5.1999999999999998E-2</v>
      </c>
      <c r="FJ209" s="49">
        <f t="shared" si="283"/>
        <v>5.1999999999999998E-2</v>
      </c>
      <c r="FK209" s="49">
        <f t="shared" si="283"/>
        <v>5.1999999999999998E-2</v>
      </c>
      <c r="FL209" s="49">
        <f t="shared" si="283"/>
        <v>5.1999999999999998E-2</v>
      </c>
      <c r="FM209" s="49">
        <f t="shared" si="283"/>
        <v>5.1999999999999998E-2</v>
      </c>
      <c r="FN209" s="49">
        <f t="shared" si="283"/>
        <v>5.1999999999999998E-2</v>
      </c>
      <c r="FO209" s="49">
        <f t="shared" si="283"/>
        <v>5.1999999999999998E-2</v>
      </c>
      <c r="FP209" s="49">
        <f t="shared" si="283"/>
        <v>5.1999999999999998E-2</v>
      </c>
      <c r="FQ209" s="49">
        <f t="shared" si="283"/>
        <v>5.1999999999999998E-2</v>
      </c>
      <c r="FR209" s="49">
        <f t="shared" si="283"/>
        <v>5.1999999999999998E-2</v>
      </c>
      <c r="FS209" s="49">
        <f t="shared" si="283"/>
        <v>5.1999999999999998E-2</v>
      </c>
      <c r="FT209" s="49">
        <f t="shared" si="283"/>
        <v>5.1999999999999998E-2</v>
      </c>
      <c r="FU209" s="49">
        <f t="shared" si="283"/>
        <v>5.1999999999999998E-2</v>
      </c>
      <c r="FV209" s="49">
        <f t="shared" si="283"/>
        <v>5.1999999999999998E-2</v>
      </c>
      <c r="FW209" s="49">
        <f t="shared" si="283"/>
        <v>5.1999999999999998E-2</v>
      </c>
      <c r="FX209" s="49">
        <f t="shared" si="283"/>
        <v>5.1999999999999998E-2</v>
      </c>
      <c r="FY209" s="7"/>
      <c r="FZ209" s="7"/>
      <c r="GA209" s="7"/>
      <c r="GB209" s="7"/>
      <c r="GC209" s="7"/>
      <c r="GD209" s="7"/>
      <c r="GE209" s="7"/>
      <c r="GF209" s="7"/>
      <c r="GG209" s="7"/>
      <c r="GH209" s="7"/>
      <c r="GI209" s="7"/>
      <c r="GJ209" s="7"/>
      <c r="GK209" s="7"/>
      <c r="GL209" s="7"/>
      <c r="GM209" s="7"/>
    </row>
    <row r="210" spans="1:195" x14ac:dyDescent="0.35">
      <c r="A210" s="6" t="s">
        <v>737</v>
      </c>
      <c r="B210" s="7" t="s">
        <v>738</v>
      </c>
      <c r="C210" s="33">
        <f t="shared" ref="C210:BN210" si="284">ROUND((C103-C23)/C23,4)</f>
        <v>5.7999999999999996E-3</v>
      </c>
      <c r="D210" s="33">
        <f t="shared" si="284"/>
        <v>-2.5999999999999999E-2</v>
      </c>
      <c r="E210" s="33">
        <f t="shared" si="284"/>
        <v>-5.1200000000000002E-2</v>
      </c>
      <c r="F210" s="33">
        <f t="shared" si="284"/>
        <v>3.9100000000000003E-2</v>
      </c>
      <c r="G210" s="33">
        <f t="shared" si="284"/>
        <v>8.7099999999999997E-2</v>
      </c>
      <c r="H210" s="33">
        <f t="shared" si="284"/>
        <v>-7.6E-3</v>
      </c>
      <c r="I210" s="33">
        <f t="shared" si="284"/>
        <v>-5.3699999999999998E-2</v>
      </c>
      <c r="J210" s="33">
        <f t="shared" si="284"/>
        <v>-2.5700000000000001E-2</v>
      </c>
      <c r="K210" s="33">
        <f t="shared" si="284"/>
        <v>-3.6900000000000002E-2</v>
      </c>
      <c r="L210" s="33">
        <f t="shared" si="284"/>
        <v>-2.3E-2</v>
      </c>
      <c r="M210" s="33">
        <f t="shared" si="284"/>
        <v>-5.5899999999999998E-2</v>
      </c>
      <c r="N210" s="33">
        <f t="shared" si="284"/>
        <v>-1.2500000000000001E-2</v>
      </c>
      <c r="O210" s="33">
        <f t="shared" si="284"/>
        <v>-2.3199999999999998E-2</v>
      </c>
      <c r="P210" s="33">
        <f t="shared" si="284"/>
        <v>-4.0899999999999999E-2</v>
      </c>
      <c r="Q210" s="33">
        <f t="shared" si="284"/>
        <v>3.3599999999999998E-2</v>
      </c>
      <c r="R210" s="33">
        <f t="shared" si="284"/>
        <v>7.1300000000000002E-2</v>
      </c>
      <c r="S210" s="33">
        <f t="shared" si="284"/>
        <v>-8.9999999999999993E-3</v>
      </c>
      <c r="T210" s="33">
        <f t="shared" si="284"/>
        <v>-1.0999999999999999E-2</v>
      </c>
      <c r="U210" s="33">
        <f t="shared" si="284"/>
        <v>8.9899999999999994E-2</v>
      </c>
      <c r="V210" s="33">
        <f t="shared" si="284"/>
        <v>-2.4199999999999999E-2</v>
      </c>
      <c r="W210" s="33">
        <f t="shared" si="284"/>
        <v>-0.36409999999999998</v>
      </c>
      <c r="X210" s="33">
        <f t="shared" si="284"/>
        <v>0</v>
      </c>
      <c r="Y210" s="33">
        <f t="shared" si="284"/>
        <v>-5.2400000000000002E-2</v>
      </c>
      <c r="Z210" s="33">
        <f t="shared" si="284"/>
        <v>-4.0000000000000002E-4</v>
      </c>
      <c r="AA210" s="33">
        <f t="shared" si="284"/>
        <v>-2.2000000000000001E-3</v>
      </c>
      <c r="AB210" s="33">
        <f t="shared" si="284"/>
        <v>-2.1899999999999999E-2</v>
      </c>
      <c r="AC210" s="33">
        <f t="shared" si="284"/>
        <v>-2.0199999999999999E-2</v>
      </c>
      <c r="AD210" s="33">
        <f t="shared" si="284"/>
        <v>1.4E-2</v>
      </c>
      <c r="AE210" s="33">
        <f t="shared" si="284"/>
        <v>2.5399999999999999E-2</v>
      </c>
      <c r="AF210" s="33">
        <f t="shared" si="284"/>
        <v>-1.52E-2</v>
      </c>
      <c r="AG210" s="33">
        <f t="shared" si="284"/>
        <v>-2.1899999999999999E-2</v>
      </c>
      <c r="AH210" s="33">
        <f t="shared" si="284"/>
        <v>-2.87E-2</v>
      </c>
      <c r="AI210" s="33">
        <f t="shared" si="284"/>
        <v>-2.9100000000000001E-2</v>
      </c>
      <c r="AJ210" s="33">
        <f t="shared" si="284"/>
        <v>7.3200000000000001E-2</v>
      </c>
      <c r="AK210" s="33">
        <f t="shared" si="284"/>
        <v>-3.1600000000000003E-2</v>
      </c>
      <c r="AL210" s="33">
        <f t="shared" si="284"/>
        <v>3.6200000000000003E-2</v>
      </c>
      <c r="AM210" s="33">
        <f t="shared" si="284"/>
        <v>-4.6600000000000003E-2</v>
      </c>
      <c r="AN210" s="33">
        <f t="shared" si="284"/>
        <v>-5.45E-2</v>
      </c>
      <c r="AO210" s="33">
        <f t="shared" si="284"/>
        <v>1.8800000000000001E-2</v>
      </c>
      <c r="AP210" s="33">
        <f t="shared" si="284"/>
        <v>4.0000000000000001E-3</v>
      </c>
      <c r="AQ210" s="33">
        <f t="shared" si="284"/>
        <v>9.5999999999999992E-3</v>
      </c>
      <c r="AR210" s="33">
        <f t="shared" si="284"/>
        <v>-1.84E-2</v>
      </c>
      <c r="AS210" s="33">
        <f t="shared" si="284"/>
        <v>-1.6400000000000001E-2</v>
      </c>
      <c r="AT210" s="33">
        <f t="shared" si="284"/>
        <v>4.1999999999999997E-3</v>
      </c>
      <c r="AU210" s="33">
        <f t="shared" si="284"/>
        <v>-6.5299999999999997E-2</v>
      </c>
      <c r="AV210" s="33">
        <f t="shared" si="284"/>
        <v>-1.5299999999999999E-2</v>
      </c>
      <c r="AW210" s="33">
        <f t="shared" si="284"/>
        <v>-3.8999999999999998E-3</v>
      </c>
      <c r="AX210" s="33">
        <f t="shared" si="284"/>
        <v>7.3499999999999996E-2</v>
      </c>
      <c r="AY210" s="33">
        <f t="shared" si="284"/>
        <v>-2.47E-2</v>
      </c>
      <c r="AZ210" s="95">
        <f t="shared" si="284"/>
        <v>-1.6799999999999999E-2</v>
      </c>
      <c r="BA210" s="33">
        <f t="shared" si="284"/>
        <v>-1.17E-2</v>
      </c>
      <c r="BB210" s="33">
        <f t="shared" si="284"/>
        <v>-1.7600000000000001E-2</v>
      </c>
      <c r="BC210" s="33">
        <f t="shared" si="284"/>
        <v>-6.3200000000000006E-2</v>
      </c>
      <c r="BD210" s="33">
        <f t="shared" si="284"/>
        <v>-1.9E-3</v>
      </c>
      <c r="BE210" s="33">
        <f t="shared" si="284"/>
        <v>-4.3099999999999999E-2</v>
      </c>
      <c r="BF210" s="33">
        <f t="shared" si="284"/>
        <v>4.0000000000000002E-4</v>
      </c>
      <c r="BG210" s="33">
        <f t="shared" si="284"/>
        <v>-8.9999999999999993E-3</v>
      </c>
      <c r="BH210" s="33">
        <f t="shared" si="284"/>
        <v>-9.7999999999999997E-3</v>
      </c>
      <c r="BI210" s="33">
        <f t="shared" si="284"/>
        <v>-1.38E-2</v>
      </c>
      <c r="BJ210" s="33">
        <f t="shared" si="284"/>
        <v>-5.4000000000000003E-3</v>
      </c>
      <c r="BK210" s="33">
        <f t="shared" si="284"/>
        <v>9.2200000000000004E-2</v>
      </c>
      <c r="BL210" s="33">
        <f t="shared" si="284"/>
        <v>-0.1981</v>
      </c>
      <c r="BM210" s="33">
        <f t="shared" si="284"/>
        <v>0</v>
      </c>
      <c r="BN210" s="33">
        <f t="shared" si="284"/>
        <v>-2.8799999999999999E-2</v>
      </c>
      <c r="BO210" s="33">
        <f t="shared" ref="BO210:DZ210" si="285">ROUND((BO103-BO23)/BO23,4)</f>
        <v>-1.5900000000000001E-2</v>
      </c>
      <c r="BP210" s="33">
        <f t="shared" si="285"/>
        <v>-7.3700000000000002E-2</v>
      </c>
      <c r="BQ210" s="33">
        <f t="shared" si="285"/>
        <v>-5.4999999999999997E-3</v>
      </c>
      <c r="BR210" s="33">
        <f t="shared" si="285"/>
        <v>-2.7000000000000001E-3</v>
      </c>
      <c r="BS210" s="33">
        <f t="shared" si="285"/>
        <v>1.26E-2</v>
      </c>
      <c r="BT210" s="33">
        <f t="shared" si="285"/>
        <v>-5.0500000000000003E-2</v>
      </c>
      <c r="BU210" s="33">
        <f t="shared" si="285"/>
        <v>-3.0700000000000002E-2</v>
      </c>
      <c r="BV210" s="33">
        <f t="shared" si="285"/>
        <v>-5.9999999999999995E-4</v>
      </c>
      <c r="BW210" s="33">
        <f t="shared" si="285"/>
        <v>8.0999999999999996E-3</v>
      </c>
      <c r="BX210" s="33">
        <f t="shared" si="285"/>
        <v>-1.29E-2</v>
      </c>
      <c r="BY210" s="33">
        <f t="shared" si="285"/>
        <v>-3.85E-2</v>
      </c>
      <c r="BZ210" s="33">
        <f t="shared" si="285"/>
        <v>8.7400000000000005E-2</v>
      </c>
      <c r="CA210" s="33">
        <f t="shared" si="285"/>
        <v>-3.85E-2</v>
      </c>
      <c r="CB210" s="33">
        <f t="shared" si="285"/>
        <v>-2.4400000000000002E-2</v>
      </c>
      <c r="CC210" s="33">
        <f t="shared" si="285"/>
        <v>-5.1999999999999998E-3</v>
      </c>
      <c r="CD210" s="33">
        <f t="shared" si="285"/>
        <v>-0.29730000000000001</v>
      </c>
      <c r="CE210" s="33">
        <f t="shared" si="285"/>
        <v>3.0599999999999999E-2</v>
      </c>
      <c r="CF210" s="33">
        <f t="shared" si="285"/>
        <v>-5.5199999999999999E-2</v>
      </c>
      <c r="CG210" s="33">
        <f t="shared" si="285"/>
        <v>-1.0800000000000001E-2</v>
      </c>
      <c r="CH210" s="33">
        <f t="shared" si="285"/>
        <v>-4.36E-2</v>
      </c>
      <c r="CI210" s="33">
        <f t="shared" si="285"/>
        <v>-1.9599999999999999E-2</v>
      </c>
      <c r="CJ210" s="33">
        <f t="shared" si="285"/>
        <v>-2.5700000000000001E-2</v>
      </c>
      <c r="CK210" s="33">
        <f t="shared" si="285"/>
        <v>-0.1366</v>
      </c>
      <c r="CL210" s="33">
        <f t="shared" si="285"/>
        <v>-3.1E-2</v>
      </c>
      <c r="CM210" s="33">
        <f t="shared" si="285"/>
        <v>-6.6900000000000001E-2</v>
      </c>
      <c r="CN210" s="33">
        <f t="shared" si="285"/>
        <v>-1.77E-2</v>
      </c>
      <c r="CO210" s="33">
        <f t="shared" si="285"/>
        <v>-1.8599999999999998E-2</v>
      </c>
      <c r="CP210" s="33">
        <f t="shared" si="285"/>
        <v>-4.36E-2</v>
      </c>
      <c r="CQ210" s="33">
        <f t="shared" si="285"/>
        <v>-3.1099999999999999E-2</v>
      </c>
      <c r="CR210" s="33">
        <f t="shared" si="285"/>
        <v>-4.9500000000000002E-2</v>
      </c>
      <c r="CS210" s="33">
        <f t="shared" si="285"/>
        <v>-6.0100000000000001E-2</v>
      </c>
      <c r="CT210" s="33">
        <f t="shared" si="285"/>
        <v>0.1026</v>
      </c>
      <c r="CU210" s="33">
        <f t="shared" si="285"/>
        <v>0.16009999999999999</v>
      </c>
      <c r="CV210" s="33">
        <f t="shared" si="285"/>
        <v>0</v>
      </c>
      <c r="CW210" s="33">
        <f t="shared" si="285"/>
        <v>-2.3999999999999998E-3</v>
      </c>
      <c r="CX210" s="33">
        <f t="shared" si="285"/>
        <v>-1.6400000000000001E-2</v>
      </c>
      <c r="CY210" s="33">
        <f t="shared" si="285"/>
        <v>0</v>
      </c>
      <c r="CZ210" s="33">
        <f t="shared" si="285"/>
        <v>-3.2099999999999997E-2</v>
      </c>
      <c r="DA210" s="33">
        <f t="shared" si="285"/>
        <v>-7.9000000000000008E-3</v>
      </c>
      <c r="DB210" s="33">
        <f t="shared" si="285"/>
        <v>-1.2999999999999999E-2</v>
      </c>
      <c r="DC210" s="33">
        <f t="shared" si="285"/>
        <v>5.4999999999999997E-3</v>
      </c>
      <c r="DD210" s="33">
        <f t="shared" si="285"/>
        <v>8.2799999999999999E-2</v>
      </c>
      <c r="DE210" s="33">
        <f t="shared" si="285"/>
        <v>-6.4100000000000004E-2</v>
      </c>
      <c r="DF210" s="33">
        <f t="shared" si="285"/>
        <v>-1.3100000000000001E-2</v>
      </c>
      <c r="DG210" s="33">
        <f t="shared" si="285"/>
        <v>-1.5800000000000002E-2</v>
      </c>
      <c r="DH210" s="33">
        <f t="shared" si="285"/>
        <v>-3.15E-2</v>
      </c>
      <c r="DI210" s="33">
        <f t="shared" si="285"/>
        <v>-2.4899999999999999E-2</v>
      </c>
      <c r="DJ210" s="33">
        <f t="shared" si="285"/>
        <v>-1.5900000000000001E-2</v>
      </c>
      <c r="DK210" s="33">
        <f t="shared" si="285"/>
        <v>-8.6999999999999994E-3</v>
      </c>
      <c r="DL210" s="33">
        <f t="shared" si="285"/>
        <v>-2.7000000000000001E-3</v>
      </c>
      <c r="DM210" s="33">
        <f t="shared" si="285"/>
        <v>-7.7000000000000002E-3</v>
      </c>
      <c r="DN210" s="33">
        <f t="shared" si="285"/>
        <v>-8.8999999999999999E-3</v>
      </c>
      <c r="DO210" s="33">
        <f t="shared" si="285"/>
        <v>7.6E-3</v>
      </c>
      <c r="DP210" s="33">
        <f t="shared" si="285"/>
        <v>-3.5000000000000001E-3</v>
      </c>
      <c r="DQ210" s="33">
        <f t="shared" si="285"/>
        <v>3.3000000000000002E-2</v>
      </c>
      <c r="DR210" s="33">
        <f t="shared" si="285"/>
        <v>-2.1100000000000001E-2</v>
      </c>
      <c r="DS210" s="33">
        <f t="shared" si="285"/>
        <v>-5.5399999999999998E-2</v>
      </c>
      <c r="DT210" s="33">
        <f t="shared" si="285"/>
        <v>-1.77E-2</v>
      </c>
      <c r="DU210" s="33">
        <f t="shared" si="285"/>
        <v>-0.01</v>
      </c>
      <c r="DV210" s="33">
        <f t="shared" si="285"/>
        <v>-1.54E-2</v>
      </c>
      <c r="DW210" s="33">
        <f t="shared" si="285"/>
        <v>-2.0199999999999999E-2</v>
      </c>
      <c r="DX210" s="33">
        <f t="shared" si="285"/>
        <v>-1.1999999999999999E-3</v>
      </c>
      <c r="DY210" s="33">
        <f t="shared" si="285"/>
        <v>-2.7799999999999998E-2</v>
      </c>
      <c r="DZ210" s="33">
        <f t="shared" si="285"/>
        <v>-4.5499999999999999E-2</v>
      </c>
      <c r="EA210" s="33">
        <f t="shared" ref="EA210:FX210" si="286">ROUND((EA103-EA23)/EA23,4)</f>
        <v>-4.8399999999999999E-2</v>
      </c>
      <c r="EB210" s="33">
        <f t="shared" si="286"/>
        <v>-3.0700000000000002E-2</v>
      </c>
      <c r="EC210" s="33">
        <f t="shared" si="286"/>
        <v>-2.9499999999999998E-2</v>
      </c>
      <c r="ED210" s="33">
        <f t="shared" si="286"/>
        <v>-1.09E-2</v>
      </c>
      <c r="EE210" s="33">
        <f t="shared" si="286"/>
        <v>2.5999999999999999E-3</v>
      </c>
      <c r="EF210" s="33">
        <f t="shared" si="286"/>
        <v>-2.9600000000000001E-2</v>
      </c>
      <c r="EG210" s="33">
        <f t="shared" si="286"/>
        <v>1.6000000000000001E-3</v>
      </c>
      <c r="EH210" s="33">
        <f t="shared" si="286"/>
        <v>-1.2699999999999999E-2</v>
      </c>
      <c r="EI210" s="33">
        <f t="shared" si="286"/>
        <v>-2.3400000000000001E-2</v>
      </c>
      <c r="EJ210" s="33">
        <f t="shared" si="286"/>
        <v>-8.0000000000000002E-3</v>
      </c>
      <c r="EK210" s="33">
        <f t="shared" si="286"/>
        <v>-2.3300000000000001E-2</v>
      </c>
      <c r="EL210" s="33">
        <f t="shared" si="286"/>
        <v>-1.0699999999999999E-2</v>
      </c>
      <c r="EM210" s="33">
        <f t="shared" si="286"/>
        <v>-3.0300000000000001E-2</v>
      </c>
      <c r="EN210" s="33">
        <f t="shared" si="286"/>
        <v>-3.5000000000000003E-2</v>
      </c>
      <c r="EO210" s="33">
        <f t="shared" si="286"/>
        <v>-0.04</v>
      </c>
      <c r="EP210" s="33">
        <f t="shared" si="286"/>
        <v>-2.8999999999999998E-3</v>
      </c>
      <c r="EQ210" s="33">
        <f t="shared" si="286"/>
        <v>-1.2699999999999999E-2</v>
      </c>
      <c r="ER210" s="33">
        <f t="shared" si="286"/>
        <v>-1.12E-2</v>
      </c>
      <c r="ES210" s="33">
        <f t="shared" si="286"/>
        <v>-5.9900000000000002E-2</v>
      </c>
      <c r="ET210" s="33">
        <f t="shared" si="286"/>
        <v>-1.4800000000000001E-2</v>
      </c>
      <c r="EU210" s="33">
        <f t="shared" si="286"/>
        <v>-6.9999999999999999E-4</v>
      </c>
      <c r="EV210" s="33">
        <f t="shared" si="286"/>
        <v>-2.8799999999999999E-2</v>
      </c>
      <c r="EW210" s="33">
        <f t="shared" si="286"/>
        <v>-2.1999999999999999E-2</v>
      </c>
      <c r="EX210" s="33">
        <f t="shared" si="286"/>
        <v>0</v>
      </c>
      <c r="EY210" s="33">
        <f t="shared" si="286"/>
        <v>-0.16189999999999999</v>
      </c>
      <c r="EZ210" s="33">
        <f t="shared" si="286"/>
        <v>-3.8E-3</v>
      </c>
      <c r="FA210" s="33">
        <f t="shared" si="286"/>
        <v>-1.0999999999999999E-2</v>
      </c>
      <c r="FB210" s="33">
        <f t="shared" si="286"/>
        <v>-4.1799999999999997E-2</v>
      </c>
      <c r="FC210" s="33">
        <f t="shared" si="286"/>
        <v>-7.2900000000000006E-2</v>
      </c>
      <c r="FD210" s="33">
        <f t="shared" si="286"/>
        <v>-9.7999999999999997E-3</v>
      </c>
      <c r="FE210" s="33">
        <f t="shared" si="286"/>
        <v>-4.41E-2</v>
      </c>
      <c r="FF210" s="33">
        <f t="shared" si="286"/>
        <v>-2.4899999999999999E-2</v>
      </c>
      <c r="FG210" s="33">
        <f t="shared" si="286"/>
        <v>-1.72E-2</v>
      </c>
      <c r="FH210" s="33">
        <f t="shared" si="286"/>
        <v>0</v>
      </c>
      <c r="FI210" s="33">
        <f t="shared" si="286"/>
        <v>-2.2599999999999999E-2</v>
      </c>
      <c r="FJ210" s="33">
        <f t="shared" si="286"/>
        <v>-2E-3</v>
      </c>
      <c r="FK210" s="33">
        <f t="shared" si="286"/>
        <v>-1.21E-2</v>
      </c>
      <c r="FL210" s="33">
        <f t="shared" si="286"/>
        <v>3.3500000000000002E-2</v>
      </c>
      <c r="FM210" s="33">
        <f t="shared" si="286"/>
        <v>2.2499999999999999E-2</v>
      </c>
      <c r="FN210" s="33">
        <f t="shared" si="286"/>
        <v>1.6400000000000001E-2</v>
      </c>
      <c r="FO210" s="33">
        <f t="shared" si="286"/>
        <v>1.8499999999999999E-2</v>
      </c>
      <c r="FP210" s="33">
        <f t="shared" si="286"/>
        <v>6.3E-3</v>
      </c>
      <c r="FQ210" s="33">
        <f t="shared" si="286"/>
        <v>-3.7000000000000002E-3</v>
      </c>
      <c r="FR210" s="33">
        <f t="shared" si="286"/>
        <v>-7.6E-3</v>
      </c>
      <c r="FS210" s="33">
        <f t="shared" si="286"/>
        <v>-6.2799999999999995E-2</v>
      </c>
      <c r="FT210" s="33">
        <f t="shared" si="286"/>
        <v>-5.62E-2</v>
      </c>
      <c r="FU210" s="33">
        <f t="shared" si="286"/>
        <v>-2.1600000000000001E-2</v>
      </c>
      <c r="FV210" s="33">
        <f t="shared" si="286"/>
        <v>-5.1999999999999998E-3</v>
      </c>
      <c r="FW210" s="33">
        <f t="shared" si="286"/>
        <v>-4.7699999999999999E-2</v>
      </c>
      <c r="FX210" s="33">
        <f t="shared" si="286"/>
        <v>0.13039999999999999</v>
      </c>
      <c r="FY210" s="7"/>
      <c r="FZ210" s="7"/>
      <c r="GA210" s="7"/>
      <c r="GB210" s="7"/>
      <c r="GC210" s="7"/>
      <c r="GD210" s="7"/>
      <c r="GE210" s="7"/>
      <c r="GF210" s="7"/>
      <c r="GG210" s="7"/>
      <c r="GH210" s="7"/>
      <c r="GI210" s="7"/>
      <c r="GJ210" s="7"/>
      <c r="GK210" s="7"/>
      <c r="GL210" s="7"/>
      <c r="GM210" s="7"/>
    </row>
    <row r="211" spans="1:195" x14ac:dyDescent="0.35">
      <c r="A211" s="7"/>
      <c r="B211" s="7" t="s">
        <v>739</v>
      </c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63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  <c r="DH211" s="7"/>
      <c r="DI211" s="7"/>
      <c r="DJ211" s="7"/>
      <c r="DK211" s="7"/>
      <c r="DL211" s="7"/>
      <c r="DM211" s="7"/>
      <c r="DN211" s="7"/>
      <c r="DO211" s="7"/>
      <c r="DP211" s="7"/>
      <c r="DQ211" s="7"/>
      <c r="DR211" s="7"/>
      <c r="DS211" s="7"/>
      <c r="DT211" s="7"/>
      <c r="DU211" s="7"/>
      <c r="DV211" s="7"/>
      <c r="DW211" s="7"/>
      <c r="DX211" s="7"/>
      <c r="DY211" s="7"/>
      <c r="DZ211" s="7"/>
      <c r="EA211" s="7"/>
      <c r="EB211" s="7"/>
      <c r="EC211" s="7"/>
      <c r="ED211" s="7"/>
      <c r="EE211" s="7"/>
      <c r="EF211" s="7"/>
      <c r="EG211" s="7"/>
      <c r="EH211" s="7"/>
      <c r="EI211" s="7"/>
      <c r="EJ211" s="7"/>
      <c r="EK211" s="7"/>
      <c r="EL211" s="7"/>
      <c r="EM211" s="7"/>
      <c r="EN211" s="7"/>
      <c r="EO211" s="7"/>
      <c r="EP211" s="7"/>
      <c r="EQ211" s="7"/>
      <c r="ER211" s="7"/>
      <c r="ES211" s="7"/>
      <c r="ET211" s="7"/>
      <c r="EU211" s="7"/>
      <c r="EV211" s="7"/>
      <c r="EW211" s="7"/>
      <c r="EX211" s="7"/>
      <c r="EY211" s="7"/>
      <c r="EZ211" s="7"/>
      <c r="FA211" s="7"/>
      <c r="FB211" s="7"/>
      <c r="FC211" s="7"/>
      <c r="FD211" s="7"/>
      <c r="FE211" s="7"/>
      <c r="FF211" s="7"/>
      <c r="FG211" s="7"/>
      <c r="FH211" s="7"/>
      <c r="FI211" s="7"/>
      <c r="FJ211" s="7"/>
      <c r="FK211" s="7"/>
      <c r="FL211" s="7"/>
      <c r="FM211" s="7"/>
      <c r="FN211" s="7"/>
      <c r="FO211" s="7"/>
      <c r="FP211" s="7"/>
      <c r="FQ211" s="7"/>
      <c r="FR211" s="7"/>
      <c r="FS211" s="7"/>
      <c r="FT211" s="7"/>
      <c r="FU211" s="7"/>
      <c r="FV211" s="7"/>
      <c r="FW211" s="7"/>
      <c r="FX211" s="7"/>
      <c r="FY211" s="49"/>
      <c r="FZ211" s="7"/>
      <c r="GA211" s="7"/>
      <c r="GB211" s="7"/>
      <c r="GC211" s="7"/>
      <c r="GD211" s="7"/>
      <c r="GE211" s="7"/>
      <c r="GF211" s="7"/>
      <c r="GG211" s="7"/>
      <c r="GH211" s="7"/>
      <c r="GI211" s="7"/>
      <c r="GJ211" s="7"/>
      <c r="GK211" s="7"/>
      <c r="GL211" s="7"/>
      <c r="GM211" s="7"/>
    </row>
    <row r="212" spans="1:195" x14ac:dyDescent="0.35">
      <c r="A212" s="6" t="s">
        <v>740</v>
      </c>
      <c r="B212" s="7" t="s">
        <v>741</v>
      </c>
      <c r="C212" s="7">
        <f t="shared" ref="C212:BN212" si="287">ROUND((C208)*(1+C209+C210),2)</f>
        <v>76400073.810000002</v>
      </c>
      <c r="D212" s="7">
        <f t="shared" si="287"/>
        <v>441567228.69</v>
      </c>
      <c r="E212" s="7">
        <f t="shared" si="287"/>
        <v>70615149.629999995</v>
      </c>
      <c r="F212" s="7">
        <f t="shared" si="287"/>
        <v>267150936.41999999</v>
      </c>
      <c r="G212" s="7">
        <f t="shared" si="287"/>
        <v>19762099.489999998</v>
      </c>
      <c r="H212" s="7">
        <f t="shared" si="287"/>
        <v>12997393.09</v>
      </c>
      <c r="I212" s="7">
        <f t="shared" si="287"/>
        <v>98374824.120000005</v>
      </c>
      <c r="J212" s="7">
        <f t="shared" si="287"/>
        <v>23610103.77</v>
      </c>
      <c r="K212" s="7">
        <f t="shared" si="287"/>
        <v>4060388.28</v>
      </c>
      <c r="L212" s="7">
        <f t="shared" si="287"/>
        <v>26130974.969999999</v>
      </c>
      <c r="M212" s="7">
        <f t="shared" si="287"/>
        <v>13416208.960000001</v>
      </c>
      <c r="N212" s="7">
        <f t="shared" si="287"/>
        <v>584547583.37</v>
      </c>
      <c r="O212" s="7">
        <f t="shared" si="287"/>
        <v>143790056.53999999</v>
      </c>
      <c r="P212" s="7">
        <f t="shared" si="287"/>
        <v>5001846.4800000004</v>
      </c>
      <c r="Q212" s="7">
        <f t="shared" si="287"/>
        <v>481218490.29000002</v>
      </c>
      <c r="R212" s="7">
        <f t="shared" si="287"/>
        <v>71338971.849999994</v>
      </c>
      <c r="S212" s="7">
        <f t="shared" si="287"/>
        <v>18766471.579999998</v>
      </c>
      <c r="T212" s="7">
        <f t="shared" si="287"/>
        <v>3149965.37</v>
      </c>
      <c r="U212" s="7">
        <f t="shared" si="287"/>
        <v>1326593.46</v>
      </c>
      <c r="V212" s="7">
        <f t="shared" si="287"/>
        <v>4041234.87</v>
      </c>
      <c r="W212" s="7">
        <f t="shared" si="287"/>
        <v>2361958.7999999998</v>
      </c>
      <c r="X212" s="7">
        <f t="shared" si="287"/>
        <v>1114970.26</v>
      </c>
      <c r="Y212" s="7">
        <f t="shared" si="287"/>
        <v>10554610.439999999</v>
      </c>
      <c r="Z212" s="7">
        <f t="shared" si="287"/>
        <v>3713072.85</v>
      </c>
      <c r="AA212" s="7">
        <f t="shared" si="287"/>
        <v>343638863.72000003</v>
      </c>
      <c r="AB212" s="7">
        <f t="shared" si="287"/>
        <v>307581032.04000002</v>
      </c>
      <c r="AC212" s="7">
        <f t="shared" si="287"/>
        <v>10699391.779999999</v>
      </c>
      <c r="AD212" s="7">
        <f t="shared" si="287"/>
        <v>15840719.939999999</v>
      </c>
      <c r="AE212" s="7">
        <f t="shared" si="287"/>
        <v>2061119.99</v>
      </c>
      <c r="AF212" s="7">
        <f t="shared" si="287"/>
        <v>3247177.5</v>
      </c>
      <c r="AG212" s="7">
        <f t="shared" si="287"/>
        <v>7654306.8399999999</v>
      </c>
      <c r="AH212" s="7">
        <f t="shared" si="287"/>
        <v>11148372.279999999</v>
      </c>
      <c r="AI212" s="7">
        <f t="shared" si="287"/>
        <v>5072090.8499999996</v>
      </c>
      <c r="AJ212" s="7">
        <f t="shared" si="287"/>
        <v>3522998.75</v>
      </c>
      <c r="AK212" s="7">
        <f t="shared" si="287"/>
        <v>3317724.06</v>
      </c>
      <c r="AL212" s="7">
        <f t="shared" si="287"/>
        <v>4482781.13</v>
      </c>
      <c r="AM212" s="7">
        <f t="shared" si="287"/>
        <v>5022251.6500000004</v>
      </c>
      <c r="AN212" s="7">
        <f t="shared" si="287"/>
        <v>4583868.53</v>
      </c>
      <c r="AO212" s="7">
        <f t="shared" si="287"/>
        <v>50333084.359999999</v>
      </c>
      <c r="AP212" s="7">
        <f t="shared" si="287"/>
        <v>999355203.38</v>
      </c>
      <c r="AQ212" s="7">
        <f t="shared" si="287"/>
        <v>4197772.25</v>
      </c>
      <c r="AR212" s="7">
        <f t="shared" si="287"/>
        <v>687237039.45000005</v>
      </c>
      <c r="AS212" s="7">
        <f t="shared" si="287"/>
        <v>78543345.650000006</v>
      </c>
      <c r="AT212" s="7">
        <f t="shared" si="287"/>
        <v>26275792.390000001</v>
      </c>
      <c r="AU212" s="7">
        <f t="shared" si="287"/>
        <v>4354451.4000000004</v>
      </c>
      <c r="AV212" s="7">
        <f t="shared" si="287"/>
        <v>4839294.63</v>
      </c>
      <c r="AW212" s="7">
        <f t="shared" si="287"/>
        <v>4288340.87</v>
      </c>
      <c r="AX212" s="7">
        <f t="shared" si="287"/>
        <v>1748436.21</v>
      </c>
      <c r="AY212" s="7">
        <f t="shared" si="287"/>
        <v>5734323.3899999997</v>
      </c>
      <c r="AZ212" s="7">
        <f t="shared" si="287"/>
        <v>142073372.47999999</v>
      </c>
      <c r="BA212" s="7">
        <f t="shared" si="287"/>
        <v>98909535.730000004</v>
      </c>
      <c r="BB212" s="7">
        <f t="shared" si="287"/>
        <v>83346548.040000007</v>
      </c>
      <c r="BC212" s="7">
        <f t="shared" si="287"/>
        <v>279802012.47000003</v>
      </c>
      <c r="BD212" s="7">
        <f t="shared" si="287"/>
        <v>38956999.009999998</v>
      </c>
      <c r="BE212" s="7">
        <f t="shared" si="287"/>
        <v>14456990.140000001</v>
      </c>
      <c r="BF212" s="7">
        <f t="shared" si="287"/>
        <v>275483507.57999998</v>
      </c>
      <c r="BG212" s="7">
        <f t="shared" si="287"/>
        <v>11334133.15</v>
      </c>
      <c r="BH212" s="7">
        <f t="shared" si="287"/>
        <v>7361011.2599999998</v>
      </c>
      <c r="BI212" s="7">
        <f t="shared" si="287"/>
        <v>4388882.32</v>
      </c>
      <c r="BJ212" s="7">
        <f t="shared" si="287"/>
        <v>67735634.269999996</v>
      </c>
      <c r="BK212" s="7">
        <f t="shared" si="287"/>
        <v>359966129.12</v>
      </c>
      <c r="BL212" s="7">
        <f t="shared" si="287"/>
        <v>2092647.47</v>
      </c>
      <c r="BM212" s="7">
        <f t="shared" si="287"/>
        <v>5330176.25</v>
      </c>
      <c r="BN212" s="7">
        <f t="shared" si="287"/>
        <v>34720561.240000002</v>
      </c>
      <c r="BO212" s="7">
        <f t="shared" ref="BO212:DZ212" si="288">ROUND((BO208)*(1+BO209+BO210),2)</f>
        <v>14407791.93</v>
      </c>
      <c r="BP212" s="7">
        <f t="shared" si="288"/>
        <v>3223424.34</v>
      </c>
      <c r="BQ212" s="7">
        <f t="shared" si="288"/>
        <v>70850193.609999999</v>
      </c>
      <c r="BR212" s="7">
        <f t="shared" si="288"/>
        <v>49025825.380000003</v>
      </c>
      <c r="BS212" s="7">
        <f t="shared" si="288"/>
        <v>14321305.99</v>
      </c>
      <c r="BT212" s="7">
        <f t="shared" si="288"/>
        <v>5431512.1600000001</v>
      </c>
      <c r="BU212" s="7">
        <f t="shared" si="288"/>
        <v>5640205.4500000002</v>
      </c>
      <c r="BV212" s="7">
        <f t="shared" si="288"/>
        <v>14274122.24</v>
      </c>
      <c r="BW212" s="7">
        <f t="shared" si="288"/>
        <v>22769477.91</v>
      </c>
      <c r="BX212" s="7">
        <f t="shared" si="288"/>
        <v>1683763.16</v>
      </c>
      <c r="BY212" s="7">
        <f t="shared" si="288"/>
        <v>5603844.8200000003</v>
      </c>
      <c r="BZ212" s="7">
        <f t="shared" si="288"/>
        <v>3883266.71</v>
      </c>
      <c r="CA212" s="7">
        <f t="shared" si="288"/>
        <v>2975752.87</v>
      </c>
      <c r="CB212" s="7">
        <f t="shared" si="288"/>
        <v>827240692.00999999</v>
      </c>
      <c r="CC212" s="7">
        <f t="shared" si="288"/>
        <v>3436218.75</v>
      </c>
      <c r="CD212" s="7">
        <f t="shared" si="288"/>
        <v>2446048.4700000002</v>
      </c>
      <c r="CE212" s="7">
        <f t="shared" si="288"/>
        <v>3046513.21</v>
      </c>
      <c r="CF212" s="7">
        <f t="shared" si="288"/>
        <v>2329543.2000000002</v>
      </c>
      <c r="CG212" s="7">
        <f t="shared" si="288"/>
        <v>3558490.71</v>
      </c>
      <c r="CH212" s="7">
        <f t="shared" si="288"/>
        <v>2168399.17</v>
      </c>
      <c r="CI212" s="7">
        <f t="shared" si="288"/>
        <v>8172510.7599999998</v>
      </c>
      <c r="CJ212" s="7">
        <f t="shared" si="288"/>
        <v>10960741.470000001</v>
      </c>
      <c r="CK212" s="7">
        <f t="shared" si="288"/>
        <v>55654123.630000003</v>
      </c>
      <c r="CL212" s="7">
        <f t="shared" si="288"/>
        <v>15075389.949999999</v>
      </c>
      <c r="CM212" s="7">
        <f t="shared" si="288"/>
        <v>8889295.4600000009</v>
      </c>
      <c r="CN212" s="7">
        <f t="shared" si="288"/>
        <v>346493047.11000001</v>
      </c>
      <c r="CO212" s="7">
        <f t="shared" si="288"/>
        <v>156449717.91</v>
      </c>
      <c r="CP212" s="7">
        <f t="shared" si="288"/>
        <v>11717941.5</v>
      </c>
      <c r="CQ212" s="7">
        <f t="shared" si="288"/>
        <v>9951116.3399999999</v>
      </c>
      <c r="CR212" s="7">
        <f t="shared" si="288"/>
        <v>3768228.81</v>
      </c>
      <c r="CS212" s="7">
        <f t="shared" si="288"/>
        <v>4355231.42</v>
      </c>
      <c r="CT212" s="7">
        <f t="shared" si="288"/>
        <v>2465093.33</v>
      </c>
      <c r="CU212" s="7">
        <f t="shared" si="288"/>
        <v>5178174.3</v>
      </c>
      <c r="CV212" s="7">
        <f t="shared" si="288"/>
        <v>1047781.03</v>
      </c>
      <c r="CW212" s="7">
        <f t="shared" si="288"/>
        <v>3666104.68</v>
      </c>
      <c r="CX212" s="7">
        <f t="shared" si="288"/>
        <v>5827421.5199999996</v>
      </c>
      <c r="CY212" s="7">
        <f t="shared" si="288"/>
        <v>1134725.27</v>
      </c>
      <c r="CZ212" s="7">
        <f t="shared" si="288"/>
        <v>20706347.620000001</v>
      </c>
      <c r="DA212" s="7">
        <f t="shared" si="288"/>
        <v>3524811.58</v>
      </c>
      <c r="DB212" s="7">
        <f t="shared" si="288"/>
        <v>4650189.97</v>
      </c>
      <c r="DC212" s="7">
        <f t="shared" si="288"/>
        <v>3368634.3</v>
      </c>
      <c r="DD212" s="7">
        <f t="shared" si="288"/>
        <v>3439674.01</v>
      </c>
      <c r="DE212" s="7">
        <f t="shared" si="288"/>
        <v>4366676.09</v>
      </c>
      <c r="DF212" s="7">
        <f t="shared" si="288"/>
        <v>228583335.63</v>
      </c>
      <c r="DG212" s="7">
        <f t="shared" si="288"/>
        <v>2122685.7599999998</v>
      </c>
      <c r="DH212" s="7">
        <f t="shared" si="288"/>
        <v>20357746.760000002</v>
      </c>
      <c r="DI212" s="7">
        <f t="shared" si="288"/>
        <v>27125910.600000001</v>
      </c>
      <c r="DJ212" s="7">
        <f t="shared" si="288"/>
        <v>7720106.7300000004</v>
      </c>
      <c r="DK212" s="7">
        <f t="shared" si="288"/>
        <v>6074853.4500000002</v>
      </c>
      <c r="DL212" s="7">
        <f t="shared" si="288"/>
        <v>64927965.049999997</v>
      </c>
      <c r="DM212" s="7">
        <f t="shared" si="288"/>
        <v>4203514.03</v>
      </c>
      <c r="DN212" s="7">
        <f t="shared" si="288"/>
        <v>15451047.93</v>
      </c>
      <c r="DO212" s="7">
        <f t="shared" si="288"/>
        <v>37282953.399999999</v>
      </c>
      <c r="DP212" s="7">
        <f t="shared" si="288"/>
        <v>3736792.55</v>
      </c>
      <c r="DQ212" s="7">
        <f t="shared" si="288"/>
        <v>10035555.18</v>
      </c>
      <c r="DR212" s="7">
        <f t="shared" si="288"/>
        <v>15954808.390000001</v>
      </c>
      <c r="DS212" s="7">
        <f t="shared" si="288"/>
        <v>8075742.3300000001</v>
      </c>
      <c r="DT212" s="7">
        <f t="shared" si="288"/>
        <v>3527002.39</v>
      </c>
      <c r="DU212" s="7">
        <f t="shared" si="288"/>
        <v>5017975.8099999996</v>
      </c>
      <c r="DV212" s="7">
        <f t="shared" si="288"/>
        <v>3713187</v>
      </c>
      <c r="DW212" s="7">
        <f t="shared" si="288"/>
        <v>4552045.01</v>
      </c>
      <c r="DX212" s="7">
        <f t="shared" si="288"/>
        <v>3603499.87</v>
      </c>
      <c r="DY212" s="7">
        <f t="shared" si="288"/>
        <v>4881660.79</v>
      </c>
      <c r="DZ212" s="7">
        <f t="shared" si="288"/>
        <v>8839538.1199999992</v>
      </c>
      <c r="EA212" s="7">
        <f t="shared" ref="EA212:FX212" si="289">ROUND((EA208)*(1+EA209+EA210),2)</f>
        <v>6745927.9000000004</v>
      </c>
      <c r="EB212" s="7">
        <f t="shared" si="289"/>
        <v>6891715.3600000003</v>
      </c>
      <c r="EC212" s="7">
        <f t="shared" si="289"/>
        <v>4133357.94</v>
      </c>
      <c r="ED212" s="7">
        <f t="shared" si="289"/>
        <v>22929219.100000001</v>
      </c>
      <c r="EE212" s="7">
        <f t="shared" si="289"/>
        <v>3537694.2</v>
      </c>
      <c r="EF212" s="7">
        <f t="shared" si="289"/>
        <v>16235440.07</v>
      </c>
      <c r="EG212" s="7">
        <f t="shared" si="289"/>
        <v>3981757.8</v>
      </c>
      <c r="EH212" s="7">
        <f t="shared" si="289"/>
        <v>3917015.42</v>
      </c>
      <c r="EI212" s="7">
        <f t="shared" si="289"/>
        <v>164361953</v>
      </c>
      <c r="EJ212" s="7">
        <f t="shared" si="289"/>
        <v>110352515.84999999</v>
      </c>
      <c r="EK212" s="7">
        <f t="shared" si="289"/>
        <v>7886875.7800000003</v>
      </c>
      <c r="EL212" s="7">
        <f t="shared" si="289"/>
        <v>5614531.7699999996</v>
      </c>
      <c r="EM212" s="7">
        <f t="shared" si="289"/>
        <v>5170880.18</v>
      </c>
      <c r="EN212" s="7">
        <f t="shared" si="289"/>
        <v>11303568.58</v>
      </c>
      <c r="EO212" s="7">
        <f t="shared" si="289"/>
        <v>4509426.45</v>
      </c>
      <c r="EP212" s="7">
        <f t="shared" si="289"/>
        <v>5792790.5899999999</v>
      </c>
      <c r="EQ212" s="7">
        <f t="shared" si="289"/>
        <v>30093508.489999998</v>
      </c>
      <c r="ER212" s="7">
        <f t="shared" si="289"/>
        <v>4853661.1900000004</v>
      </c>
      <c r="ES212" s="7">
        <f t="shared" si="289"/>
        <v>3145483.25</v>
      </c>
      <c r="ET212" s="7">
        <f t="shared" si="289"/>
        <v>3987510.75</v>
      </c>
      <c r="EU212" s="7">
        <f t="shared" si="289"/>
        <v>7532934.8899999997</v>
      </c>
      <c r="EV212" s="7">
        <f t="shared" si="289"/>
        <v>1778947.52</v>
      </c>
      <c r="EW212" s="7">
        <f t="shared" si="289"/>
        <v>12859402.65</v>
      </c>
      <c r="EX212" s="7">
        <f t="shared" si="289"/>
        <v>3535516.71</v>
      </c>
      <c r="EY212" s="7">
        <f t="shared" si="289"/>
        <v>7416545.8399999999</v>
      </c>
      <c r="EZ212" s="7">
        <f t="shared" si="289"/>
        <v>2684778.77</v>
      </c>
      <c r="FA212" s="7">
        <f t="shared" si="289"/>
        <v>41181405.619999997</v>
      </c>
      <c r="FB212" s="7">
        <f t="shared" si="289"/>
        <v>4514586.1100000003</v>
      </c>
      <c r="FC212" s="7">
        <f t="shared" si="289"/>
        <v>21527574.710000001</v>
      </c>
      <c r="FD212" s="7">
        <f t="shared" si="289"/>
        <v>5441902.8399999999</v>
      </c>
      <c r="FE212" s="7">
        <f t="shared" si="289"/>
        <v>1874152.53</v>
      </c>
      <c r="FF212" s="7">
        <f t="shared" si="289"/>
        <v>3554876.24</v>
      </c>
      <c r="FG212" s="7">
        <f t="shared" si="289"/>
        <v>2667919.0699999998</v>
      </c>
      <c r="FH212" s="7">
        <f t="shared" si="289"/>
        <v>1610825.93</v>
      </c>
      <c r="FI212" s="7">
        <f t="shared" si="289"/>
        <v>19674380.25</v>
      </c>
      <c r="FJ212" s="7">
        <f t="shared" si="289"/>
        <v>21895798.02</v>
      </c>
      <c r="FK212" s="7">
        <f t="shared" si="289"/>
        <v>28395650.140000001</v>
      </c>
      <c r="FL212" s="7">
        <f t="shared" si="289"/>
        <v>91001941.469999999</v>
      </c>
      <c r="FM212" s="7">
        <f t="shared" si="289"/>
        <v>42105335.490000002</v>
      </c>
      <c r="FN212" s="7">
        <f t="shared" si="289"/>
        <v>256125657.97</v>
      </c>
      <c r="FO212" s="7">
        <f t="shared" si="289"/>
        <v>12990002.289999999</v>
      </c>
      <c r="FP212" s="7">
        <f t="shared" si="289"/>
        <v>26286281.100000001</v>
      </c>
      <c r="FQ212" s="7">
        <f t="shared" si="289"/>
        <v>11432542.1</v>
      </c>
      <c r="FR212" s="7">
        <f t="shared" si="289"/>
        <v>3276333.95</v>
      </c>
      <c r="FS212" s="7">
        <f t="shared" si="289"/>
        <v>3259898.82</v>
      </c>
      <c r="FT212" s="7">
        <f t="shared" si="289"/>
        <v>1381225.16</v>
      </c>
      <c r="FU212" s="7">
        <f t="shared" si="289"/>
        <v>10329055</v>
      </c>
      <c r="FV212" s="7">
        <f t="shared" si="289"/>
        <v>8582488.1799999997</v>
      </c>
      <c r="FW212" s="7">
        <f t="shared" si="289"/>
        <v>3168643.68</v>
      </c>
      <c r="FX212" s="7">
        <f t="shared" si="289"/>
        <v>1590019.03</v>
      </c>
      <c r="FY212" s="33"/>
      <c r="FZ212" s="7">
        <f>SUM(C212:FX212)</f>
        <v>9725837883.6400089</v>
      </c>
      <c r="GA212" s="7"/>
      <c r="GB212" s="7"/>
      <c r="GC212" s="7"/>
      <c r="GD212" s="7"/>
      <c r="GE212" s="7"/>
      <c r="GF212" s="7"/>
      <c r="GG212" s="7"/>
      <c r="GH212" s="7"/>
      <c r="GI212" s="7"/>
      <c r="GJ212" s="7"/>
      <c r="GK212" s="7"/>
      <c r="GL212" s="7"/>
      <c r="GM212" s="7"/>
    </row>
    <row r="213" spans="1:195" x14ac:dyDescent="0.35">
      <c r="A213" s="7"/>
      <c r="B213" s="7" t="s">
        <v>742</v>
      </c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  <c r="DH213" s="7"/>
      <c r="DI213" s="7"/>
      <c r="DJ213" s="7"/>
      <c r="DK213" s="7"/>
      <c r="DL213" s="7"/>
      <c r="DM213" s="7"/>
      <c r="DN213" s="7"/>
      <c r="DO213" s="7"/>
      <c r="DP213" s="7"/>
      <c r="DQ213" s="7"/>
      <c r="DR213" s="7"/>
      <c r="DS213" s="7"/>
      <c r="DT213" s="7"/>
      <c r="DU213" s="7"/>
      <c r="DV213" s="7"/>
      <c r="DW213" s="7"/>
      <c r="DX213" s="7"/>
      <c r="DY213" s="7"/>
      <c r="DZ213" s="7"/>
      <c r="EA213" s="7"/>
      <c r="EB213" s="7"/>
      <c r="EC213" s="7"/>
      <c r="ED213" s="7"/>
      <c r="EE213" s="7"/>
      <c r="EF213" s="7"/>
      <c r="EG213" s="7"/>
      <c r="EH213" s="7"/>
      <c r="EI213" s="7"/>
      <c r="EJ213" s="7"/>
      <c r="EK213" s="7"/>
      <c r="EL213" s="7"/>
      <c r="EM213" s="7"/>
      <c r="EN213" s="7"/>
      <c r="EO213" s="7"/>
      <c r="EP213" s="7"/>
      <c r="EQ213" s="7"/>
      <c r="ER213" s="7"/>
      <c r="ES213" s="7"/>
      <c r="ET213" s="7"/>
      <c r="EU213" s="7"/>
      <c r="EV213" s="7"/>
      <c r="EW213" s="7"/>
      <c r="EX213" s="7"/>
      <c r="EY213" s="7"/>
      <c r="EZ213" s="7"/>
      <c r="FA213" s="7"/>
      <c r="FB213" s="7"/>
      <c r="FC213" s="7"/>
      <c r="FD213" s="7"/>
      <c r="FE213" s="7"/>
      <c r="FF213" s="7"/>
      <c r="FG213" s="7"/>
      <c r="FH213" s="7"/>
      <c r="FI213" s="7"/>
      <c r="FJ213" s="7"/>
      <c r="FK213" s="7"/>
      <c r="FL213" s="7"/>
      <c r="FM213" s="7"/>
      <c r="FN213" s="7"/>
      <c r="FO213" s="7"/>
      <c r="FP213" s="7"/>
      <c r="FQ213" s="7"/>
      <c r="FR213" s="7"/>
      <c r="FS213" s="7"/>
      <c r="FT213" s="7"/>
      <c r="FU213" s="7"/>
      <c r="FV213" s="7"/>
      <c r="FW213" s="7"/>
      <c r="FX213" s="7"/>
      <c r="FY213" s="7"/>
      <c r="FZ213" s="7"/>
      <c r="GA213" s="7"/>
      <c r="GB213" s="49"/>
      <c r="GC213" s="49"/>
      <c r="GD213" s="49"/>
      <c r="GE213" s="49"/>
      <c r="GF213" s="49"/>
      <c r="GG213" s="7"/>
      <c r="GH213" s="7"/>
      <c r="GI213" s="7"/>
      <c r="GJ213" s="7"/>
      <c r="GK213" s="7"/>
      <c r="GL213" s="7"/>
      <c r="GM213" s="7"/>
    </row>
    <row r="214" spans="1:195" x14ac:dyDescent="0.3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  <c r="DH214" s="7"/>
      <c r="DI214" s="7"/>
      <c r="DJ214" s="7"/>
      <c r="DK214" s="7"/>
      <c r="DL214" s="7"/>
      <c r="DM214" s="7"/>
      <c r="DN214" s="7"/>
      <c r="DO214" s="7"/>
      <c r="DP214" s="7"/>
      <c r="DQ214" s="7"/>
      <c r="DR214" s="7"/>
      <c r="DS214" s="7"/>
      <c r="DT214" s="7"/>
      <c r="DU214" s="7"/>
      <c r="DV214" s="7"/>
      <c r="DW214" s="7"/>
      <c r="DX214" s="7"/>
      <c r="DY214" s="7"/>
      <c r="DZ214" s="7"/>
      <c r="EA214" s="7"/>
      <c r="EB214" s="7"/>
      <c r="EC214" s="7"/>
      <c r="ED214" s="7"/>
      <c r="EE214" s="7"/>
      <c r="EF214" s="7"/>
      <c r="EG214" s="7"/>
      <c r="EH214" s="7"/>
      <c r="EI214" s="7"/>
      <c r="EJ214" s="7"/>
      <c r="EK214" s="7"/>
      <c r="EL214" s="7"/>
      <c r="EM214" s="7"/>
      <c r="EN214" s="7"/>
      <c r="EO214" s="7"/>
      <c r="EP214" s="7"/>
      <c r="EQ214" s="7"/>
      <c r="ER214" s="7"/>
      <c r="ES214" s="7"/>
      <c r="ET214" s="7"/>
      <c r="EU214" s="7"/>
      <c r="EV214" s="7"/>
      <c r="EW214" s="7"/>
      <c r="EX214" s="7"/>
      <c r="EY214" s="7"/>
      <c r="EZ214" s="7"/>
      <c r="FA214" s="7"/>
      <c r="FB214" s="7"/>
      <c r="FC214" s="7"/>
      <c r="FD214" s="7"/>
      <c r="FE214" s="7"/>
      <c r="FF214" s="7"/>
      <c r="FG214" s="7"/>
      <c r="FH214" s="7"/>
      <c r="FI214" s="7"/>
      <c r="FJ214" s="7"/>
      <c r="FK214" s="7"/>
      <c r="FL214" s="7"/>
      <c r="FM214" s="7"/>
      <c r="FN214" s="7"/>
      <c r="FO214" s="7"/>
      <c r="FP214" s="7"/>
      <c r="FQ214" s="7"/>
      <c r="FR214" s="7"/>
      <c r="FS214" s="7"/>
      <c r="FT214" s="7"/>
      <c r="FU214" s="7"/>
      <c r="FV214" s="7"/>
      <c r="FW214" s="7"/>
      <c r="FX214" s="7"/>
      <c r="FY214" s="7"/>
      <c r="FZ214" s="7"/>
      <c r="GA214" s="7"/>
      <c r="GB214" s="7"/>
      <c r="GC214" s="7"/>
      <c r="GD214" s="7"/>
      <c r="GE214" s="7"/>
      <c r="GF214" s="7"/>
      <c r="GG214" s="7"/>
      <c r="GH214" s="7"/>
      <c r="GI214" s="7"/>
      <c r="GJ214" s="7"/>
      <c r="GK214" s="7"/>
      <c r="GL214" s="7"/>
      <c r="GM214" s="7"/>
    </row>
    <row r="215" spans="1:195" x14ac:dyDescent="0.35">
      <c r="A215" s="7"/>
      <c r="B215" s="44" t="s">
        <v>743</v>
      </c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/>
      <c r="DE215" s="7"/>
      <c r="DF215" s="7"/>
      <c r="DG215" s="7"/>
      <c r="DH215" s="7"/>
      <c r="DI215" s="7"/>
      <c r="DJ215" s="7"/>
      <c r="DK215" s="7"/>
      <c r="DL215" s="7"/>
      <c r="DM215" s="7"/>
      <c r="DN215" s="7"/>
      <c r="DO215" s="7"/>
      <c r="DP215" s="7"/>
      <c r="DQ215" s="7"/>
      <c r="DR215" s="7"/>
      <c r="DS215" s="7"/>
      <c r="DT215" s="7"/>
      <c r="DU215" s="7"/>
      <c r="DV215" s="7"/>
      <c r="DW215" s="7"/>
      <c r="DX215" s="7"/>
      <c r="DY215" s="7"/>
      <c r="DZ215" s="7"/>
      <c r="EA215" s="7"/>
      <c r="EB215" s="7"/>
      <c r="EC215" s="7"/>
      <c r="ED215" s="7"/>
      <c r="EE215" s="7"/>
      <c r="EF215" s="7"/>
      <c r="EG215" s="7"/>
      <c r="EH215" s="7"/>
      <c r="EI215" s="7"/>
      <c r="EJ215" s="7"/>
      <c r="EK215" s="7"/>
      <c r="EL215" s="7"/>
      <c r="EM215" s="7"/>
      <c r="EN215" s="7"/>
      <c r="EO215" s="7"/>
      <c r="EP215" s="7"/>
      <c r="EQ215" s="7"/>
      <c r="ER215" s="7"/>
      <c r="ES215" s="7"/>
      <c r="ET215" s="7"/>
      <c r="EU215" s="7"/>
      <c r="EV215" s="7"/>
      <c r="EW215" s="7"/>
      <c r="EX215" s="7"/>
      <c r="EY215" s="7"/>
      <c r="EZ215" s="7"/>
      <c r="FA215" s="7"/>
      <c r="FB215" s="7"/>
      <c r="FC215" s="7"/>
      <c r="FD215" s="7"/>
      <c r="FE215" s="7"/>
      <c r="FF215" s="7"/>
      <c r="FG215" s="7"/>
      <c r="FH215" s="7"/>
      <c r="FI215" s="7"/>
      <c r="FJ215" s="7"/>
      <c r="FK215" s="7"/>
      <c r="FL215" s="7"/>
      <c r="FM215" s="7"/>
      <c r="FN215" s="7"/>
      <c r="FO215" s="7"/>
      <c r="FP215" s="7"/>
      <c r="FQ215" s="7"/>
      <c r="FR215" s="7"/>
      <c r="FS215" s="7"/>
      <c r="FT215" s="7"/>
      <c r="FU215" s="7"/>
      <c r="FV215" s="7"/>
      <c r="FW215" s="7"/>
      <c r="FX215" s="7"/>
      <c r="FY215" s="7"/>
      <c r="FZ215" s="7"/>
      <c r="GA215" s="7"/>
      <c r="GB215" s="7"/>
      <c r="GC215" s="7"/>
      <c r="GD215" s="7"/>
      <c r="GE215" s="7"/>
      <c r="GF215" s="7"/>
      <c r="GG215" s="7"/>
      <c r="GH215" s="7"/>
      <c r="GI215" s="7"/>
      <c r="GJ215" s="7"/>
      <c r="GK215" s="7"/>
      <c r="GL215" s="7"/>
      <c r="GM215" s="7"/>
    </row>
    <row r="216" spans="1:195" x14ac:dyDescent="0.35">
      <c r="A216" s="6" t="s">
        <v>744</v>
      </c>
      <c r="B216" s="7" t="s">
        <v>745</v>
      </c>
      <c r="C216" s="7">
        <f t="shared" ref="C216:BN216" si="290">ROUND(C40,2)</f>
        <v>10791.3</v>
      </c>
      <c r="D216" s="7">
        <f t="shared" si="290"/>
        <v>10791.3</v>
      </c>
      <c r="E216" s="7">
        <f t="shared" si="290"/>
        <v>10791.3</v>
      </c>
      <c r="F216" s="7">
        <f t="shared" si="290"/>
        <v>10791.3</v>
      </c>
      <c r="G216" s="7">
        <f t="shared" si="290"/>
        <v>10791.3</v>
      </c>
      <c r="H216" s="7">
        <f t="shared" si="290"/>
        <v>10791.3</v>
      </c>
      <c r="I216" s="7">
        <f t="shared" si="290"/>
        <v>10791.3</v>
      </c>
      <c r="J216" s="7">
        <f t="shared" si="290"/>
        <v>10791.3</v>
      </c>
      <c r="K216" s="7">
        <f t="shared" si="290"/>
        <v>10791.3</v>
      </c>
      <c r="L216" s="7">
        <f t="shared" si="290"/>
        <v>10791.3</v>
      </c>
      <c r="M216" s="7">
        <f t="shared" si="290"/>
        <v>10791.3</v>
      </c>
      <c r="N216" s="7">
        <f t="shared" si="290"/>
        <v>10791.3</v>
      </c>
      <c r="O216" s="7">
        <f t="shared" si="290"/>
        <v>10791.3</v>
      </c>
      <c r="P216" s="7">
        <f t="shared" si="290"/>
        <v>10791.3</v>
      </c>
      <c r="Q216" s="7">
        <f t="shared" si="290"/>
        <v>10791.3</v>
      </c>
      <c r="R216" s="7">
        <f t="shared" si="290"/>
        <v>10791.3</v>
      </c>
      <c r="S216" s="7">
        <f t="shared" si="290"/>
        <v>10791.3</v>
      </c>
      <c r="T216" s="7">
        <f t="shared" si="290"/>
        <v>10791.3</v>
      </c>
      <c r="U216" s="7">
        <f t="shared" si="290"/>
        <v>10791.3</v>
      </c>
      <c r="V216" s="7">
        <f t="shared" si="290"/>
        <v>10791.3</v>
      </c>
      <c r="W216" s="7">
        <f t="shared" si="290"/>
        <v>10791.3</v>
      </c>
      <c r="X216" s="7">
        <f t="shared" si="290"/>
        <v>10791.3</v>
      </c>
      <c r="Y216" s="7">
        <f t="shared" si="290"/>
        <v>10791.3</v>
      </c>
      <c r="Z216" s="7">
        <f t="shared" si="290"/>
        <v>10791.3</v>
      </c>
      <c r="AA216" s="7">
        <f t="shared" si="290"/>
        <v>10791.3</v>
      </c>
      <c r="AB216" s="7">
        <f t="shared" si="290"/>
        <v>10791.3</v>
      </c>
      <c r="AC216" s="7">
        <f t="shared" si="290"/>
        <v>10791.3</v>
      </c>
      <c r="AD216" s="7">
        <f t="shared" si="290"/>
        <v>10791.3</v>
      </c>
      <c r="AE216" s="7">
        <f t="shared" si="290"/>
        <v>10791.3</v>
      </c>
      <c r="AF216" s="7">
        <f t="shared" si="290"/>
        <v>10791.3</v>
      </c>
      <c r="AG216" s="7">
        <f t="shared" si="290"/>
        <v>10791.3</v>
      </c>
      <c r="AH216" s="7">
        <f t="shared" si="290"/>
        <v>10791.3</v>
      </c>
      <c r="AI216" s="7">
        <f t="shared" si="290"/>
        <v>10791.3</v>
      </c>
      <c r="AJ216" s="7">
        <f t="shared" si="290"/>
        <v>10791.3</v>
      </c>
      <c r="AK216" s="7">
        <f t="shared" si="290"/>
        <v>10791.3</v>
      </c>
      <c r="AL216" s="7">
        <f t="shared" si="290"/>
        <v>10791.3</v>
      </c>
      <c r="AM216" s="7">
        <f t="shared" si="290"/>
        <v>10791.3</v>
      </c>
      <c r="AN216" s="7">
        <f t="shared" si="290"/>
        <v>10791.3</v>
      </c>
      <c r="AO216" s="7">
        <f t="shared" si="290"/>
        <v>10791.3</v>
      </c>
      <c r="AP216" s="7">
        <f t="shared" si="290"/>
        <v>10791.3</v>
      </c>
      <c r="AQ216" s="7">
        <f t="shared" si="290"/>
        <v>10791.3</v>
      </c>
      <c r="AR216" s="7">
        <f t="shared" si="290"/>
        <v>10791.3</v>
      </c>
      <c r="AS216" s="7">
        <f t="shared" si="290"/>
        <v>10791.3</v>
      </c>
      <c r="AT216" s="7">
        <f t="shared" si="290"/>
        <v>10791.3</v>
      </c>
      <c r="AU216" s="7">
        <f t="shared" si="290"/>
        <v>10791.3</v>
      </c>
      <c r="AV216" s="7">
        <f t="shared" si="290"/>
        <v>10791.3</v>
      </c>
      <c r="AW216" s="7">
        <f t="shared" si="290"/>
        <v>10791.3</v>
      </c>
      <c r="AX216" s="7">
        <f t="shared" si="290"/>
        <v>10791.3</v>
      </c>
      <c r="AY216" s="7">
        <f t="shared" si="290"/>
        <v>10791.3</v>
      </c>
      <c r="AZ216" s="7">
        <f t="shared" si="290"/>
        <v>10791.3</v>
      </c>
      <c r="BA216" s="7">
        <f t="shared" si="290"/>
        <v>10791.3</v>
      </c>
      <c r="BB216" s="7">
        <f t="shared" si="290"/>
        <v>10791.3</v>
      </c>
      <c r="BC216" s="7">
        <f t="shared" si="290"/>
        <v>10791.3</v>
      </c>
      <c r="BD216" s="7">
        <f t="shared" si="290"/>
        <v>10791.3</v>
      </c>
      <c r="BE216" s="7">
        <f t="shared" si="290"/>
        <v>10791.3</v>
      </c>
      <c r="BF216" s="7">
        <f t="shared" si="290"/>
        <v>10791.3</v>
      </c>
      <c r="BG216" s="7">
        <f t="shared" si="290"/>
        <v>10791.3</v>
      </c>
      <c r="BH216" s="7">
        <f t="shared" si="290"/>
        <v>10791.3</v>
      </c>
      <c r="BI216" s="7">
        <f t="shared" si="290"/>
        <v>10791.3</v>
      </c>
      <c r="BJ216" s="7">
        <f t="shared" si="290"/>
        <v>10791.3</v>
      </c>
      <c r="BK216" s="7">
        <f t="shared" si="290"/>
        <v>10791.3</v>
      </c>
      <c r="BL216" s="7">
        <f t="shared" si="290"/>
        <v>10791.3</v>
      </c>
      <c r="BM216" s="7">
        <f t="shared" si="290"/>
        <v>10791.3</v>
      </c>
      <c r="BN216" s="7">
        <f t="shared" si="290"/>
        <v>10791.3</v>
      </c>
      <c r="BO216" s="7">
        <f t="shared" ref="BO216:DZ216" si="291">ROUND(BO40,2)</f>
        <v>10791.3</v>
      </c>
      <c r="BP216" s="7">
        <f t="shared" si="291"/>
        <v>10791.3</v>
      </c>
      <c r="BQ216" s="7">
        <f t="shared" si="291"/>
        <v>10791.3</v>
      </c>
      <c r="BR216" s="7">
        <f t="shared" si="291"/>
        <v>10791.3</v>
      </c>
      <c r="BS216" s="7">
        <f t="shared" si="291"/>
        <v>10791.3</v>
      </c>
      <c r="BT216" s="7">
        <f t="shared" si="291"/>
        <v>10791.3</v>
      </c>
      <c r="BU216" s="7">
        <f t="shared" si="291"/>
        <v>10791.3</v>
      </c>
      <c r="BV216" s="7">
        <f t="shared" si="291"/>
        <v>10791.3</v>
      </c>
      <c r="BW216" s="7">
        <f t="shared" si="291"/>
        <v>10791.3</v>
      </c>
      <c r="BX216" s="7">
        <f t="shared" si="291"/>
        <v>10791.3</v>
      </c>
      <c r="BY216" s="7">
        <f t="shared" si="291"/>
        <v>10791.3</v>
      </c>
      <c r="BZ216" s="7">
        <f t="shared" si="291"/>
        <v>10791.3</v>
      </c>
      <c r="CA216" s="7">
        <f t="shared" si="291"/>
        <v>10791.3</v>
      </c>
      <c r="CB216" s="7">
        <f t="shared" si="291"/>
        <v>10791.3</v>
      </c>
      <c r="CC216" s="7">
        <f t="shared" si="291"/>
        <v>10791.3</v>
      </c>
      <c r="CD216" s="7">
        <f t="shared" si="291"/>
        <v>10791.3</v>
      </c>
      <c r="CE216" s="7">
        <f t="shared" si="291"/>
        <v>10791.3</v>
      </c>
      <c r="CF216" s="7">
        <f t="shared" si="291"/>
        <v>10791.3</v>
      </c>
      <c r="CG216" s="7">
        <f t="shared" si="291"/>
        <v>10791.3</v>
      </c>
      <c r="CH216" s="7">
        <f t="shared" si="291"/>
        <v>10791.3</v>
      </c>
      <c r="CI216" s="7">
        <f t="shared" si="291"/>
        <v>10791.3</v>
      </c>
      <c r="CJ216" s="7">
        <f t="shared" si="291"/>
        <v>10791.3</v>
      </c>
      <c r="CK216" s="7">
        <f t="shared" si="291"/>
        <v>10791.3</v>
      </c>
      <c r="CL216" s="7">
        <f t="shared" si="291"/>
        <v>10791.3</v>
      </c>
      <c r="CM216" s="7">
        <f t="shared" si="291"/>
        <v>10791.3</v>
      </c>
      <c r="CN216" s="7">
        <f t="shared" si="291"/>
        <v>10791.3</v>
      </c>
      <c r="CO216" s="7">
        <f t="shared" si="291"/>
        <v>10791.3</v>
      </c>
      <c r="CP216" s="7">
        <f t="shared" si="291"/>
        <v>10791.3</v>
      </c>
      <c r="CQ216" s="7">
        <f t="shared" si="291"/>
        <v>10791.3</v>
      </c>
      <c r="CR216" s="7">
        <f t="shared" si="291"/>
        <v>10791.3</v>
      </c>
      <c r="CS216" s="7">
        <f t="shared" si="291"/>
        <v>10791.3</v>
      </c>
      <c r="CT216" s="7">
        <f t="shared" si="291"/>
        <v>10791.3</v>
      </c>
      <c r="CU216" s="7">
        <f t="shared" si="291"/>
        <v>10791.3</v>
      </c>
      <c r="CV216" s="7">
        <f t="shared" si="291"/>
        <v>10791.3</v>
      </c>
      <c r="CW216" s="7">
        <f t="shared" si="291"/>
        <v>10791.3</v>
      </c>
      <c r="CX216" s="7">
        <f t="shared" si="291"/>
        <v>10791.3</v>
      </c>
      <c r="CY216" s="7">
        <f t="shared" si="291"/>
        <v>10791.3</v>
      </c>
      <c r="CZ216" s="7">
        <f t="shared" si="291"/>
        <v>10791.3</v>
      </c>
      <c r="DA216" s="7">
        <f t="shared" si="291"/>
        <v>10791.3</v>
      </c>
      <c r="DB216" s="7">
        <f t="shared" si="291"/>
        <v>10791.3</v>
      </c>
      <c r="DC216" s="7">
        <f t="shared" si="291"/>
        <v>10791.3</v>
      </c>
      <c r="DD216" s="7">
        <f t="shared" si="291"/>
        <v>10791.3</v>
      </c>
      <c r="DE216" s="7">
        <f t="shared" si="291"/>
        <v>10791.3</v>
      </c>
      <c r="DF216" s="7">
        <f t="shared" si="291"/>
        <v>10791.3</v>
      </c>
      <c r="DG216" s="7">
        <f t="shared" si="291"/>
        <v>10791.3</v>
      </c>
      <c r="DH216" s="7">
        <f t="shared" si="291"/>
        <v>10791.3</v>
      </c>
      <c r="DI216" s="7">
        <f t="shared" si="291"/>
        <v>10791.3</v>
      </c>
      <c r="DJ216" s="7">
        <f t="shared" si="291"/>
        <v>10791.3</v>
      </c>
      <c r="DK216" s="7">
        <f t="shared" si="291"/>
        <v>10791.3</v>
      </c>
      <c r="DL216" s="7">
        <f t="shared" si="291"/>
        <v>10791.3</v>
      </c>
      <c r="DM216" s="7">
        <f t="shared" si="291"/>
        <v>10791.3</v>
      </c>
      <c r="DN216" s="7">
        <f t="shared" si="291"/>
        <v>10791.3</v>
      </c>
      <c r="DO216" s="7">
        <f t="shared" si="291"/>
        <v>10791.3</v>
      </c>
      <c r="DP216" s="7">
        <f t="shared" si="291"/>
        <v>10791.3</v>
      </c>
      <c r="DQ216" s="7">
        <f t="shared" si="291"/>
        <v>10791.3</v>
      </c>
      <c r="DR216" s="7">
        <f t="shared" si="291"/>
        <v>10791.3</v>
      </c>
      <c r="DS216" s="7">
        <f t="shared" si="291"/>
        <v>10791.3</v>
      </c>
      <c r="DT216" s="7">
        <f t="shared" si="291"/>
        <v>10791.3</v>
      </c>
      <c r="DU216" s="7">
        <f t="shared" si="291"/>
        <v>10791.3</v>
      </c>
      <c r="DV216" s="7">
        <f t="shared" si="291"/>
        <v>10791.3</v>
      </c>
      <c r="DW216" s="7">
        <f t="shared" si="291"/>
        <v>10791.3</v>
      </c>
      <c r="DX216" s="7">
        <f t="shared" si="291"/>
        <v>10791.3</v>
      </c>
      <c r="DY216" s="7">
        <f t="shared" si="291"/>
        <v>10791.3</v>
      </c>
      <c r="DZ216" s="7">
        <f t="shared" si="291"/>
        <v>10791.3</v>
      </c>
      <c r="EA216" s="7">
        <f t="shared" ref="EA216:FX216" si="292">ROUND(EA40,2)</f>
        <v>10791.3</v>
      </c>
      <c r="EB216" s="7">
        <f t="shared" si="292"/>
        <v>10791.3</v>
      </c>
      <c r="EC216" s="7">
        <f t="shared" si="292"/>
        <v>10791.3</v>
      </c>
      <c r="ED216" s="7">
        <f t="shared" si="292"/>
        <v>10791.3</v>
      </c>
      <c r="EE216" s="7">
        <f t="shared" si="292"/>
        <v>10791.3</v>
      </c>
      <c r="EF216" s="7">
        <f t="shared" si="292"/>
        <v>10791.3</v>
      </c>
      <c r="EG216" s="7">
        <f t="shared" si="292"/>
        <v>10791.3</v>
      </c>
      <c r="EH216" s="7">
        <f t="shared" si="292"/>
        <v>10791.3</v>
      </c>
      <c r="EI216" s="7">
        <f t="shared" si="292"/>
        <v>10791.3</v>
      </c>
      <c r="EJ216" s="7">
        <f t="shared" si="292"/>
        <v>10791.3</v>
      </c>
      <c r="EK216" s="7">
        <f t="shared" si="292"/>
        <v>10791.3</v>
      </c>
      <c r="EL216" s="7">
        <f t="shared" si="292"/>
        <v>10791.3</v>
      </c>
      <c r="EM216" s="7">
        <f t="shared" si="292"/>
        <v>10791.3</v>
      </c>
      <c r="EN216" s="7">
        <f t="shared" si="292"/>
        <v>10791.3</v>
      </c>
      <c r="EO216" s="7">
        <f t="shared" si="292"/>
        <v>10791.3</v>
      </c>
      <c r="EP216" s="7">
        <f t="shared" si="292"/>
        <v>10791.3</v>
      </c>
      <c r="EQ216" s="7">
        <f t="shared" si="292"/>
        <v>10791.3</v>
      </c>
      <c r="ER216" s="7">
        <f t="shared" si="292"/>
        <v>10791.3</v>
      </c>
      <c r="ES216" s="7">
        <f t="shared" si="292"/>
        <v>10791.3</v>
      </c>
      <c r="ET216" s="7">
        <f t="shared" si="292"/>
        <v>10791.3</v>
      </c>
      <c r="EU216" s="7">
        <f t="shared" si="292"/>
        <v>10791.3</v>
      </c>
      <c r="EV216" s="7">
        <f t="shared" si="292"/>
        <v>10791.3</v>
      </c>
      <c r="EW216" s="7">
        <f t="shared" si="292"/>
        <v>10791.3</v>
      </c>
      <c r="EX216" s="7">
        <f t="shared" si="292"/>
        <v>10791.3</v>
      </c>
      <c r="EY216" s="7">
        <f t="shared" si="292"/>
        <v>10791.3</v>
      </c>
      <c r="EZ216" s="7">
        <f t="shared" si="292"/>
        <v>10791.3</v>
      </c>
      <c r="FA216" s="7">
        <f t="shared" si="292"/>
        <v>10791.3</v>
      </c>
      <c r="FB216" s="7">
        <f t="shared" si="292"/>
        <v>10791.3</v>
      </c>
      <c r="FC216" s="7">
        <f t="shared" si="292"/>
        <v>10791.3</v>
      </c>
      <c r="FD216" s="7">
        <f t="shared" si="292"/>
        <v>10791.3</v>
      </c>
      <c r="FE216" s="7">
        <f t="shared" si="292"/>
        <v>10791.3</v>
      </c>
      <c r="FF216" s="7">
        <f t="shared" si="292"/>
        <v>10791.3</v>
      </c>
      <c r="FG216" s="7">
        <f t="shared" si="292"/>
        <v>10791.3</v>
      </c>
      <c r="FH216" s="7">
        <f t="shared" si="292"/>
        <v>10791.3</v>
      </c>
      <c r="FI216" s="7">
        <f t="shared" si="292"/>
        <v>10791.3</v>
      </c>
      <c r="FJ216" s="7">
        <f t="shared" si="292"/>
        <v>10791.3</v>
      </c>
      <c r="FK216" s="7">
        <f t="shared" si="292"/>
        <v>10791.3</v>
      </c>
      <c r="FL216" s="7">
        <f t="shared" si="292"/>
        <v>10791.3</v>
      </c>
      <c r="FM216" s="7">
        <f t="shared" si="292"/>
        <v>10791.3</v>
      </c>
      <c r="FN216" s="7">
        <f t="shared" si="292"/>
        <v>10791.3</v>
      </c>
      <c r="FO216" s="7">
        <f t="shared" si="292"/>
        <v>10791.3</v>
      </c>
      <c r="FP216" s="7">
        <f t="shared" si="292"/>
        <v>10791.3</v>
      </c>
      <c r="FQ216" s="7">
        <f t="shared" si="292"/>
        <v>10791.3</v>
      </c>
      <c r="FR216" s="7">
        <f t="shared" si="292"/>
        <v>10791.3</v>
      </c>
      <c r="FS216" s="7">
        <f t="shared" si="292"/>
        <v>10791.3</v>
      </c>
      <c r="FT216" s="7">
        <f t="shared" si="292"/>
        <v>10791.3</v>
      </c>
      <c r="FU216" s="7">
        <f t="shared" si="292"/>
        <v>10791.3</v>
      </c>
      <c r="FV216" s="7">
        <f t="shared" si="292"/>
        <v>10791.3</v>
      </c>
      <c r="FW216" s="7">
        <f t="shared" si="292"/>
        <v>10791.3</v>
      </c>
      <c r="FX216" s="7">
        <f t="shared" si="292"/>
        <v>10791.3</v>
      </c>
      <c r="FY216" s="7"/>
      <c r="FZ216" s="7"/>
      <c r="GA216" s="7"/>
      <c r="GB216" s="7"/>
      <c r="GC216" s="7"/>
      <c r="GD216" s="7"/>
      <c r="GE216" s="7"/>
      <c r="GF216" s="7"/>
      <c r="GG216" s="7"/>
      <c r="GH216" s="7"/>
      <c r="GI216" s="7"/>
      <c r="GJ216" s="7"/>
      <c r="GK216" s="7"/>
      <c r="GL216" s="7"/>
      <c r="GM216" s="7"/>
    </row>
    <row r="217" spans="1:195" x14ac:dyDescent="0.35">
      <c r="A217" s="6" t="s">
        <v>746</v>
      </c>
      <c r="B217" s="7" t="s">
        <v>747</v>
      </c>
      <c r="C217" s="18">
        <f t="shared" ref="C217:BN217" si="293">ROUND(C96,1)</f>
        <v>6404.5</v>
      </c>
      <c r="D217" s="18">
        <f t="shared" si="293"/>
        <v>38584.9</v>
      </c>
      <c r="E217" s="18">
        <f t="shared" si="293"/>
        <v>5817.8</v>
      </c>
      <c r="F217" s="18">
        <f t="shared" si="293"/>
        <v>21987.599999999999</v>
      </c>
      <c r="G217" s="18">
        <f t="shared" si="293"/>
        <v>1709</v>
      </c>
      <c r="H217" s="18">
        <f t="shared" si="293"/>
        <v>1104</v>
      </c>
      <c r="I217" s="18">
        <f t="shared" si="293"/>
        <v>8218.5</v>
      </c>
      <c r="J217" s="18">
        <f t="shared" si="293"/>
        <v>2103.8000000000002</v>
      </c>
      <c r="K217" s="18">
        <f t="shared" si="293"/>
        <v>253.3</v>
      </c>
      <c r="L217" s="18">
        <f t="shared" si="293"/>
        <v>2171.3000000000002</v>
      </c>
      <c r="M217" s="18">
        <f t="shared" si="293"/>
        <v>995</v>
      </c>
      <c r="N217" s="18">
        <f t="shared" si="293"/>
        <v>51025.4</v>
      </c>
      <c r="O217" s="18">
        <f t="shared" si="293"/>
        <v>13104.4</v>
      </c>
      <c r="P217" s="18">
        <f t="shared" si="293"/>
        <v>316.5</v>
      </c>
      <c r="Q217" s="18">
        <f t="shared" si="293"/>
        <v>38821.4</v>
      </c>
      <c r="R217" s="18">
        <f t="shared" si="293"/>
        <v>482.3</v>
      </c>
      <c r="S217" s="18">
        <f t="shared" si="293"/>
        <v>1602.8</v>
      </c>
      <c r="T217" s="18">
        <f t="shared" si="293"/>
        <v>161.5</v>
      </c>
      <c r="U217" s="18">
        <f t="shared" si="293"/>
        <v>57</v>
      </c>
      <c r="V217" s="18">
        <f t="shared" si="293"/>
        <v>257.60000000000002</v>
      </c>
      <c r="W217" s="18">
        <f t="shared" si="293"/>
        <v>132.80000000000001</v>
      </c>
      <c r="X217" s="18">
        <f t="shared" si="293"/>
        <v>50</v>
      </c>
      <c r="Y217" s="18">
        <f t="shared" si="293"/>
        <v>430.5</v>
      </c>
      <c r="Z217" s="18">
        <f t="shared" si="293"/>
        <v>231.2</v>
      </c>
      <c r="AA217" s="18">
        <f t="shared" si="293"/>
        <v>30624.400000000001</v>
      </c>
      <c r="AB217" s="18">
        <f t="shared" si="293"/>
        <v>27153.599999999999</v>
      </c>
      <c r="AC217" s="18">
        <f t="shared" si="293"/>
        <v>921</v>
      </c>
      <c r="AD217" s="18">
        <f t="shared" si="293"/>
        <v>1423.6</v>
      </c>
      <c r="AE217" s="18">
        <f t="shared" si="293"/>
        <v>97</v>
      </c>
      <c r="AF217" s="18">
        <f t="shared" si="293"/>
        <v>168.4</v>
      </c>
      <c r="AG217" s="18">
        <f t="shared" si="293"/>
        <v>611.1</v>
      </c>
      <c r="AH217" s="18">
        <f t="shared" si="293"/>
        <v>974.9</v>
      </c>
      <c r="AI217" s="18">
        <f t="shared" si="293"/>
        <v>374.3</v>
      </c>
      <c r="AJ217" s="18">
        <f t="shared" si="293"/>
        <v>176</v>
      </c>
      <c r="AK217" s="18">
        <f t="shared" si="293"/>
        <v>171.8</v>
      </c>
      <c r="AL217" s="18">
        <f t="shared" si="293"/>
        <v>286</v>
      </c>
      <c r="AM217" s="18">
        <f t="shared" si="293"/>
        <v>370</v>
      </c>
      <c r="AN217" s="18">
        <f t="shared" si="293"/>
        <v>309.39999999999998</v>
      </c>
      <c r="AO217" s="18">
        <f t="shared" si="293"/>
        <v>4190.8</v>
      </c>
      <c r="AP217" s="18">
        <f t="shared" si="293"/>
        <v>84396.6</v>
      </c>
      <c r="AQ217" s="18">
        <f t="shared" si="293"/>
        <v>242.5</v>
      </c>
      <c r="AR217" s="18">
        <f t="shared" si="293"/>
        <v>61417.8</v>
      </c>
      <c r="AS217" s="18">
        <f t="shared" si="293"/>
        <v>6580.6</v>
      </c>
      <c r="AT217" s="18">
        <f t="shared" si="293"/>
        <v>2342.6</v>
      </c>
      <c r="AU217" s="18">
        <f t="shared" si="293"/>
        <v>272</v>
      </c>
      <c r="AV217" s="18">
        <f t="shared" si="293"/>
        <v>308.5</v>
      </c>
      <c r="AW217" s="18">
        <f t="shared" si="293"/>
        <v>253</v>
      </c>
      <c r="AX217" s="18">
        <f t="shared" si="293"/>
        <v>73</v>
      </c>
      <c r="AY217" s="18">
        <f t="shared" si="293"/>
        <v>415.1</v>
      </c>
      <c r="AZ217" s="18">
        <f t="shared" si="293"/>
        <v>12263.6</v>
      </c>
      <c r="BA217" s="18">
        <f t="shared" si="293"/>
        <v>8907.4</v>
      </c>
      <c r="BB217" s="18">
        <f t="shared" si="293"/>
        <v>7628.4</v>
      </c>
      <c r="BC217" s="18">
        <f t="shared" si="293"/>
        <v>24353.599999999999</v>
      </c>
      <c r="BD217" s="18">
        <f t="shared" si="293"/>
        <v>3610.2</v>
      </c>
      <c r="BE217" s="18">
        <f t="shared" si="293"/>
        <v>1242.8</v>
      </c>
      <c r="BF217" s="18">
        <f t="shared" si="293"/>
        <v>24387.3</v>
      </c>
      <c r="BG217" s="18">
        <f t="shared" si="293"/>
        <v>921.6</v>
      </c>
      <c r="BH217" s="18">
        <f t="shared" si="293"/>
        <v>547.5</v>
      </c>
      <c r="BI217" s="18">
        <f t="shared" si="293"/>
        <v>258.2</v>
      </c>
      <c r="BJ217" s="18">
        <f t="shared" si="293"/>
        <v>6266.1</v>
      </c>
      <c r="BK217" s="18">
        <f t="shared" si="293"/>
        <v>21090.2</v>
      </c>
      <c r="BL217" s="18">
        <f t="shared" si="293"/>
        <v>90.1</v>
      </c>
      <c r="BM217" s="18">
        <f t="shared" si="293"/>
        <v>346</v>
      </c>
      <c r="BN217" s="18">
        <f t="shared" si="293"/>
        <v>3151.2</v>
      </c>
      <c r="BO217" s="18">
        <f t="shared" ref="BO217:DZ217" si="294">ROUND(BO96,1)</f>
        <v>1275.4000000000001</v>
      </c>
      <c r="BP217" s="18">
        <f t="shared" si="294"/>
        <v>168.4</v>
      </c>
      <c r="BQ217" s="18">
        <f t="shared" si="294"/>
        <v>5901.4</v>
      </c>
      <c r="BR217" s="18">
        <f t="shared" si="294"/>
        <v>4493</v>
      </c>
      <c r="BS217" s="18">
        <f t="shared" si="294"/>
        <v>1151.0999999999999</v>
      </c>
      <c r="BT217" s="18">
        <f t="shared" si="294"/>
        <v>383.7</v>
      </c>
      <c r="BU217" s="18">
        <f t="shared" si="294"/>
        <v>397.4</v>
      </c>
      <c r="BV217" s="18">
        <f t="shared" si="294"/>
        <v>1247.5</v>
      </c>
      <c r="BW217" s="18">
        <f t="shared" si="294"/>
        <v>2017</v>
      </c>
      <c r="BX217" s="18">
        <f t="shared" si="294"/>
        <v>68.900000000000006</v>
      </c>
      <c r="BY217" s="18">
        <f t="shared" si="294"/>
        <v>452.2</v>
      </c>
      <c r="BZ217" s="18">
        <f t="shared" si="294"/>
        <v>224</v>
      </c>
      <c r="CA217" s="18">
        <f t="shared" si="294"/>
        <v>147.4</v>
      </c>
      <c r="CB217" s="18">
        <f t="shared" si="294"/>
        <v>73883.5</v>
      </c>
      <c r="CC217" s="18">
        <f t="shared" si="294"/>
        <v>191</v>
      </c>
      <c r="CD217" s="18">
        <f t="shared" si="294"/>
        <v>151.30000000000001</v>
      </c>
      <c r="CE217" s="18">
        <f t="shared" si="294"/>
        <v>158.5</v>
      </c>
      <c r="CF217" s="18">
        <f t="shared" si="294"/>
        <v>119.9</v>
      </c>
      <c r="CG217" s="18">
        <f t="shared" si="294"/>
        <v>202.1</v>
      </c>
      <c r="CH217" s="18">
        <f t="shared" si="294"/>
        <v>98.7</v>
      </c>
      <c r="CI217" s="18">
        <f t="shared" si="294"/>
        <v>689.5</v>
      </c>
      <c r="CJ217" s="18">
        <f t="shared" si="294"/>
        <v>892.6</v>
      </c>
      <c r="CK217" s="18">
        <f t="shared" si="294"/>
        <v>4915.8999999999996</v>
      </c>
      <c r="CL217" s="18">
        <f t="shared" si="294"/>
        <v>1260</v>
      </c>
      <c r="CM217" s="18">
        <f t="shared" si="294"/>
        <v>692.7</v>
      </c>
      <c r="CN217" s="18">
        <f t="shared" si="294"/>
        <v>31246.3</v>
      </c>
      <c r="CO217" s="18">
        <f t="shared" si="294"/>
        <v>14432.7</v>
      </c>
      <c r="CP217" s="18">
        <f t="shared" si="294"/>
        <v>956.4</v>
      </c>
      <c r="CQ217" s="18">
        <f t="shared" si="294"/>
        <v>775</v>
      </c>
      <c r="CR217" s="18">
        <f t="shared" si="294"/>
        <v>222.7</v>
      </c>
      <c r="CS217" s="18">
        <f t="shared" si="294"/>
        <v>300.2</v>
      </c>
      <c r="CT217" s="18">
        <f t="shared" si="294"/>
        <v>115</v>
      </c>
      <c r="CU217" s="18">
        <f t="shared" si="294"/>
        <v>73</v>
      </c>
      <c r="CV217" s="18">
        <f t="shared" si="294"/>
        <v>50</v>
      </c>
      <c r="CW217" s="18">
        <f t="shared" si="294"/>
        <v>204.5</v>
      </c>
      <c r="CX217" s="18">
        <f t="shared" si="294"/>
        <v>462.8</v>
      </c>
      <c r="CY217" s="18">
        <f t="shared" si="294"/>
        <v>50</v>
      </c>
      <c r="CZ217" s="18">
        <f t="shared" si="294"/>
        <v>1847.9</v>
      </c>
      <c r="DA217" s="18">
        <f t="shared" si="294"/>
        <v>200.7</v>
      </c>
      <c r="DB217" s="18">
        <f t="shared" si="294"/>
        <v>318.3</v>
      </c>
      <c r="DC217" s="18">
        <f t="shared" si="294"/>
        <v>183</v>
      </c>
      <c r="DD217" s="18">
        <f t="shared" si="294"/>
        <v>170</v>
      </c>
      <c r="DE217" s="18">
        <f t="shared" si="294"/>
        <v>296.5</v>
      </c>
      <c r="DF217" s="18">
        <f t="shared" si="294"/>
        <v>21150.3</v>
      </c>
      <c r="DG217" s="18">
        <f t="shared" si="294"/>
        <v>93.5</v>
      </c>
      <c r="DH217" s="18">
        <f t="shared" si="294"/>
        <v>1846.6</v>
      </c>
      <c r="DI217" s="18">
        <f t="shared" si="294"/>
        <v>2471.8000000000002</v>
      </c>
      <c r="DJ217" s="18">
        <f t="shared" si="294"/>
        <v>628.79999999999995</v>
      </c>
      <c r="DK217" s="18">
        <f t="shared" si="294"/>
        <v>480.3</v>
      </c>
      <c r="DL217" s="18">
        <f t="shared" si="294"/>
        <v>5713.5</v>
      </c>
      <c r="DM217" s="18">
        <f t="shared" si="294"/>
        <v>232.8</v>
      </c>
      <c r="DN217" s="18">
        <f t="shared" si="294"/>
        <v>1289.0999999999999</v>
      </c>
      <c r="DO217" s="18">
        <f t="shared" si="294"/>
        <v>3255.5</v>
      </c>
      <c r="DP217" s="18">
        <f t="shared" si="294"/>
        <v>200.3</v>
      </c>
      <c r="DQ217" s="18">
        <f t="shared" si="294"/>
        <v>843</v>
      </c>
      <c r="DR217" s="18">
        <f t="shared" si="294"/>
        <v>1338.9</v>
      </c>
      <c r="DS217" s="18">
        <f t="shared" si="294"/>
        <v>634</v>
      </c>
      <c r="DT217" s="18">
        <f t="shared" si="294"/>
        <v>177.3</v>
      </c>
      <c r="DU217" s="18">
        <f t="shared" si="294"/>
        <v>356.1</v>
      </c>
      <c r="DV217" s="18">
        <f t="shared" si="294"/>
        <v>210.5</v>
      </c>
      <c r="DW217" s="18">
        <f t="shared" si="294"/>
        <v>305.60000000000002</v>
      </c>
      <c r="DX217" s="18">
        <f t="shared" si="294"/>
        <v>166.6</v>
      </c>
      <c r="DY217" s="18">
        <f t="shared" si="294"/>
        <v>304</v>
      </c>
      <c r="DZ217" s="18">
        <f t="shared" si="294"/>
        <v>704.4</v>
      </c>
      <c r="EA217" s="18">
        <f t="shared" ref="EA217:FX217" si="295">ROUND(EA96,1)</f>
        <v>525.1</v>
      </c>
      <c r="EB217" s="18">
        <f t="shared" si="295"/>
        <v>553.4</v>
      </c>
      <c r="EC217" s="18">
        <f t="shared" si="295"/>
        <v>293.3</v>
      </c>
      <c r="ED217" s="18">
        <f t="shared" si="295"/>
        <v>1569.3</v>
      </c>
      <c r="EE217" s="18">
        <f t="shared" si="295"/>
        <v>194</v>
      </c>
      <c r="EF217" s="18">
        <f t="shared" si="295"/>
        <v>1389.9</v>
      </c>
      <c r="EG217" s="18">
        <f t="shared" si="295"/>
        <v>257</v>
      </c>
      <c r="EH217" s="18">
        <f t="shared" si="295"/>
        <v>247.8</v>
      </c>
      <c r="EI217" s="18">
        <f t="shared" si="295"/>
        <v>14128.8</v>
      </c>
      <c r="EJ217" s="18">
        <f t="shared" si="295"/>
        <v>10009.5</v>
      </c>
      <c r="EK217" s="18">
        <f t="shared" si="295"/>
        <v>670</v>
      </c>
      <c r="EL217" s="18">
        <f t="shared" si="295"/>
        <v>462.5</v>
      </c>
      <c r="EM217" s="18">
        <f t="shared" si="295"/>
        <v>383.9</v>
      </c>
      <c r="EN217" s="18">
        <f t="shared" si="295"/>
        <v>923.5</v>
      </c>
      <c r="EO217" s="18">
        <f t="shared" si="295"/>
        <v>314.39999999999998</v>
      </c>
      <c r="EP217" s="18">
        <f t="shared" si="295"/>
        <v>419.8</v>
      </c>
      <c r="EQ217" s="18">
        <f t="shared" si="295"/>
        <v>2659.2</v>
      </c>
      <c r="ER217" s="18">
        <f t="shared" si="295"/>
        <v>308</v>
      </c>
      <c r="ES217" s="18">
        <f t="shared" si="295"/>
        <v>164.9</v>
      </c>
      <c r="ET217" s="18">
        <f t="shared" si="295"/>
        <v>193.5</v>
      </c>
      <c r="EU217" s="18">
        <f t="shared" si="295"/>
        <v>577.1</v>
      </c>
      <c r="EV217" s="18">
        <f t="shared" si="295"/>
        <v>74.3</v>
      </c>
      <c r="EW217" s="18">
        <f t="shared" si="295"/>
        <v>844.6</v>
      </c>
      <c r="EX217" s="18">
        <f t="shared" si="295"/>
        <v>170</v>
      </c>
      <c r="EY217" s="18">
        <f t="shared" si="295"/>
        <v>211.3</v>
      </c>
      <c r="EZ217" s="18">
        <f t="shared" si="295"/>
        <v>130.5</v>
      </c>
      <c r="FA217" s="18">
        <f t="shared" si="295"/>
        <v>3420.3</v>
      </c>
      <c r="FB217" s="18">
        <f t="shared" si="295"/>
        <v>295.7</v>
      </c>
      <c r="FC217" s="18">
        <f t="shared" si="295"/>
        <v>1948.4</v>
      </c>
      <c r="FD217" s="18">
        <f t="shared" si="295"/>
        <v>403</v>
      </c>
      <c r="FE217" s="18">
        <f t="shared" si="295"/>
        <v>82.4</v>
      </c>
      <c r="FF217" s="18">
        <f t="shared" si="295"/>
        <v>192.1</v>
      </c>
      <c r="FG217" s="18">
        <f t="shared" si="295"/>
        <v>125.8</v>
      </c>
      <c r="FH217" s="18">
        <f t="shared" si="295"/>
        <v>71</v>
      </c>
      <c r="FI217" s="18">
        <f t="shared" si="295"/>
        <v>1732.8</v>
      </c>
      <c r="FJ217" s="18">
        <f t="shared" si="295"/>
        <v>2013</v>
      </c>
      <c r="FK217" s="18">
        <f t="shared" si="295"/>
        <v>2543.1999999999998</v>
      </c>
      <c r="FL217" s="18">
        <f t="shared" si="295"/>
        <v>8456.4</v>
      </c>
      <c r="FM217" s="18">
        <f t="shared" si="295"/>
        <v>3910.5</v>
      </c>
      <c r="FN217" s="18">
        <f t="shared" si="295"/>
        <v>22094.3</v>
      </c>
      <c r="FO217" s="18">
        <f t="shared" si="295"/>
        <v>1111.2</v>
      </c>
      <c r="FP217" s="18">
        <f t="shared" si="295"/>
        <v>2307.5</v>
      </c>
      <c r="FQ217" s="18">
        <f t="shared" si="295"/>
        <v>985.5</v>
      </c>
      <c r="FR217" s="18">
        <f t="shared" si="295"/>
        <v>169.5</v>
      </c>
      <c r="FS217" s="18">
        <f t="shared" si="295"/>
        <v>177.5</v>
      </c>
      <c r="FT217" s="18">
        <f t="shared" si="295"/>
        <v>57.1</v>
      </c>
      <c r="FU217" s="18">
        <f t="shared" si="295"/>
        <v>808.9</v>
      </c>
      <c r="FV217" s="18">
        <f t="shared" si="295"/>
        <v>694</v>
      </c>
      <c r="FW217" s="18">
        <f t="shared" si="295"/>
        <v>157.6</v>
      </c>
      <c r="FX217" s="18">
        <f t="shared" si="295"/>
        <v>65</v>
      </c>
      <c r="FY217" s="7"/>
      <c r="FZ217" s="7"/>
      <c r="GA217" s="7"/>
      <c r="GB217" s="7"/>
      <c r="GC217" s="7"/>
      <c r="GD217" s="7"/>
      <c r="GE217" s="7"/>
      <c r="GF217" s="7"/>
      <c r="GG217" s="7"/>
      <c r="GH217" s="7"/>
      <c r="GI217" s="7"/>
      <c r="GJ217" s="7"/>
      <c r="GK217" s="7"/>
      <c r="GL217" s="7"/>
      <c r="GM217" s="7"/>
    </row>
    <row r="218" spans="1:195" x14ac:dyDescent="0.35">
      <c r="A218" s="6" t="s">
        <v>748</v>
      </c>
      <c r="B218" s="7" t="s">
        <v>749</v>
      </c>
      <c r="C218" s="96">
        <f t="shared" ref="C218:BN218" si="296">C41</f>
        <v>10244</v>
      </c>
      <c r="D218" s="96">
        <f t="shared" si="296"/>
        <v>10244</v>
      </c>
      <c r="E218" s="96">
        <f t="shared" si="296"/>
        <v>10244</v>
      </c>
      <c r="F218" s="96">
        <f t="shared" si="296"/>
        <v>10244</v>
      </c>
      <c r="G218" s="96">
        <f t="shared" si="296"/>
        <v>10244</v>
      </c>
      <c r="H218" s="96">
        <f t="shared" si="296"/>
        <v>10244</v>
      </c>
      <c r="I218" s="96">
        <f t="shared" si="296"/>
        <v>10244</v>
      </c>
      <c r="J218" s="96">
        <f t="shared" si="296"/>
        <v>10244</v>
      </c>
      <c r="K218" s="96">
        <f t="shared" si="296"/>
        <v>10244</v>
      </c>
      <c r="L218" s="96">
        <f t="shared" si="296"/>
        <v>10244</v>
      </c>
      <c r="M218" s="96">
        <f t="shared" si="296"/>
        <v>10244</v>
      </c>
      <c r="N218" s="96">
        <f t="shared" si="296"/>
        <v>10244</v>
      </c>
      <c r="O218" s="96">
        <f t="shared" si="296"/>
        <v>10244</v>
      </c>
      <c r="P218" s="96">
        <f t="shared" si="296"/>
        <v>10244</v>
      </c>
      <c r="Q218" s="96">
        <f t="shared" si="296"/>
        <v>10244</v>
      </c>
      <c r="R218" s="96">
        <f t="shared" si="296"/>
        <v>10244</v>
      </c>
      <c r="S218" s="96">
        <f t="shared" si="296"/>
        <v>10244</v>
      </c>
      <c r="T218" s="96">
        <f t="shared" si="296"/>
        <v>10244</v>
      </c>
      <c r="U218" s="96">
        <f t="shared" si="296"/>
        <v>10244</v>
      </c>
      <c r="V218" s="96">
        <f t="shared" si="296"/>
        <v>10244</v>
      </c>
      <c r="W218" s="96">
        <f t="shared" si="296"/>
        <v>10244</v>
      </c>
      <c r="X218" s="96">
        <f t="shared" si="296"/>
        <v>10244</v>
      </c>
      <c r="Y218" s="96">
        <f t="shared" si="296"/>
        <v>10244</v>
      </c>
      <c r="Z218" s="96">
        <f t="shared" si="296"/>
        <v>10244</v>
      </c>
      <c r="AA218" s="96">
        <f t="shared" si="296"/>
        <v>10244</v>
      </c>
      <c r="AB218" s="96">
        <f t="shared" si="296"/>
        <v>10244</v>
      </c>
      <c r="AC218" s="96">
        <f t="shared" si="296"/>
        <v>10244</v>
      </c>
      <c r="AD218" s="96">
        <f t="shared" si="296"/>
        <v>10244</v>
      </c>
      <c r="AE218" s="96">
        <f t="shared" si="296"/>
        <v>10244</v>
      </c>
      <c r="AF218" s="96">
        <f t="shared" si="296"/>
        <v>10244</v>
      </c>
      <c r="AG218" s="96">
        <f t="shared" si="296"/>
        <v>10244</v>
      </c>
      <c r="AH218" s="96">
        <f t="shared" si="296"/>
        <v>10244</v>
      </c>
      <c r="AI218" s="96">
        <f t="shared" si="296"/>
        <v>10244</v>
      </c>
      <c r="AJ218" s="96">
        <f t="shared" si="296"/>
        <v>10244</v>
      </c>
      <c r="AK218" s="96">
        <f t="shared" si="296"/>
        <v>10244</v>
      </c>
      <c r="AL218" s="96">
        <f t="shared" si="296"/>
        <v>10244</v>
      </c>
      <c r="AM218" s="96">
        <f t="shared" si="296"/>
        <v>10244</v>
      </c>
      <c r="AN218" s="96">
        <f t="shared" si="296"/>
        <v>10244</v>
      </c>
      <c r="AO218" s="96">
        <f t="shared" si="296"/>
        <v>10244</v>
      </c>
      <c r="AP218" s="96">
        <f t="shared" si="296"/>
        <v>10244</v>
      </c>
      <c r="AQ218" s="96">
        <f t="shared" si="296"/>
        <v>10244</v>
      </c>
      <c r="AR218" s="96">
        <f t="shared" si="296"/>
        <v>10244</v>
      </c>
      <c r="AS218" s="96">
        <f t="shared" si="296"/>
        <v>10244</v>
      </c>
      <c r="AT218" s="96">
        <f t="shared" si="296"/>
        <v>10244</v>
      </c>
      <c r="AU218" s="96">
        <f t="shared" si="296"/>
        <v>10244</v>
      </c>
      <c r="AV218" s="96">
        <f t="shared" si="296"/>
        <v>10244</v>
      </c>
      <c r="AW218" s="96">
        <f t="shared" si="296"/>
        <v>10244</v>
      </c>
      <c r="AX218" s="96">
        <f t="shared" si="296"/>
        <v>10244</v>
      </c>
      <c r="AY218" s="96">
        <f t="shared" si="296"/>
        <v>10244</v>
      </c>
      <c r="AZ218" s="96">
        <f t="shared" si="296"/>
        <v>10244</v>
      </c>
      <c r="BA218" s="96">
        <f t="shared" si="296"/>
        <v>10244</v>
      </c>
      <c r="BB218" s="96">
        <f t="shared" si="296"/>
        <v>10244</v>
      </c>
      <c r="BC218" s="96">
        <f t="shared" si="296"/>
        <v>10244</v>
      </c>
      <c r="BD218" s="96">
        <f t="shared" si="296"/>
        <v>10244</v>
      </c>
      <c r="BE218" s="96">
        <f t="shared" si="296"/>
        <v>10244</v>
      </c>
      <c r="BF218" s="96">
        <f t="shared" si="296"/>
        <v>10244</v>
      </c>
      <c r="BG218" s="96">
        <f t="shared" si="296"/>
        <v>10244</v>
      </c>
      <c r="BH218" s="96">
        <f t="shared" si="296"/>
        <v>10244</v>
      </c>
      <c r="BI218" s="96">
        <f t="shared" si="296"/>
        <v>10244</v>
      </c>
      <c r="BJ218" s="96">
        <f t="shared" si="296"/>
        <v>10244</v>
      </c>
      <c r="BK218" s="96">
        <f t="shared" si="296"/>
        <v>10244</v>
      </c>
      <c r="BL218" s="96">
        <f t="shared" si="296"/>
        <v>10244</v>
      </c>
      <c r="BM218" s="96">
        <f t="shared" si="296"/>
        <v>10244</v>
      </c>
      <c r="BN218" s="96">
        <f t="shared" si="296"/>
        <v>10244</v>
      </c>
      <c r="BO218" s="96">
        <f t="shared" ref="BO218:DZ218" si="297">BO41</f>
        <v>10244</v>
      </c>
      <c r="BP218" s="96">
        <f t="shared" si="297"/>
        <v>10244</v>
      </c>
      <c r="BQ218" s="96">
        <f t="shared" si="297"/>
        <v>10244</v>
      </c>
      <c r="BR218" s="96">
        <f t="shared" si="297"/>
        <v>10244</v>
      </c>
      <c r="BS218" s="96">
        <f t="shared" si="297"/>
        <v>10244</v>
      </c>
      <c r="BT218" s="96">
        <f t="shared" si="297"/>
        <v>10244</v>
      </c>
      <c r="BU218" s="96">
        <f t="shared" si="297"/>
        <v>10244</v>
      </c>
      <c r="BV218" s="96">
        <f t="shared" si="297"/>
        <v>10244</v>
      </c>
      <c r="BW218" s="96">
        <f t="shared" si="297"/>
        <v>10244</v>
      </c>
      <c r="BX218" s="96">
        <f t="shared" si="297"/>
        <v>10244</v>
      </c>
      <c r="BY218" s="96">
        <f t="shared" si="297"/>
        <v>10244</v>
      </c>
      <c r="BZ218" s="96">
        <f t="shared" si="297"/>
        <v>10244</v>
      </c>
      <c r="CA218" s="96">
        <f t="shared" si="297"/>
        <v>10244</v>
      </c>
      <c r="CB218" s="96">
        <f t="shared" si="297"/>
        <v>10244</v>
      </c>
      <c r="CC218" s="96">
        <f t="shared" si="297"/>
        <v>10244</v>
      </c>
      <c r="CD218" s="96">
        <f t="shared" si="297"/>
        <v>10244</v>
      </c>
      <c r="CE218" s="96">
        <f t="shared" si="297"/>
        <v>10244</v>
      </c>
      <c r="CF218" s="96">
        <f t="shared" si="297"/>
        <v>10244</v>
      </c>
      <c r="CG218" s="96">
        <f t="shared" si="297"/>
        <v>10244</v>
      </c>
      <c r="CH218" s="96">
        <f t="shared" si="297"/>
        <v>10244</v>
      </c>
      <c r="CI218" s="96">
        <f t="shared" si="297"/>
        <v>10244</v>
      </c>
      <c r="CJ218" s="96">
        <f t="shared" si="297"/>
        <v>10244</v>
      </c>
      <c r="CK218" s="96">
        <f t="shared" si="297"/>
        <v>10244</v>
      </c>
      <c r="CL218" s="96">
        <f t="shared" si="297"/>
        <v>10244</v>
      </c>
      <c r="CM218" s="96">
        <f t="shared" si="297"/>
        <v>10244</v>
      </c>
      <c r="CN218" s="96">
        <f t="shared" si="297"/>
        <v>10244</v>
      </c>
      <c r="CO218" s="96">
        <f t="shared" si="297"/>
        <v>10244</v>
      </c>
      <c r="CP218" s="96">
        <f t="shared" si="297"/>
        <v>10244</v>
      </c>
      <c r="CQ218" s="96">
        <f t="shared" si="297"/>
        <v>10244</v>
      </c>
      <c r="CR218" s="96">
        <f t="shared" si="297"/>
        <v>10244</v>
      </c>
      <c r="CS218" s="96">
        <f t="shared" si="297"/>
        <v>10244</v>
      </c>
      <c r="CT218" s="96">
        <f t="shared" si="297"/>
        <v>10244</v>
      </c>
      <c r="CU218" s="96">
        <f t="shared" si="297"/>
        <v>10244</v>
      </c>
      <c r="CV218" s="96">
        <f t="shared" si="297"/>
        <v>10244</v>
      </c>
      <c r="CW218" s="96">
        <f t="shared" si="297"/>
        <v>10244</v>
      </c>
      <c r="CX218" s="96">
        <f t="shared" si="297"/>
        <v>10244</v>
      </c>
      <c r="CY218" s="96">
        <f t="shared" si="297"/>
        <v>10244</v>
      </c>
      <c r="CZ218" s="96">
        <f t="shared" si="297"/>
        <v>10244</v>
      </c>
      <c r="DA218" s="96">
        <f t="shared" si="297"/>
        <v>10244</v>
      </c>
      <c r="DB218" s="96">
        <f t="shared" si="297"/>
        <v>10244</v>
      </c>
      <c r="DC218" s="96">
        <f t="shared" si="297"/>
        <v>10244</v>
      </c>
      <c r="DD218" s="96">
        <f t="shared" si="297"/>
        <v>10244</v>
      </c>
      <c r="DE218" s="96">
        <f t="shared" si="297"/>
        <v>10244</v>
      </c>
      <c r="DF218" s="96">
        <f t="shared" si="297"/>
        <v>10244</v>
      </c>
      <c r="DG218" s="96">
        <f t="shared" si="297"/>
        <v>10244</v>
      </c>
      <c r="DH218" s="96">
        <f t="shared" si="297"/>
        <v>10244</v>
      </c>
      <c r="DI218" s="96">
        <f t="shared" si="297"/>
        <v>10244</v>
      </c>
      <c r="DJ218" s="96">
        <f t="shared" si="297"/>
        <v>10244</v>
      </c>
      <c r="DK218" s="96">
        <f t="shared" si="297"/>
        <v>10244</v>
      </c>
      <c r="DL218" s="96">
        <f t="shared" si="297"/>
        <v>10244</v>
      </c>
      <c r="DM218" s="96">
        <f t="shared" si="297"/>
        <v>10244</v>
      </c>
      <c r="DN218" s="96">
        <f t="shared" si="297"/>
        <v>10244</v>
      </c>
      <c r="DO218" s="96">
        <f t="shared" si="297"/>
        <v>10244</v>
      </c>
      <c r="DP218" s="96">
        <f t="shared" si="297"/>
        <v>10244</v>
      </c>
      <c r="DQ218" s="96">
        <f t="shared" si="297"/>
        <v>10244</v>
      </c>
      <c r="DR218" s="96">
        <f t="shared" si="297"/>
        <v>10244</v>
      </c>
      <c r="DS218" s="96">
        <f t="shared" si="297"/>
        <v>10244</v>
      </c>
      <c r="DT218" s="96">
        <f t="shared" si="297"/>
        <v>10244</v>
      </c>
      <c r="DU218" s="96">
        <f t="shared" si="297"/>
        <v>10244</v>
      </c>
      <c r="DV218" s="96">
        <f t="shared" si="297"/>
        <v>10244</v>
      </c>
      <c r="DW218" s="96">
        <f t="shared" si="297"/>
        <v>10244</v>
      </c>
      <c r="DX218" s="96">
        <f t="shared" si="297"/>
        <v>10244</v>
      </c>
      <c r="DY218" s="96">
        <f t="shared" si="297"/>
        <v>10244</v>
      </c>
      <c r="DZ218" s="96">
        <f t="shared" si="297"/>
        <v>10244</v>
      </c>
      <c r="EA218" s="96">
        <f t="shared" ref="EA218:FX218" si="298">EA41</f>
        <v>10244</v>
      </c>
      <c r="EB218" s="96">
        <f t="shared" si="298"/>
        <v>10244</v>
      </c>
      <c r="EC218" s="96">
        <f t="shared" si="298"/>
        <v>10244</v>
      </c>
      <c r="ED218" s="96">
        <f t="shared" si="298"/>
        <v>10244</v>
      </c>
      <c r="EE218" s="96">
        <f t="shared" si="298"/>
        <v>10244</v>
      </c>
      <c r="EF218" s="96">
        <f t="shared" si="298"/>
        <v>10244</v>
      </c>
      <c r="EG218" s="96">
        <f t="shared" si="298"/>
        <v>10244</v>
      </c>
      <c r="EH218" s="96">
        <f t="shared" si="298"/>
        <v>10244</v>
      </c>
      <c r="EI218" s="96">
        <f t="shared" si="298"/>
        <v>10244</v>
      </c>
      <c r="EJ218" s="96">
        <f t="shared" si="298"/>
        <v>10244</v>
      </c>
      <c r="EK218" s="96">
        <f t="shared" si="298"/>
        <v>10244</v>
      </c>
      <c r="EL218" s="96">
        <f t="shared" si="298"/>
        <v>10244</v>
      </c>
      <c r="EM218" s="96">
        <f t="shared" si="298"/>
        <v>10244</v>
      </c>
      <c r="EN218" s="96">
        <f t="shared" si="298"/>
        <v>10244</v>
      </c>
      <c r="EO218" s="96">
        <f t="shared" si="298"/>
        <v>10244</v>
      </c>
      <c r="EP218" s="96">
        <f t="shared" si="298"/>
        <v>10244</v>
      </c>
      <c r="EQ218" s="96">
        <f t="shared" si="298"/>
        <v>10244</v>
      </c>
      <c r="ER218" s="96">
        <f t="shared" si="298"/>
        <v>10244</v>
      </c>
      <c r="ES218" s="96">
        <f t="shared" si="298"/>
        <v>10244</v>
      </c>
      <c r="ET218" s="96">
        <f t="shared" si="298"/>
        <v>10244</v>
      </c>
      <c r="EU218" s="96">
        <f t="shared" si="298"/>
        <v>10244</v>
      </c>
      <c r="EV218" s="96">
        <f t="shared" si="298"/>
        <v>10244</v>
      </c>
      <c r="EW218" s="96">
        <f t="shared" si="298"/>
        <v>10244</v>
      </c>
      <c r="EX218" s="96">
        <f t="shared" si="298"/>
        <v>10244</v>
      </c>
      <c r="EY218" s="96">
        <f t="shared" si="298"/>
        <v>10244</v>
      </c>
      <c r="EZ218" s="96">
        <f t="shared" si="298"/>
        <v>10244</v>
      </c>
      <c r="FA218" s="96">
        <f t="shared" si="298"/>
        <v>10244</v>
      </c>
      <c r="FB218" s="96">
        <f t="shared" si="298"/>
        <v>10244</v>
      </c>
      <c r="FC218" s="96">
        <f t="shared" si="298"/>
        <v>10244</v>
      </c>
      <c r="FD218" s="96">
        <f t="shared" si="298"/>
        <v>10244</v>
      </c>
      <c r="FE218" s="96">
        <f t="shared" si="298"/>
        <v>10244</v>
      </c>
      <c r="FF218" s="96">
        <f t="shared" si="298"/>
        <v>10244</v>
      </c>
      <c r="FG218" s="96">
        <f t="shared" si="298"/>
        <v>10244</v>
      </c>
      <c r="FH218" s="96">
        <f t="shared" si="298"/>
        <v>10244</v>
      </c>
      <c r="FI218" s="96">
        <f t="shared" si="298"/>
        <v>10244</v>
      </c>
      <c r="FJ218" s="96">
        <f t="shared" si="298"/>
        <v>10244</v>
      </c>
      <c r="FK218" s="96">
        <f t="shared" si="298"/>
        <v>10244</v>
      </c>
      <c r="FL218" s="96">
        <f t="shared" si="298"/>
        <v>10244</v>
      </c>
      <c r="FM218" s="96">
        <f t="shared" si="298"/>
        <v>10244</v>
      </c>
      <c r="FN218" s="96">
        <f t="shared" si="298"/>
        <v>10244</v>
      </c>
      <c r="FO218" s="96">
        <f t="shared" si="298"/>
        <v>10244</v>
      </c>
      <c r="FP218" s="96">
        <f t="shared" si="298"/>
        <v>10244</v>
      </c>
      <c r="FQ218" s="96">
        <f t="shared" si="298"/>
        <v>10244</v>
      </c>
      <c r="FR218" s="96">
        <f t="shared" si="298"/>
        <v>10244</v>
      </c>
      <c r="FS218" s="96">
        <f t="shared" si="298"/>
        <v>10244</v>
      </c>
      <c r="FT218" s="96">
        <f t="shared" si="298"/>
        <v>10244</v>
      </c>
      <c r="FU218" s="96">
        <f t="shared" si="298"/>
        <v>10244</v>
      </c>
      <c r="FV218" s="96">
        <f t="shared" si="298"/>
        <v>10244</v>
      </c>
      <c r="FW218" s="96">
        <f t="shared" si="298"/>
        <v>10244</v>
      </c>
      <c r="FX218" s="96">
        <f t="shared" si="298"/>
        <v>10244</v>
      </c>
      <c r="FY218" s="7"/>
      <c r="FZ218" s="7"/>
      <c r="GA218" s="7"/>
      <c r="GB218" s="7"/>
      <c r="GC218" s="7"/>
      <c r="GD218" s="7"/>
      <c r="GE218" s="7"/>
      <c r="GF218" s="7"/>
      <c r="GG218" s="7"/>
      <c r="GH218" s="7"/>
      <c r="GI218" s="7"/>
      <c r="GJ218" s="7"/>
      <c r="GK218" s="7"/>
      <c r="GL218" s="7"/>
      <c r="GM218" s="7"/>
    </row>
    <row r="219" spans="1:195" x14ac:dyDescent="0.35">
      <c r="A219" s="6" t="s">
        <v>750</v>
      </c>
      <c r="B219" s="7" t="s">
        <v>751</v>
      </c>
      <c r="C219" s="96">
        <v>9588</v>
      </c>
      <c r="D219" s="96">
        <v>9588</v>
      </c>
      <c r="E219" s="96">
        <v>9588</v>
      </c>
      <c r="F219" s="96">
        <v>9588</v>
      </c>
      <c r="G219" s="96">
        <v>9588</v>
      </c>
      <c r="H219" s="96">
        <v>9588</v>
      </c>
      <c r="I219" s="96">
        <v>9588</v>
      </c>
      <c r="J219" s="96">
        <v>9588</v>
      </c>
      <c r="K219" s="96">
        <v>9588</v>
      </c>
      <c r="L219" s="96">
        <v>9588</v>
      </c>
      <c r="M219" s="96">
        <v>9588</v>
      </c>
      <c r="N219" s="96">
        <v>9588</v>
      </c>
      <c r="O219" s="96">
        <v>9588</v>
      </c>
      <c r="P219" s="96">
        <v>9588</v>
      </c>
      <c r="Q219" s="96">
        <v>9588</v>
      </c>
      <c r="R219" s="96">
        <v>9588</v>
      </c>
      <c r="S219" s="96">
        <v>9588</v>
      </c>
      <c r="T219" s="96">
        <v>9588</v>
      </c>
      <c r="U219" s="96">
        <v>9588</v>
      </c>
      <c r="V219" s="96">
        <v>9588</v>
      </c>
      <c r="W219" s="96">
        <v>9588</v>
      </c>
      <c r="X219" s="96">
        <v>9588</v>
      </c>
      <c r="Y219" s="96">
        <v>9588</v>
      </c>
      <c r="Z219" s="96">
        <v>9588</v>
      </c>
      <c r="AA219" s="96">
        <v>9588</v>
      </c>
      <c r="AB219" s="96">
        <v>9588</v>
      </c>
      <c r="AC219" s="96">
        <v>9588</v>
      </c>
      <c r="AD219" s="96">
        <v>9588</v>
      </c>
      <c r="AE219" s="96">
        <v>9588</v>
      </c>
      <c r="AF219" s="96">
        <v>9588</v>
      </c>
      <c r="AG219" s="96">
        <v>9588</v>
      </c>
      <c r="AH219" s="96">
        <v>9588</v>
      </c>
      <c r="AI219" s="96">
        <v>9588</v>
      </c>
      <c r="AJ219" s="96">
        <v>9588</v>
      </c>
      <c r="AK219" s="96">
        <v>9588</v>
      </c>
      <c r="AL219" s="96">
        <v>9588</v>
      </c>
      <c r="AM219" s="96">
        <v>9588</v>
      </c>
      <c r="AN219" s="96">
        <v>9588</v>
      </c>
      <c r="AO219" s="96">
        <v>9588</v>
      </c>
      <c r="AP219" s="96">
        <v>9588</v>
      </c>
      <c r="AQ219" s="96">
        <v>9588</v>
      </c>
      <c r="AR219" s="96">
        <v>9588</v>
      </c>
      <c r="AS219" s="96">
        <v>9588</v>
      </c>
      <c r="AT219" s="96">
        <v>9588</v>
      </c>
      <c r="AU219" s="96">
        <v>9588</v>
      </c>
      <c r="AV219" s="96">
        <v>9588</v>
      </c>
      <c r="AW219" s="96">
        <v>9588</v>
      </c>
      <c r="AX219" s="96">
        <v>9588</v>
      </c>
      <c r="AY219" s="96">
        <v>9588</v>
      </c>
      <c r="AZ219" s="96">
        <v>9588</v>
      </c>
      <c r="BA219" s="96">
        <v>9588</v>
      </c>
      <c r="BB219" s="96">
        <v>9588</v>
      </c>
      <c r="BC219" s="96">
        <v>9588</v>
      </c>
      <c r="BD219" s="96">
        <v>9588</v>
      </c>
      <c r="BE219" s="96">
        <v>9588</v>
      </c>
      <c r="BF219" s="96">
        <v>9588</v>
      </c>
      <c r="BG219" s="96">
        <v>9588</v>
      </c>
      <c r="BH219" s="96">
        <v>9588</v>
      </c>
      <c r="BI219" s="96">
        <v>9588</v>
      </c>
      <c r="BJ219" s="96">
        <v>9588</v>
      </c>
      <c r="BK219" s="96">
        <v>9588</v>
      </c>
      <c r="BL219" s="96">
        <v>9588</v>
      </c>
      <c r="BM219" s="96">
        <v>9588</v>
      </c>
      <c r="BN219" s="96">
        <v>9588</v>
      </c>
      <c r="BO219" s="96">
        <v>9588</v>
      </c>
      <c r="BP219" s="96">
        <v>9588</v>
      </c>
      <c r="BQ219" s="96">
        <v>9588</v>
      </c>
      <c r="BR219" s="96">
        <v>9588</v>
      </c>
      <c r="BS219" s="96">
        <v>9588</v>
      </c>
      <c r="BT219" s="96">
        <v>9588</v>
      </c>
      <c r="BU219" s="96">
        <v>9588</v>
      </c>
      <c r="BV219" s="96">
        <v>9588</v>
      </c>
      <c r="BW219" s="96">
        <v>9588</v>
      </c>
      <c r="BX219" s="96">
        <v>9588</v>
      </c>
      <c r="BY219" s="96">
        <v>9588</v>
      </c>
      <c r="BZ219" s="96">
        <v>9588</v>
      </c>
      <c r="CA219" s="96">
        <v>9588</v>
      </c>
      <c r="CB219" s="96">
        <v>9588</v>
      </c>
      <c r="CC219" s="96">
        <v>9588</v>
      </c>
      <c r="CD219" s="96">
        <v>9588</v>
      </c>
      <c r="CE219" s="96">
        <v>9588</v>
      </c>
      <c r="CF219" s="96">
        <v>9588</v>
      </c>
      <c r="CG219" s="96">
        <v>9588</v>
      </c>
      <c r="CH219" s="96">
        <v>9588</v>
      </c>
      <c r="CI219" s="96">
        <v>9588</v>
      </c>
      <c r="CJ219" s="96">
        <v>9588</v>
      </c>
      <c r="CK219" s="96">
        <v>9588</v>
      </c>
      <c r="CL219" s="96">
        <v>9588</v>
      </c>
      <c r="CM219" s="96">
        <v>9588</v>
      </c>
      <c r="CN219" s="96">
        <v>9588</v>
      </c>
      <c r="CO219" s="96">
        <v>9588</v>
      </c>
      <c r="CP219" s="96">
        <v>9588</v>
      </c>
      <c r="CQ219" s="96">
        <v>9588</v>
      </c>
      <c r="CR219" s="96">
        <v>9588</v>
      </c>
      <c r="CS219" s="96">
        <v>9588</v>
      </c>
      <c r="CT219" s="96">
        <v>9588</v>
      </c>
      <c r="CU219" s="96">
        <v>9588</v>
      </c>
      <c r="CV219" s="96">
        <v>9588</v>
      </c>
      <c r="CW219" s="96">
        <v>9588</v>
      </c>
      <c r="CX219" s="96">
        <v>9588</v>
      </c>
      <c r="CY219" s="96">
        <v>9588</v>
      </c>
      <c r="CZ219" s="96">
        <v>9588</v>
      </c>
      <c r="DA219" s="96">
        <v>9588</v>
      </c>
      <c r="DB219" s="96">
        <v>9588</v>
      </c>
      <c r="DC219" s="96">
        <v>9588</v>
      </c>
      <c r="DD219" s="96">
        <v>9588</v>
      </c>
      <c r="DE219" s="96">
        <v>9588</v>
      </c>
      <c r="DF219" s="96">
        <v>9588</v>
      </c>
      <c r="DG219" s="96">
        <v>9588</v>
      </c>
      <c r="DH219" s="96">
        <v>9588</v>
      </c>
      <c r="DI219" s="96">
        <v>9588</v>
      </c>
      <c r="DJ219" s="96">
        <v>9588</v>
      </c>
      <c r="DK219" s="96">
        <v>9588</v>
      </c>
      <c r="DL219" s="96">
        <v>9588</v>
      </c>
      <c r="DM219" s="96">
        <v>9588</v>
      </c>
      <c r="DN219" s="96">
        <v>9588</v>
      </c>
      <c r="DO219" s="96">
        <v>9588</v>
      </c>
      <c r="DP219" s="96">
        <v>9588</v>
      </c>
      <c r="DQ219" s="96">
        <v>9588</v>
      </c>
      <c r="DR219" s="96">
        <v>9588</v>
      </c>
      <c r="DS219" s="96">
        <v>9588</v>
      </c>
      <c r="DT219" s="96">
        <v>9588</v>
      </c>
      <c r="DU219" s="96">
        <v>9588</v>
      </c>
      <c r="DV219" s="96">
        <v>9588</v>
      </c>
      <c r="DW219" s="96">
        <v>9588</v>
      </c>
      <c r="DX219" s="96">
        <v>9588</v>
      </c>
      <c r="DY219" s="96">
        <v>9588</v>
      </c>
      <c r="DZ219" s="96">
        <v>9588</v>
      </c>
      <c r="EA219" s="96">
        <v>9588</v>
      </c>
      <c r="EB219" s="96">
        <v>9588</v>
      </c>
      <c r="EC219" s="96">
        <v>9588</v>
      </c>
      <c r="ED219" s="96">
        <v>9588</v>
      </c>
      <c r="EE219" s="96">
        <v>9588</v>
      </c>
      <c r="EF219" s="96">
        <v>9588</v>
      </c>
      <c r="EG219" s="96">
        <v>9588</v>
      </c>
      <c r="EH219" s="96">
        <v>9588</v>
      </c>
      <c r="EI219" s="96">
        <v>9588</v>
      </c>
      <c r="EJ219" s="96">
        <v>9588</v>
      </c>
      <c r="EK219" s="96">
        <v>9588</v>
      </c>
      <c r="EL219" s="96">
        <v>9588</v>
      </c>
      <c r="EM219" s="96">
        <v>9588</v>
      </c>
      <c r="EN219" s="96">
        <v>9588</v>
      </c>
      <c r="EO219" s="96">
        <v>9588</v>
      </c>
      <c r="EP219" s="96">
        <v>9588</v>
      </c>
      <c r="EQ219" s="96">
        <v>9588</v>
      </c>
      <c r="ER219" s="96">
        <v>9588</v>
      </c>
      <c r="ES219" s="96">
        <v>9588</v>
      </c>
      <c r="ET219" s="96">
        <v>9588</v>
      </c>
      <c r="EU219" s="96">
        <v>9588</v>
      </c>
      <c r="EV219" s="96">
        <v>9588</v>
      </c>
      <c r="EW219" s="96">
        <v>9588</v>
      </c>
      <c r="EX219" s="96">
        <v>9588</v>
      </c>
      <c r="EY219" s="96">
        <v>9588</v>
      </c>
      <c r="EZ219" s="96">
        <v>9588</v>
      </c>
      <c r="FA219" s="96">
        <v>9588</v>
      </c>
      <c r="FB219" s="96">
        <v>9588</v>
      </c>
      <c r="FC219" s="96">
        <v>9588</v>
      </c>
      <c r="FD219" s="96">
        <v>9588</v>
      </c>
      <c r="FE219" s="96">
        <v>9588</v>
      </c>
      <c r="FF219" s="96">
        <v>9588</v>
      </c>
      <c r="FG219" s="96">
        <v>9588</v>
      </c>
      <c r="FH219" s="96">
        <v>9588</v>
      </c>
      <c r="FI219" s="96">
        <v>9588</v>
      </c>
      <c r="FJ219" s="96">
        <v>9588</v>
      </c>
      <c r="FK219" s="96">
        <v>9588</v>
      </c>
      <c r="FL219" s="96">
        <v>9588</v>
      </c>
      <c r="FM219" s="96">
        <v>9588</v>
      </c>
      <c r="FN219" s="96">
        <v>9588</v>
      </c>
      <c r="FO219" s="96">
        <v>9588</v>
      </c>
      <c r="FP219" s="96">
        <v>9588</v>
      </c>
      <c r="FQ219" s="96">
        <v>9588</v>
      </c>
      <c r="FR219" s="96">
        <v>9588</v>
      </c>
      <c r="FS219" s="96">
        <v>9588</v>
      </c>
      <c r="FT219" s="96">
        <v>9588</v>
      </c>
      <c r="FU219" s="96">
        <v>9588</v>
      </c>
      <c r="FV219" s="96">
        <v>9588</v>
      </c>
      <c r="FW219" s="96">
        <v>9588</v>
      </c>
      <c r="FX219" s="96">
        <v>9588</v>
      </c>
      <c r="FY219" s="7"/>
      <c r="FZ219" s="7"/>
      <c r="GA219" s="7"/>
      <c r="GB219" s="7"/>
      <c r="GC219" s="7"/>
      <c r="GD219" s="7"/>
      <c r="GE219" s="7"/>
      <c r="GF219" s="7"/>
      <c r="GG219" s="7"/>
      <c r="GH219" s="7"/>
      <c r="GI219" s="7"/>
      <c r="GJ219" s="7"/>
      <c r="GK219" s="7"/>
      <c r="GL219" s="7"/>
      <c r="GM219" s="7"/>
    </row>
    <row r="220" spans="1:195" x14ac:dyDescent="0.35">
      <c r="A220" s="6" t="s">
        <v>752</v>
      </c>
      <c r="B220" s="7" t="s">
        <v>753</v>
      </c>
      <c r="C220" s="18">
        <f>ROUND(C101+C102+C97+C100+C14,1)</f>
        <v>152</v>
      </c>
      <c r="D220" s="18">
        <f t="shared" ref="D220:BO220" si="299">ROUND(D101+D102+D97+D100+D14,1)</f>
        <v>531</v>
      </c>
      <c r="E220" s="18">
        <f t="shared" si="299"/>
        <v>0</v>
      </c>
      <c r="F220" s="18">
        <f t="shared" si="299"/>
        <v>2036</v>
      </c>
      <c r="G220" s="18">
        <f t="shared" si="299"/>
        <v>0</v>
      </c>
      <c r="H220" s="18">
        <f t="shared" si="299"/>
        <v>0</v>
      </c>
      <c r="I220" s="18">
        <f t="shared" si="299"/>
        <v>6</v>
      </c>
      <c r="J220" s="18">
        <f t="shared" si="299"/>
        <v>0</v>
      </c>
      <c r="K220" s="18">
        <f t="shared" si="299"/>
        <v>0</v>
      </c>
      <c r="L220" s="18">
        <f t="shared" si="299"/>
        <v>0</v>
      </c>
      <c r="M220" s="18">
        <f t="shared" si="299"/>
        <v>0</v>
      </c>
      <c r="N220" s="18">
        <f t="shared" si="299"/>
        <v>24</v>
      </c>
      <c r="O220" s="18">
        <f t="shared" si="299"/>
        <v>8</v>
      </c>
      <c r="P220" s="18">
        <f t="shared" si="299"/>
        <v>0</v>
      </c>
      <c r="Q220" s="18">
        <f t="shared" si="299"/>
        <v>10.5</v>
      </c>
      <c r="R220" s="18">
        <f t="shared" si="299"/>
        <v>6015.5</v>
      </c>
      <c r="S220" s="18">
        <f t="shared" si="299"/>
        <v>14</v>
      </c>
      <c r="T220" s="18">
        <f t="shared" si="299"/>
        <v>0</v>
      </c>
      <c r="U220" s="18">
        <f t="shared" si="299"/>
        <v>0</v>
      </c>
      <c r="V220" s="18">
        <f t="shared" si="299"/>
        <v>0</v>
      </c>
      <c r="W220" s="18">
        <f t="shared" si="299"/>
        <v>0</v>
      </c>
      <c r="X220" s="18">
        <f t="shared" si="299"/>
        <v>0</v>
      </c>
      <c r="Y220" s="18">
        <f t="shared" si="299"/>
        <v>473.5</v>
      </c>
      <c r="Z220" s="18">
        <f t="shared" si="299"/>
        <v>0</v>
      </c>
      <c r="AA220" s="18">
        <f t="shared" si="299"/>
        <v>379.5</v>
      </c>
      <c r="AB220" s="18">
        <f t="shared" si="299"/>
        <v>227</v>
      </c>
      <c r="AC220" s="18">
        <f t="shared" si="299"/>
        <v>0</v>
      </c>
      <c r="AD220" s="18">
        <f t="shared" si="299"/>
        <v>0</v>
      </c>
      <c r="AE220" s="18">
        <f t="shared" si="299"/>
        <v>0</v>
      </c>
      <c r="AF220" s="18">
        <f t="shared" si="299"/>
        <v>0</v>
      </c>
      <c r="AG220" s="18">
        <f t="shared" si="299"/>
        <v>0</v>
      </c>
      <c r="AH220" s="18">
        <f t="shared" si="299"/>
        <v>0</v>
      </c>
      <c r="AI220" s="18">
        <f t="shared" si="299"/>
        <v>0</v>
      </c>
      <c r="AJ220" s="18">
        <f t="shared" si="299"/>
        <v>0</v>
      </c>
      <c r="AK220" s="18">
        <f t="shared" si="299"/>
        <v>0</v>
      </c>
      <c r="AL220" s="18">
        <f t="shared" si="299"/>
        <v>0</v>
      </c>
      <c r="AM220" s="18">
        <f t="shared" si="299"/>
        <v>0</v>
      </c>
      <c r="AN220" s="18">
        <f t="shared" si="299"/>
        <v>0</v>
      </c>
      <c r="AO220" s="18">
        <f t="shared" si="299"/>
        <v>370.5</v>
      </c>
      <c r="AP220" s="18">
        <f t="shared" si="299"/>
        <v>611</v>
      </c>
      <c r="AQ220" s="18">
        <f t="shared" si="299"/>
        <v>0.5</v>
      </c>
      <c r="AR220" s="18">
        <f t="shared" si="299"/>
        <v>1314</v>
      </c>
      <c r="AS220" s="18">
        <f t="shared" si="299"/>
        <v>1</v>
      </c>
      <c r="AT220" s="18">
        <f t="shared" si="299"/>
        <v>1</v>
      </c>
      <c r="AU220" s="18">
        <f t="shared" si="299"/>
        <v>0</v>
      </c>
      <c r="AV220" s="18">
        <f t="shared" si="299"/>
        <v>0</v>
      </c>
      <c r="AW220" s="18">
        <f t="shared" si="299"/>
        <v>0</v>
      </c>
      <c r="AX220" s="18">
        <f t="shared" si="299"/>
        <v>0</v>
      </c>
      <c r="AY220" s="18">
        <f t="shared" si="299"/>
        <v>0</v>
      </c>
      <c r="AZ220" s="18">
        <f t="shared" si="299"/>
        <v>98</v>
      </c>
      <c r="BA220" s="18">
        <f t="shared" si="299"/>
        <v>240</v>
      </c>
      <c r="BB220" s="18">
        <f t="shared" si="299"/>
        <v>1</v>
      </c>
      <c r="BC220" s="18">
        <f t="shared" si="299"/>
        <v>490</v>
      </c>
      <c r="BD220" s="18">
        <f t="shared" si="299"/>
        <v>0</v>
      </c>
      <c r="BE220" s="18">
        <f t="shared" si="299"/>
        <v>0</v>
      </c>
      <c r="BF220" s="18">
        <f t="shared" si="299"/>
        <v>1196.5</v>
      </c>
      <c r="BG220" s="18">
        <f t="shared" si="299"/>
        <v>0</v>
      </c>
      <c r="BH220" s="18">
        <f t="shared" si="299"/>
        <v>28</v>
      </c>
      <c r="BI220" s="18">
        <f t="shared" si="299"/>
        <v>0</v>
      </c>
      <c r="BJ220" s="18">
        <f t="shared" si="299"/>
        <v>2</v>
      </c>
      <c r="BK220" s="18">
        <f t="shared" si="299"/>
        <v>12021</v>
      </c>
      <c r="BL220" s="18">
        <f t="shared" si="299"/>
        <v>2</v>
      </c>
      <c r="BM220" s="18">
        <f t="shared" si="299"/>
        <v>0</v>
      </c>
      <c r="BN220" s="18">
        <f t="shared" si="299"/>
        <v>15</v>
      </c>
      <c r="BO220" s="18">
        <f t="shared" si="299"/>
        <v>0</v>
      </c>
      <c r="BP220" s="18">
        <f t="shared" ref="BP220:EA220" si="300">ROUND(BP101+BP102+BP97+BP100+BP14,1)</f>
        <v>0</v>
      </c>
      <c r="BQ220" s="18">
        <f t="shared" si="300"/>
        <v>1</v>
      </c>
      <c r="BR220" s="18">
        <f t="shared" si="300"/>
        <v>0</v>
      </c>
      <c r="BS220" s="18">
        <f t="shared" si="300"/>
        <v>0</v>
      </c>
      <c r="BT220" s="18">
        <f t="shared" si="300"/>
        <v>0</v>
      </c>
      <c r="BU220" s="18">
        <f t="shared" si="300"/>
        <v>0</v>
      </c>
      <c r="BV220" s="18">
        <f t="shared" si="300"/>
        <v>0</v>
      </c>
      <c r="BW220" s="18">
        <f t="shared" si="300"/>
        <v>0</v>
      </c>
      <c r="BX220" s="18">
        <f t="shared" si="300"/>
        <v>0</v>
      </c>
      <c r="BY220" s="18">
        <f t="shared" si="300"/>
        <v>3</v>
      </c>
      <c r="BZ220" s="18">
        <f t="shared" si="300"/>
        <v>0</v>
      </c>
      <c r="CA220" s="18">
        <f t="shared" si="300"/>
        <v>0</v>
      </c>
      <c r="CB220" s="18">
        <f t="shared" si="300"/>
        <v>827.5</v>
      </c>
      <c r="CC220" s="18">
        <f t="shared" si="300"/>
        <v>0</v>
      </c>
      <c r="CD220" s="18">
        <f t="shared" si="300"/>
        <v>0</v>
      </c>
      <c r="CE220" s="18">
        <f t="shared" si="300"/>
        <v>0</v>
      </c>
      <c r="CF220" s="18">
        <f t="shared" si="300"/>
        <v>0</v>
      </c>
      <c r="CG220" s="18">
        <f t="shared" si="300"/>
        <v>0</v>
      </c>
      <c r="CH220" s="18">
        <f t="shared" si="300"/>
        <v>0</v>
      </c>
      <c r="CI220" s="18">
        <f t="shared" si="300"/>
        <v>0</v>
      </c>
      <c r="CJ220" s="18">
        <f t="shared" si="300"/>
        <v>2</v>
      </c>
      <c r="CK220" s="18">
        <f t="shared" si="300"/>
        <v>23.5</v>
      </c>
      <c r="CL220" s="18">
        <f t="shared" si="300"/>
        <v>5.5</v>
      </c>
      <c r="CM220" s="18">
        <f t="shared" si="300"/>
        <v>2</v>
      </c>
      <c r="CN220" s="18">
        <f t="shared" si="300"/>
        <v>683</v>
      </c>
      <c r="CO220" s="18">
        <f t="shared" si="300"/>
        <v>3</v>
      </c>
      <c r="CP220" s="18">
        <f t="shared" si="300"/>
        <v>2</v>
      </c>
      <c r="CQ220" s="18">
        <f t="shared" si="300"/>
        <v>0</v>
      </c>
      <c r="CR220" s="18">
        <f t="shared" si="300"/>
        <v>0</v>
      </c>
      <c r="CS220" s="18">
        <f t="shared" si="300"/>
        <v>0</v>
      </c>
      <c r="CT220" s="18">
        <f t="shared" si="300"/>
        <v>0</v>
      </c>
      <c r="CU220" s="18">
        <f t="shared" si="300"/>
        <v>396</v>
      </c>
      <c r="CV220" s="18">
        <f t="shared" si="300"/>
        <v>0</v>
      </c>
      <c r="CW220" s="18">
        <f t="shared" si="300"/>
        <v>0</v>
      </c>
      <c r="CX220" s="18">
        <f t="shared" si="300"/>
        <v>0</v>
      </c>
      <c r="CY220" s="18">
        <f t="shared" si="300"/>
        <v>0</v>
      </c>
      <c r="CZ220" s="18">
        <f t="shared" si="300"/>
        <v>0</v>
      </c>
      <c r="DA220" s="18">
        <f t="shared" si="300"/>
        <v>0</v>
      </c>
      <c r="DB220" s="18">
        <f t="shared" si="300"/>
        <v>0</v>
      </c>
      <c r="DC220" s="18">
        <f t="shared" si="300"/>
        <v>0</v>
      </c>
      <c r="DD220" s="18">
        <f t="shared" si="300"/>
        <v>0</v>
      </c>
      <c r="DE220" s="18">
        <f t="shared" si="300"/>
        <v>0</v>
      </c>
      <c r="DF220" s="18">
        <f t="shared" si="300"/>
        <v>30</v>
      </c>
      <c r="DG220" s="18">
        <f t="shared" si="300"/>
        <v>0</v>
      </c>
      <c r="DH220" s="18">
        <f t="shared" si="300"/>
        <v>0</v>
      </c>
      <c r="DI220" s="18">
        <f t="shared" si="300"/>
        <v>4</v>
      </c>
      <c r="DJ220" s="18">
        <f t="shared" si="300"/>
        <v>1</v>
      </c>
      <c r="DK220" s="18">
        <f t="shared" si="300"/>
        <v>1</v>
      </c>
      <c r="DL220" s="18">
        <f t="shared" si="300"/>
        <v>0</v>
      </c>
      <c r="DM220" s="18">
        <f t="shared" si="300"/>
        <v>0</v>
      </c>
      <c r="DN220" s="18">
        <f t="shared" si="300"/>
        <v>0.5</v>
      </c>
      <c r="DO220" s="18">
        <f t="shared" si="300"/>
        <v>1</v>
      </c>
      <c r="DP220" s="18">
        <f t="shared" si="300"/>
        <v>0</v>
      </c>
      <c r="DQ220" s="18">
        <f t="shared" si="300"/>
        <v>0</v>
      </c>
      <c r="DR220" s="18">
        <f t="shared" si="300"/>
        <v>0</v>
      </c>
      <c r="DS220" s="18">
        <f t="shared" si="300"/>
        <v>0</v>
      </c>
      <c r="DT220" s="18">
        <f t="shared" si="300"/>
        <v>0</v>
      </c>
      <c r="DU220" s="18">
        <f t="shared" si="300"/>
        <v>0</v>
      </c>
      <c r="DV220" s="18">
        <f t="shared" si="300"/>
        <v>0</v>
      </c>
      <c r="DW220" s="18">
        <f t="shared" si="300"/>
        <v>0</v>
      </c>
      <c r="DX220" s="18">
        <f t="shared" si="300"/>
        <v>0</v>
      </c>
      <c r="DY220" s="18">
        <f t="shared" si="300"/>
        <v>0</v>
      </c>
      <c r="DZ220" s="18">
        <f t="shared" si="300"/>
        <v>0</v>
      </c>
      <c r="EA220" s="18">
        <f t="shared" si="300"/>
        <v>0</v>
      </c>
      <c r="EB220" s="18">
        <f t="shared" ref="EB220:FX220" si="301">ROUND(EB101+EB102+EB97+EB100+EB14,1)</f>
        <v>0</v>
      </c>
      <c r="EC220" s="18">
        <f t="shared" si="301"/>
        <v>0</v>
      </c>
      <c r="ED220" s="18">
        <f t="shared" si="301"/>
        <v>0</v>
      </c>
      <c r="EE220" s="18">
        <f t="shared" si="301"/>
        <v>0</v>
      </c>
      <c r="EF220" s="18">
        <f t="shared" si="301"/>
        <v>0</v>
      </c>
      <c r="EG220" s="18">
        <f t="shared" si="301"/>
        <v>0</v>
      </c>
      <c r="EH220" s="18">
        <f t="shared" si="301"/>
        <v>0</v>
      </c>
      <c r="EI220" s="18">
        <f t="shared" si="301"/>
        <v>2</v>
      </c>
      <c r="EJ220" s="18">
        <f t="shared" si="301"/>
        <v>210.5</v>
      </c>
      <c r="EK220" s="18">
        <f t="shared" si="301"/>
        <v>0</v>
      </c>
      <c r="EL220" s="18">
        <f t="shared" si="301"/>
        <v>0</v>
      </c>
      <c r="EM220" s="18">
        <f t="shared" si="301"/>
        <v>0</v>
      </c>
      <c r="EN220" s="18">
        <f t="shared" si="301"/>
        <v>43</v>
      </c>
      <c r="EO220" s="18">
        <f t="shared" si="301"/>
        <v>0</v>
      </c>
      <c r="EP220" s="18">
        <f t="shared" si="301"/>
        <v>0</v>
      </c>
      <c r="EQ220" s="18">
        <f t="shared" si="301"/>
        <v>0</v>
      </c>
      <c r="ER220" s="18">
        <f t="shared" si="301"/>
        <v>0</v>
      </c>
      <c r="ES220" s="18">
        <f t="shared" si="301"/>
        <v>0</v>
      </c>
      <c r="ET220" s="18">
        <f t="shared" si="301"/>
        <v>0</v>
      </c>
      <c r="EU220" s="18">
        <f t="shared" si="301"/>
        <v>0</v>
      </c>
      <c r="EV220" s="18">
        <f t="shared" si="301"/>
        <v>0</v>
      </c>
      <c r="EW220" s="18">
        <f t="shared" si="301"/>
        <v>0</v>
      </c>
      <c r="EX220" s="18">
        <f t="shared" si="301"/>
        <v>0</v>
      </c>
      <c r="EY220" s="18">
        <f t="shared" si="301"/>
        <v>450</v>
      </c>
      <c r="EZ220" s="18">
        <f t="shared" si="301"/>
        <v>0</v>
      </c>
      <c r="FA220" s="18">
        <f t="shared" si="301"/>
        <v>0</v>
      </c>
      <c r="FB220" s="18">
        <f t="shared" si="301"/>
        <v>0</v>
      </c>
      <c r="FC220" s="18">
        <f t="shared" si="301"/>
        <v>0</v>
      </c>
      <c r="FD220" s="18">
        <f t="shared" si="301"/>
        <v>0</v>
      </c>
      <c r="FE220" s="18">
        <f t="shared" si="301"/>
        <v>0</v>
      </c>
      <c r="FF220" s="18">
        <f t="shared" si="301"/>
        <v>0</v>
      </c>
      <c r="FG220" s="18">
        <f t="shared" si="301"/>
        <v>0</v>
      </c>
      <c r="FH220" s="18">
        <f t="shared" si="301"/>
        <v>0</v>
      </c>
      <c r="FI220" s="18">
        <f t="shared" si="301"/>
        <v>0</v>
      </c>
      <c r="FJ220" s="18">
        <f t="shared" si="301"/>
        <v>0</v>
      </c>
      <c r="FK220" s="18">
        <f t="shared" si="301"/>
        <v>0</v>
      </c>
      <c r="FL220" s="18">
        <f t="shared" si="301"/>
        <v>0</v>
      </c>
      <c r="FM220" s="18">
        <f t="shared" si="301"/>
        <v>0</v>
      </c>
      <c r="FN220" s="18">
        <f t="shared" si="301"/>
        <v>267.5</v>
      </c>
      <c r="FO220" s="18">
        <f t="shared" si="301"/>
        <v>2</v>
      </c>
      <c r="FP220" s="18">
        <f t="shared" si="301"/>
        <v>0</v>
      </c>
      <c r="FQ220" s="18">
        <f t="shared" si="301"/>
        <v>0</v>
      </c>
      <c r="FR220" s="18">
        <f t="shared" si="301"/>
        <v>0</v>
      </c>
      <c r="FS220" s="18">
        <f t="shared" si="301"/>
        <v>0</v>
      </c>
      <c r="FT220" s="18">
        <f t="shared" si="301"/>
        <v>0</v>
      </c>
      <c r="FU220" s="18">
        <f t="shared" si="301"/>
        <v>0</v>
      </c>
      <c r="FV220" s="18">
        <f t="shared" si="301"/>
        <v>0</v>
      </c>
      <c r="FW220" s="18">
        <f t="shared" si="301"/>
        <v>0</v>
      </c>
      <c r="FX220" s="18">
        <f t="shared" si="301"/>
        <v>0</v>
      </c>
      <c r="FY220" s="18"/>
      <c r="FZ220" s="7"/>
      <c r="GA220" s="7"/>
      <c r="GB220" s="7"/>
      <c r="GC220" s="7"/>
      <c r="GD220" s="7"/>
      <c r="GE220" s="7"/>
      <c r="GF220" s="7"/>
      <c r="GG220" s="7"/>
      <c r="GH220" s="7"/>
      <c r="GI220" s="7"/>
      <c r="GJ220" s="7"/>
      <c r="GK220" s="7"/>
      <c r="GL220" s="7"/>
      <c r="GM220" s="7"/>
    </row>
    <row r="221" spans="1:195" x14ac:dyDescent="0.35">
      <c r="A221" s="6" t="s">
        <v>754</v>
      </c>
      <c r="B221" s="7" t="s">
        <v>755</v>
      </c>
      <c r="C221" s="18">
        <f>C15+C35</f>
        <v>4</v>
      </c>
      <c r="D221" s="18">
        <f t="shared" ref="D221:BO221" si="302">D15+D35</f>
        <v>79</v>
      </c>
      <c r="E221" s="18">
        <f t="shared" si="302"/>
        <v>11</v>
      </c>
      <c r="F221" s="18">
        <f t="shared" si="302"/>
        <v>11</v>
      </c>
      <c r="G221" s="18">
        <f t="shared" si="302"/>
        <v>1</v>
      </c>
      <c r="H221" s="18">
        <f t="shared" si="302"/>
        <v>1</v>
      </c>
      <c r="I221" s="18">
        <f t="shared" si="302"/>
        <v>9</v>
      </c>
      <c r="J221" s="18">
        <f t="shared" si="302"/>
        <v>0</v>
      </c>
      <c r="K221" s="18">
        <f t="shared" si="302"/>
        <v>0</v>
      </c>
      <c r="L221" s="18">
        <f t="shared" si="302"/>
        <v>23</v>
      </c>
      <c r="M221" s="18">
        <f t="shared" si="302"/>
        <v>14</v>
      </c>
      <c r="N221" s="18">
        <f t="shared" si="302"/>
        <v>159.5</v>
      </c>
      <c r="O221" s="18">
        <f t="shared" si="302"/>
        <v>98</v>
      </c>
      <c r="P221" s="18">
        <f t="shared" si="302"/>
        <v>0</v>
      </c>
      <c r="Q221" s="18">
        <f t="shared" si="302"/>
        <v>210</v>
      </c>
      <c r="R221" s="18">
        <f t="shared" si="302"/>
        <v>1</v>
      </c>
      <c r="S221" s="18">
        <f t="shared" si="302"/>
        <v>0</v>
      </c>
      <c r="T221" s="18">
        <f t="shared" si="302"/>
        <v>0</v>
      </c>
      <c r="U221" s="18">
        <f t="shared" si="302"/>
        <v>0</v>
      </c>
      <c r="V221" s="18">
        <f t="shared" si="302"/>
        <v>0</v>
      </c>
      <c r="W221" s="18">
        <f t="shared" si="302"/>
        <v>1</v>
      </c>
      <c r="X221" s="18">
        <f t="shared" si="302"/>
        <v>0</v>
      </c>
      <c r="Y221" s="18">
        <f t="shared" si="302"/>
        <v>0</v>
      </c>
      <c r="Z221" s="18">
        <f t="shared" si="302"/>
        <v>0</v>
      </c>
      <c r="AA221" s="18">
        <f t="shared" si="302"/>
        <v>37</v>
      </c>
      <c r="AB221" s="18">
        <f t="shared" si="302"/>
        <v>52</v>
      </c>
      <c r="AC221" s="18">
        <f t="shared" si="302"/>
        <v>0</v>
      </c>
      <c r="AD221" s="18">
        <f t="shared" si="302"/>
        <v>6.5</v>
      </c>
      <c r="AE221" s="18">
        <f t="shared" si="302"/>
        <v>0</v>
      </c>
      <c r="AF221" s="18">
        <f t="shared" si="302"/>
        <v>0</v>
      </c>
      <c r="AG221" s="18">
        <f t="shared" si="302"/>
        <v>0</v>
      </c>
      <c r="AH221" s="18">
        <f t="shared" si="302"/>
        <v>0</v>
      </c>
      <c r="AI221" s="18">
        <f t="shared" si="302"/>
        <v>0</v>
      </c>
      <c r="AJ221" s="18">
        <f t="shared" si="302"/>
        <v>0</v>
      </c>
      <c r="AK221" s="18">
        <f t="shared" si="302"/>
        <v>0</v>
      </c>
      <c r="AL221" s="18">
        <f t="shared" si="302"/>
        <v>0</v>
      </c>
      <c r="AM221" s="18">
        <f t="shared" si="302"/>
        <v>0</v>
      </c>
      <c r="AN221" s="18">
        <f t="shared" si="302"/>
        <v>1</v>
      </c>
      <c r="AO221" s="18">
        <f t="shared" si="302"/>
        <v>0</v>
      </c>
      <c r="AP221" s="18">
        <f t="shared" si="302"/>
        <v>191</v>
      </c>
      <c r="AQ221" s="18">
        <f t="shared" si="302"/>
        <v>0</v>
      </c>
      <c r="AR221" s="18">
        <f t="shared" si="302"/>
        <v>153</v>
      </c>
      <c r="AS221" s="18">
        <f t="shared" si="302"/>
        <v>15</v>
      </c>
      <c r="AT221" s="18">
        <f t="shared" si="302"/>
        <v>3</v>
      </c>
      <c r="AU221" s="18">
        <f t="shared" si="302"/>
        <v>0</v>
      </c>
      <c r="AV221" s="18">
        <f t="shared" si="302"/>
        <v>0</v>
      </c>
      <c r="AW221" s="18">
        <f t="shared" si="302"/>
        <v>2</v>
      </c>
      <c r="AX221" s="18">
        <f t="shared" si="302"/>
        <v>0</v>
      </c>
      <c r="AY221" s="18">
        <f t="shared" si="302"/>
        <v>0</v>
      </c>
      <c r="AZ221" s="18">
        <f t="shared" si="302"/>
        <v>1</v>
      </c>
      <c r="BA221" s="18">
        <f t="shared" si="302"/>
        <v>0.5</v>
      </c>
      <c r="BB221" s="18">
        <f t="shared" si="302"/>
        <v>9</v>
      </c>
      <c r="BC221" s="18">
        <f t="shared" si="302"/>
        <v>30</v>
      </c>
      <c r="BD221" s="18">
        <f t="shared" si="302"/>
        <v>4</v>
      </c>
      <c r="BE221" s="18">
        <f t="shared" si="302"/>
        <v>0</v>
      </c>
      <c r="BF221" s="18">
        <f t="shared" si="302"/>
        <v>31.5</v>
      </c>
      <c r="BG221" s="18">
        <f t="shared" si="302"/>
        <v>0</v>
      </c>
      <c r="BH221" s="18">
        <f t="shared" si="302"/>
        <v>12</v>
      </c>
      <c r="BI221" s="18">
        <f t="shared" si="302"/>
        <v>0</v>
      </c>
      <c r="BJ221" s="18">
        <f t="shared" si="302"/>
        <v>15.5</v>
      </c>
      <c r="BK221" s="18">
        <f t="shared" si="302"/>
        <v>83</v>
      </c>
      <c r="BL221" s="18">
        <f t="shared" si="302"/>
        <v>2.5</v>
      </c>
      <c r="BM221" s="18">
        <f t="shared" si="302"/>
        <v>18.5</v>
      </c>
      <c r="BN221" s="18">
        <f t="shared" si="302"/>
        <v>33.5</v>
      </c>
      <c r="BO221" s="18">
        <f t="shared" si="302"/>
        <v>3</v>
      </c>
      <c r="BP221" s="18">
        <f t="shared" ref="BP221:EA221" si="303">BP15+BP35</f>
        <v>0</v>
      </c>
      <c r="BQ221" s="18">
        <f t="shared" si="303"/>
        <v>2</v>
      </c>
      <c r="BR221" s="18">
        <f t="shared" si="303"/>
        <v>0</v>
      </c>
      <c r="BS221" s="18">
        <f t="shared" si="303"/>
        <v>0</v>
      </c>
      <c r="BT221" s="18">
        <f t="shared" si="303"/>
        <v>0</v>
      </c>
      <c r="BU221" s="18">
        <f t="shared" si="303"/>
        <v>0</v>
      </c>
      <c r="BV221" s="18">
        <f t="shared" si="303"/>
        <v>0</v>
      </c>
      <c r="BW221" s="18">
        <f t="shared" si="303"/>
        <v>0</v>
      </c>
      <c r="BX221" s="18">
        <f t="shared" si="303"/>
        <v>0</v>
      </c>
      <c r="BY221" s="18">
        <f t="shared" si="303"/>
        <v>0</v>
      </c>
      <c r="BZ221" s="18">
        <f t="shared" si="303"/>
        <v>0</v>
      </c>
      <c r="CA221" s="18">
        <f t="shared" si="303"/>
        <v>0</v>
      </c>
      <c r="CB221" s="18">
        <f t="shared" si="303"/>
        <v>235</v>
      </c>
      <c r="CC221" s="18">
        <f t="shared" si="303"/>
        <v>0</v>
      </c>
      <c r="CD221" s="18">
        <f t="shared" si="303"/>
        <v>0</v>
      </c>
      <c r="CE221" s="18">
        <f t="shared" si="303"/>
        <v>0</v>
      </c>
      <c r="CF221" s="18">
        <f t="shared" si="303"/>
        <v>0</v>
      </c>
      <c r="CG221" s="18">
        <f t="shared" si="303"/>
        <v>0</v>
      </c>
      <c r="CH221" s="18">
        <f t="shared" si="303"/>
        <v>0</v>
      </c>
      <c r="CI221" s="18">
        <f t="shared" si="303"/>
        <v>0</v>
      </c>
      <c r="CJ221" s="18">
        <f t="shared" si="303"/>
        <v>6</v>
      </c>
      <c r="CK221" s="18">
        <f t="shared" si="303"/>
        <v>0</v>
      </c>
      <c r="CL221" s="18">
        <f t="shared" si="303"/>
        <v>4</v>
      </c>
      <c r="CM221" s="18">
        <f t="shared" si="303"/>
        <v>0</v>
      </c>
      <c r="CN221" s="18">
        <f t="shared" si="303"/>
        <v>232</v>
      </c>
      <c r="CO221" s="18">
        <f t="shared" si="303"/>
        <v>69.5</v>
      </c>
      <c r="CP221" s="18">
        <f t="shared" si="303"/>
        <v>3</v>
      </c>
      <c r="CQ221" s="18">
        <f t="shared" si="303"/>
        <v>0</v>
      </c>
      <c r="CR221" s="18">
        <f t="shared" si="303"/>
        <v>0</v>
      </c>
      <c r="CS221" s="18">
        <f t="shared" si="303"/>
        <v>0</v>
      </c>
      <c r="CT221" s="18">
        <f t="shared" si="303"/>
        <v>0</v>
      </c>
      <c r="CU221" s="18">
        <f t="shared" si="303"/>
        <v>2</v>
      </c>
      <c r="CV221" s="18">
        <f t="shared" si="303"/>
        <v>0</v>
      </c>
      <c r="CW221" s="18">
        <f t="shared" si="303"/>
        <v>0</v>
      </c>
      <c r="CX221" s="18">
        <f t="shared" si="303"/>
        <v>0</v>
      </c>
      <c r="CY221" s="18">
        <f t="shared" si="303"/>
        <v>0</v>
      </c>
      <c r="CZ221" s="18">
        <f t="shared" si="303"/>
        <v>0</v>
      </c>
      <c r="DA221" s="18">
        <f t="shared" si="303"/>
        <v>0</v>
      </c>
      <c r="DB221" s="18">
        <f t="shared" si="303"/>
        <v>0</v>
      </c>
      <c r="DC221" s="18">
        <f t="shared" si="303"/>
        <v>0</v>
      </c>
      <c r="DD221" s="18">
        <f t="shared" si="303"/>
        <v>0</v>
      </c>
      <c r="DE221" s="18">
        <f t="shared" si="303"/>
        <v>0</v>
      </c>
      <c r="DF221" s="18">
        <f t="shared" si="303"/>
        <v>18.5</v>
      </c>
      <c r="DG221" s="18">
        <f t="shared" si="303"/>
        <v>0</v>
      </c>
      <c r="DH221" s="18">
        <f t="shared" si="303"/>
        <v>0</v>
      </c>
      <c r="DI221" s="18">
        <f t="shared" si="303"/>
        <v>0</v>
      </c>
      <c r="DJ221" s="18">
        <f t="shared" si="303"/>
        <v>0</v>
      </c>
      <c r="DK221" s="18">
        <f t="shared" si="303"/>
        <v>0</v>
      </c>
      <c r="DL221" s="18">
        <f t="shared" si="303"/>
        <v>0</v>
      </c>
      <c r="DM221" s="18">
        <f t="shared" si="303"/>
        <v>0</v>
      </c>
      <c r="DN221" s="18">
        <f t="shared" si="303"/>
        <v>1</v>
      </c>
      <c r="DO221" s="18">
        <f t="shared" si="303"/>
        <v>0</v>
      </c>
      <c r="DP221" s="18">
        <f t="shared" si="303"/>
        <v>0</v>
      </c>
      <c r="DQ221" s="18">
        <f t="shared" si="303"/>
        <v>1</v>
      </c>
      <c r="DR221" s="18">
        <f t="shared" si="303"/>
        <v>0</v>
      </c>
      <c r="DS221" s="18">
        <f t="shared" si="303"/>
        <v>0</v>
      </c>
      <c r="DT221" s="18">
        <f t="shared" si="303"/>
        <v>0</v>
      </c>
      <c r="DU221" s="18">
        <f t="shared" si="303"/>
        <v>0</v>
      </c>
      <c r="DV221" s="18">
        <f t="shared" si="303"/>
        <v>0</v>
      </c>
      <c r="DW221" s="18">
        <f t="shared" si="303"/>
        <v>0</v>
      </c>
      <c r="DX221" s="18">
        <f t="shared" si="303"/>
        <v>0</v>
      </c>
      <c r="DY221" s="18">
        <f t="shared" si="303"/>
        <v>0</v>
      </c>
      <c r="DZ221" s="18">
        <f t="shared" si="303"/>
        <v>1</v>
      </c>
      <c r="EA221" s="18">
        <f t="shared" si="303"/>
        <v>0</v>
      </c>
      <c r="EB221" s="18">
        <f t="shared" ref="EB221:FX221" si="304">EB15+EB35</f>
        <v>0</v>
      </c>
      <c r="EC221" s="18">
        <f t="shared" si="304"/>
        <v>0</v>
      </c>
      <c r="ED221" s="18">
        <f t="shared" si="304"/>
        <v>0</v>
      </c>
      <c r="EE221" s="18">
        <f t="shared" si="304"/>
        <v>0</v>
      </c>
      <c r="EF221" s="18">
        <f t="shared" si="304"/>
        <v>2</v>
      </c>
      <c r="EG221" s="18">
        <f t="shared" si="304"/>
        <v>0</v>
      </c>
      <c r="EH221" s="18">
        <f t="shared" si="304"/>
        <v>0</v>
      </c>
      <c r="EI221" s="18">
        <f t="shared" si="304"/>
        <v>24.5</v>
      </c>
      <c r="EJ221" s="18">
        <f t="shared" si="304"/>
        <v>26</v>
      </c>
      <c r="EK221" s="18">
        <f t="shared" si="304"/>
        <v>0</v>
      </c>
      <c r="EL221" s="18">
        <f t="shared" si="304"/>
        <v>0</v>
      </c>
      <c r="EM221" s="18">
        <f t="shared" si="304"/>
        <v>0</v>
      </c>
      <c r="EN221" s="18">
        <f t="shared" si="304"/>
        <v>0</v>
      </c>
      <c r="EO221" s="18">
        <f t="shared" si="304"/>
        <v>0</v>
      </c>
      <c r="EP221" s="18">
        <f t="shared" si="304"/>
        <v>0</v>
      </c>
      <c r="EQ221" s="18">
        <f t="shared" si="304"/>
        <v>2</v>
      </c>
      <c r="ER221" s="18">
        <f t="shared" si="304"/>
        <v>2</v>
      </c>
      <c r="ES221" s="18">
        <f t="shared" si="304"/>
        <v>0</v>
      </c>
      <c r="ET221" s="18">
        <f t="shared" si="304"/>
        <v>0</v>
      </c>
      <c r="EU221" s="18">
        <f t="shared" si="304"/>
        <v>0</v>
      </c>
      <c r="EV221" s="18">
        <f t="shared" si="304"/>
        <v>0</v>
      </c>
      <c r="EW221" s="18">
        <f t="shared" si="304"/>
        <v>0</v>
      </c>
      <c r="EX221" s="18">
        <f t="shared" si="304"/>
        <v>0</v>
      </c>
      <c r="EY221" s="18">
        <f t="shared" si="304"/>
        <v>0</v>
      </c>
      <c r="EZ221" s="18">
        <f t="shared" si="304"/>
        <v>0</v>
      </c>
      <c r="FA221" s="18">
        <f t="shared" si="304"/>
        <v>12</v>
      </c>
      <c r="FB221" s="18">
        <f t="shared" si="304"/>
        <v>0</v>
      </c>
      <c r="FC221" s="18">
        <f t="shared" si="304"/>
        <v>4</v>
      </c>
      <c r="FD221" s="18">
        <f t="shared" si="304"/>
        <v>0</v>
      </c>
      <c r="FE221" s="18">
        <f t="shared" si="304"/>
        <v>0</v>
      </c>
      <c r="FF221" s="18">
        <f t="shared" si="304"/>
        <v>0</v>
      </c>
      <c r="FG221" s="18">
        <f t="shared" si="304"/>
        <v>0</v>
      </c>
      <c r="FH221" s="18">
        <f t="shared" si="304"/>
        <v>0</v>
      </c>
      <c r="FI221" s="18">
        <f t="shared" si="304"/>
        <v>0</v>
      </c>
      <c r="FJ221" s="18">
        <f t="shared" si="304"/>
        <v>0</v>
      </c>
      <c r="FK221" s="18">
        <f t="shared" si="304"/>
        <v>0</v>
      </c>
      <c r="FL221" s="18">
        <f t="shared" si="304"/>
        <v>0</v>
      </c>
      <c r="FM221" s="18">
        <f t="shared" si="304"/>
        <v>0</v>
      </c>
      <c r="FN221" s="18">
        <f t="shared" si="304"/>
        <v>15.5</v>
      </c>
      <c r="FO221" s="18">
        <f t="shared" si="304"/>
        <v>0</v>
      </c>
      <c r="FP221" s="18">
        <f t="shared" si="304"/>
        <v>0</v>
      </c>
      <c r="FQ221" s="18">
        <f t="shared" si="304"/>
        <v>0</v>
      </c>
      <c r="FR221" s="18">
        <f t="shared" si="304"/>
        <v>0</v>
      </c>
      <c r="FS221" s="18">
        <f t="shared" si="304"/>
        <v>0</v>
      </c>
      <c r="FT221" s="18">
        <f t="shared" si="304"/>
        <v>0</v>
      </c>
      <c r="FU221" s="18">
        <f t="shared" si="304"/>
        <v>0</v>
      </c>
      <c r="FV221" s="18">
        <f t="shared" si="304"/>
        <v>1</v>
      </c>
      <c r="FW221" s="18">
        <f t="shared" si="304"/>
        <v>2</v>
      </c>
      <c r="FX221" s="18">
        <f t="shared" si="304"/>
        <v>0</v>
      </c>
      <c r="FY221" s="18"/>
      <c r="FZ221" s="7"/>
      <c r="GA221" s="7"/>
      <c r="GB221" s="7"/>
      <c r="GC221" s="7"/>
      <c r="GD221" s="7"/>
      <c r="GE221" s="7"/>
      <c r="GF221" s="7"/>
      <c r="GG221" s="7"/>
      <c r="GH221" s="7"/>
      <c r="GI221" s="7"/>
      <c r="GJ221" s="7"/>
      <c r="GK221" s="7"/>
      <c r="GL221" s="7"/>
      <c r="GM221" s="7"/>
    </row>
    <row r="222" spans="1:195" x14ac:dyDescent="0.35">
      <c r="A222" s="6" t="s">
        <v>756</v>
      </c>
      <c r="B222" s="7" t="s">
        <v>757</v>
      </c>
      <c r="C222" s="7">
        <f>ROUND((C216*C217)+(C218*C220)+(C219*C221),2)</f>
        <v>70708320.849999994</v>
      </c>
      <c r="D222" s="7">
        <f t="shared" ref="D222:BO222" si="305">ROUND((D216*D217)+(D218*D220)+(D219*D221),2)</f>
        <v>422578247.37</v>
      </c>
      <c r="E222" s="7">
        <f t="shared" si="305"/>
        <v>62887093.140000001</v>
      </c>
      <c r="F222" s="7">
        <f t="shared" si="305"/>
        <v>258237039.88</v>
      </c>
      <c r="G222" s="7">
        <f t="shared" si="305"/>
        <v>18451919.699999999</v>
      </c>
      <c r="H222" s="7">
        <f t="shared" si="305"/>
        <v>11923183.199999999</v>
      </c>
      <c r="I222" s="7">
        <f t="shared" si="305"/>
        <v>88836055.049999997</v>
      </c>
      <c r="J222" s="7">
        <f t="shared" si="305"/>
        <v>22702736.940000001</v>
      </c>
      <c r="K222" s="7">
        <f t="shared" si="305"/>
        <v>2733436.29</v>
      </c>
      <c r="L222" s="7">
        <f t="shared" si="305"/>
        <v>23651673.690000001</v>
      </c>
      <c r="M222" s="7">
        <f t="shared" si="305"/>
        <v>10871575.5</v>
      </c>
      <c r="N222" s="7">
        <f t="shared" si="305"/>
        <v>552405541.01999998</v>
      </c>
      <c r="O222" s="7">
        <f t="shared" si="305"/>
        <v>142435087.72</v>
      </c>
      <c r="P222" s="7">
        <f t="shared" si="305"/>
        <v>3415446.45</v>
      </c>
      <c r="Q222" s="7">
        <f t="shared" si="305"/>
        <v>421054415.81999999</v>
      </c>
      <c r="R222" s="7">
        <f t="shared" si="305"/>
        <v>66837013.990000002</v>
      </c>
      <c r="S222" s="7">
        <f t="shared" si="305"/>
        <v>17439711.640000001</v>
      </c>
      <c r="T222" s="7">
        <f t="shared" si="305"/>
        <v>1742794.95</v>
      </c>
      <c r="U222" s="7">
        <f t="shared" si="305"/>
        <v>615104.1</v>
      </c>
      <c r="V222" s="7">
        <f t="shared" si="305"/>
        <v>2779838.88</v>
      </c>
      <c r="W222" s="7">
        <f t="shared" si="305"/>
        <v>1442672.6399999999</v>
      </c>
      <c r="X222" s="7">
        <f t="shared" si="305"/>
        <v>539565</v>
      </c>
      <c r="Y222" s="7">
        <f t="shared" si="305"/>
        <v>9496188.6500000004</v>
      </c>
      <c r="Z222" s="7">
        <f t="shared" si="305"/>
        <v>2494948.56</v>
      </c>
      <c r="AA222" s="7">
        <f t="shared" si="305"/>
        <v>334719441.72000003</v>
      </c>
      <c r="AB222" s="7">
        <f t="shared" si="305"/>
        <v>295846607.68000001</v>
      </c>
      <c r="AC222" s="7">
        <f t="shared" si="305"/>
        <v>9938787.3000000007</v>
      </c>
      <c r="AD222" s="7">
        <f t="shared" si="305"/>
        <v>15424816.68</v>
      </c>
      <c r="AE222" s="7">
        <f t="shared" si="305"/>
        <v>1046756.1</v>
      </c>
      <c r="AF222" s="7">
        <f t="shared" si="305"/>
        <v>1817254.92</v>
      </c>
      <c r="AG222" s="7">
        <f t="shared" si="305"/>
        <v>6594563.4299999997</v>
      </c>
      <c r="AH222" s="7">
        <f t="shared" si="305"/>
        <v>10520438.369999999</v>
      </c>
      <c r="AI222" s="7">
        <f t="shared" si="305"/>
        <v>4039183.59</v>
      </c>
      <c r="AJ222" s="7">
        <f t="shared" si="305"/>
        <v>1899268.8</v>
      </c>
      <c r="AK222" s="7">
        <f t="shared" si="305"/>
        <v>1853945.34</v>
      </c>
      <c r="AL222" s="7">
        <f t="shared" si="305"/>
        <v>3086311.8</v>
      </c>
      <c r="AM222" s="7">
        <f t="shared" si="305"/>
        <v>3992781</v>
      </c>
      <c r="AN222" s="7">
        <f t="shared" si="305"/>
        <v>3348416.22</v>
      </c>
      <c r="AO222" s="7">
        <f t="shared" si="305"/>
        <v>49019582.039999999</v>
      </c>
      <c r="AP222" s="7">
        <f t="shared" si="305"/>
        <v>918839421.58000004</v>
      </c>
      <c r="AQ222" s="7">
        <f t="shared" si="305"/>
        <v>2622012.25</v>
      </c>
      <c r="AR222" s="7">
        <f t="shared" si="305"/>
        <v>677705485.13999999</v>
      </c>
      <c r="AS222" s="7">
        <f t="shared" si="305"/>
        <v>71167292.780000001</v>
      </c>
      <c r="AT222" s="7">
        <f t="shared" si="305"/>
        <v>25318707.379999999</v>
      </c>
      <c r="AU222" s="7">
        <f t="shared" si="305"/>
        <v>2935233.6</v>
      </c>
      <c r="AV222" s="7">
        <f t="shared" si="305"/>
        <v>3329116.05</v>
      </c>
      <c r="AW222" s="7">
        <f t="shared" si="305"/>
        <v>2749374.9</v>
      </c>
      <c r="AX222" s="7">
        <f t="shared" si="305"/>
        <v>787764.9</v>
      </c>
      <c r="AY222" s="7">
        <f t="shared" si="305"/>
        <v>4479468.63</v>
      </c>
      <c r="AZ222" s="7">
        <f t="shared" si="305"/>
        <v>133353686.68000001</v>
      </c>
      <c r="BA222" s="7">
        <f t="shared" si="305"/>
        <v>98585779.620000005</v>
      </c>
      <c r="BB222" s="7">
        <f t="shared" si="305"/>
        <v>82416888.920000002</v>
      </c>
      <c r="BC222" s="7">
        <f t="shared" si="305"/>
        <v>268114203.68000001</v>
      </c>
      <c r="BD222" s="7">
        <f t="shared" si="305"/>
        <v>38997103.259999998</v>
      </c>
      <c r="BE222" s="7">
        <f t="shared" si="305"/>
        <v>13411427.640000001</v>
      </c>
      <c r="BF222" s="7">
        <f t="shared" si="305"/>
        <v>275729638.49000001</v>
      </c>
      <c r="BG222" s="7">
        <f t="shared" si="305"/>
        <v>9945262.0800000001</v>
      </c>
      <c r="BH222" s="7">
        <f t="shared" si="305"/>
        <v>6310124.75</v>
      </c>
      <c r="BI222" s="7">
        <f t="shared" si="305"/>
        <v>2786313.66</v>
      </c>
      <c r="BJ222" s="7">
        <f t="shared" si="305"/>
        <v>67788466.930000007</v>
      </c>
      <c r="BK222" s="7">
        <f t="shared" si="305"/>
        <v>351529603.25999999</v>
      </c>
      <c r="BL222" s="7">
        <f t="shared" si="305"/>
        <v>1016754.13</v>
      </c>
      <c r="BM222" s="7">
        <f t="shared" si="305"/>
        <v>3911167.8</v>
      </c>
      <c r="BN222" s="7">
        <f t="shared" si="305"/>
        <v>34480402.560000002</v>
      </c>
      <c r="BO222" s="7">
        <f t="shared" si="305"/>
        <v>13791988.02</v>
      </c>
      <c r="BP222" s="7">
        <f t="shared" ref="BP222:EA222" si="306">ROUND((BP216*BP217)+(BP218*BP220)+(BP219*BP221),2)</f>
        <v>1817254.92</v>
      </c>
      <c r="BQ222" s="7">
        <f t="shared" si="306"/>
        <v>63713197.82</v>
      </c>
      <c r="BR222" s="7">
        <f t="shared" si="306"/>
        <v>48485310.899999999</v>
      </c>
      <c r="BS222" s="7">
        <f t="shared" si="306"/>
        <v>12421865.43</v>
      </c>
      <c r="BT222" s="7">
        <f t="shared" si="306"/>
        <v>4140621.81</v>
      </c>
      <c r="BU222" s="7">
        <f t="shared" si="306"/>
        <v>4288462.62</v>
      </c>
      <c r="BV222" s="7">
        <f t="shared" si="306"/>
        <v>13462146.75</v>
      </c>
      <c r="BW222" s="7">
        <f t="shared" si="306"/>
        <v>21766052.100000001</v>
      </c>
      <c r="BX222" s="7">
        <f t="shared" si="306"/>
        <v>743520.57</v>
      </c>
      <c r="BY222" s="7">
        <f t="shared" si="306"/>
        <v>4910557.8600000003</v>
      </c>
      <c r="BZ222" s="7">
        <f t="shared" si="306"/>
        <v>2417251.2000000002</v>
      </c>
      <c r="CA222" s="7">
        <f t="shared" si="306"/>
        <v>1590637.62</v>
      </c>
      <c r="CB222" s="7">
        <f t="shared" si="306"/>
        <v>808029103.54999995</v>
      </c>
      <c r="CC222" s="7">
        <f t="shared" si="306"/>
        <v>2061138.3</v>
      </c>
      <c r="CD222" s="7">
        <f t="shared" si="306"/>
        <v>1632723.69</v>
      </c>
      <c r="CE222" s="7">
        <f t="shared" si="306"/>
        <v>1710421.05</v>
      </c>
      <c r="CF222" s="7">
        <f t="shared" si="306"/>
        <v>1293876.8700000001</v>
      </c>
      <c r="CG222" s="7">
        <f t="shared" si="306"/>
        <v>2180921.73</v>
      </c>
      <c r="CH222" s="7">
        <f t="shared" si="306"/>
        <v>1065101.31</v>
      </c>
      <c r="CI222" s="7">
        <f t="shared" si="306"/>
        <v>7440601.3499999996</v>
      </c>
      <c r="CJ222" s="7">
        <f t="shared" si="306"/>
        <v>9710330.3800000008</v>
      </c>
      <c r="CK222" s="7">
        <f t="shared" si="306"/>
        <v>53289685.670000002</v>
      </c>
      <c r="CL222" s="7">
        <f t="shared" si="306"/>
        <v>13691732</v>
      </c>
      <c r="CM222" s="7">
        <f t="shared" si="306"/>
        <v>7495621.5099999998</v>
      </c>
      <c r="CN222" s="7">
        <f t="shared" si="306"/>
        <v>346409265.19</v>
      </c>
      <c r="CO222" s="7">
        <f t="shared" si="306"/>
        <v>156444693.50999999</v>
      </c>
      <c r="CP222" s="7">
        <f t="shared" si="306"/>
        <v>10370051.32</v>
      </c>
      <c r="CQ222" s="7">
        <f t="shared" si="306"/>
        <v>8363257.5</v>
      </c>
      <c r="CR222" s="7">
        <f t="shared" si="306"/>
        <v>2403222.5099999998</v>
      </c>
      <c r="CS222" s="7">
        <f t="shared" si="306"/>
        <v>3239548.26</v>
      </c>
      <c r="CT222" s="7">
        <f t="shared" si="306"/>
        <v>1240999.5</v>
      </c>
      <c r="CU222" s="7">
        <f t="shared" si="306"/>
        <v>4863564.9000000004</v>
      </c>
      <c r="CV222" s="7">
        <f t="shared" si="306"/>
        <v>539565</v>
      </c>
      <c r="CW222" s="7">
        <f t="shared" si="306"/>
        <v>2206820.85</v>
      </c>
      <c r="CX222" s="7">
        <f t="shared" si="306"/>
        <v>4994213.6399999997</v>
      </c>
      <c r="CY222" s="7">
        <f t="shared" si="306"/>
        <v>539565</v>
      </c>
      <c r="CZ222" s="7">
        <f t="shared" si="306"/>
        <v>19941243.27</v>
      </c>
      <c r="DA222" s="7">
        <f t="shared" si="306"/>
        <v>2165813.91</v>
      </c>
      <c r="DB222" s="7">
        <f t="shared" si="306"/>
        <v>3434870.79</v>
      </c>
      <c r="DC222" s="7">
        <f t="shared" si="306"/>
        <v>1974807.9</v>
      </c>
      <c r="DD222" s="7">
        <f t="shared" si="306"/>
        <v>1834521</v>
      </c>
      <c r="DE222" s="7">
        <f t="shared" si="306"/>
        <v>3199620.45</v>
      </c>
      <c r="DF222" s="7">
        <f t="shared" si="306"/>
        <v>228723930.38999999</v>
      </c>
      <c r="DG222" s="7">
        <f t="shared" si="306"/>
        <v>1008986.55</v>
      </c>
      <c r="DH222" s="7">
        <f t="shared" si="306"/>
        <v>19927214.579999998</v>
      </c>
      <c r="DI222" s="7">
        <f t="shared" si="306"/>
        <v>26714911.34</v>
      </c>
      <c r="DJ222" s="7">
        <f t="shared" si="306"/>
        <v>6795813.4400000004</v>
      </c>
      <c r="DK222" s="7">
        <f t="shared" si="306"/>
        <v>5193305.3899999997</v>
      </c>
      <c r="DL222" s="7">
        <f t="shared" si="306"/>
        <v>61656092.549999997</v>
      </c>
      <c r="DM222" s="7">
        <f t="shared" si="306"/>
        <v>2512214.64</v>
      </c>
      <c r="DN222" s="7">
        <f t="shared" si="306"/>
        <v>13925774.83</v>
      </c>
      <c r="DO222" s="7">
        <f t="shared" si="306"/>
        <v>35141321.149999999</v>
      </c>
      <c r="DP222" s="7">
        <f t="shared" si="306"/>
        <v>2161497.39</v>
      </c>
      <c r="DQ222" s="7">
        <f t="shared" si="306"/>
        <v>9106653.9000000004</v>
      </c>
      <c r="DR222" s="7">
        <f t="shared" si="306"/>
        <v>14448471.57</v>
      </c>
      <c r="DS222" s="7">
        <f t="shared" si="306"/>
        <v>6841684.2000000002</v>
      </c>
      <c r="DT222" s="7">
        <f t="shared" si="306"/>
        <v>1913297.49</v>
      </c>
      <c r="DU222" s="7">
        <f t="shared" si="306"/>
        <v>3842781.93</v>
      </c>
      <c r="DV222" s="7">
        <f t="shared" si="306"/>
        <v>2271568.65</v>
      </c>
      <c r="DW222" s="7">
        <f t="shared" si="306"/>
        <v>3297821.28</v>
      </c>
      <c r="DX222" s="7">
        <f t="shared" si="306"/>
        <v>1797830.58</v>
      </c>
      <c r="DY222" s="7">
        <f t="shared" si="306"/>
        <v>3280555.2</v>
      </c>
      <c r="DZ222" s="7">
        <f t="shared" si="306"/>
        <v>7610979.7199999997</v>
      </c>
      <c r="EA222" s="7">
        <f t="shared" si="306"/>
        <v>5666511.6299999999</v>
      </c>
      <c r="EB222" s="7">
        <f t="shared" ref="EB222:FX222" si="307">ROUND((EB216*EB217)+(EB218*EB220)+(EB219*EB221),2)</f>
        <v>5971905.4199999999</v>
      </c>
      <c r="EC222" s="7">
        <f t="shared" si="307"/>
        <v>3165088.29</v>
      </c>
      <c r="ED222" s="7">
        <f t="shared" si="307"/>
        <v>16934787.09</v>
      </c>
      <c r="EE222" s="7">
        <f t="shared" si="307"/>
        <v>2093512.2</v>
      </c>
      <c r="EF222" s="7">
        <f t="shared" si="307"/>
        <v>15018003.869999999</v>
      </c>
      <c r="EG222" s="7">
        <f t="shared" si="307"/>
        <v>2773364.1</v>
      </c>
      <c r="EH222" s="7">
        <f t="shared" si="307"/>
        <v>2674084.14</v>
      </c>
      <c r="EI222" s="7">
        <f t="shared" si="307"/>
        <v>152723513.44</v>
      </c>
      <c r="EJ222" s="7">
        <f t="shared" si="307"/>
        <v>110421167.34999999</v>
      </c>
      <c r="EK222" s="7">
        <f t="shared" si="307"/>
        <v>7230171</v>
      </c>
      <c r="EL222" s="7">
        <f t="shared" si="307"/>
        <v>4990976.25</v>
      </c>
      <c r="EM222" s="7">
        <f t="shared" si="307"/>
        <v>4142780.07</v>
      </c>
      <c r="EN222" s="7">
        <f t="shared" si="307"/>
        <v>10406257.550000001</v>
      </c>
      <c r="EO222" s="7">
        <f t="shared" si="307"/>
        <v>3392784.72</v>
      </c>
      <c r="EP222" s="7">
        <f t="shared" si="307"/>
        <v>4530187.74</v>
      </c>
      <c r="EQ222" s="7">
        <f t="shared" si="307"/>
        <v>28715400.960000001</v>
      </c>
      <c r="ER222" s="7">
        <f t="shared" si="307"/>
        <v>3342896.4</v>
      </c>
      <c r="ES222" s="7">
        <f t="shared" si="307"/>
        <v>1779485.37</v>
      </c>
      <c r="ET222" s="7">
        <f t="shared" si="307"/>
        <v>2088116.55</v>
      </c>
      <c r="EU222" s="7">
        <f t="shared" si="307"/>
        <v>6227659.2300000004</v>
      </c>
      <c r="EV222" s="7">
        <f t="shared" si="307"/>
        <v>801793.59</v>
      </c>
      <c r="EW222" s="7">
        <f t="shared" si="307"/>
        <v>9114331.9800000004</v>
      </c>
      <c r="EX222" s="7">
        <f t="shared" si="307"/>
        <v>1834521</v>
      </c>
      <c r="EY222" s="7">
        <f t="shared" si="307"/>
        <v>6890001.6900000004</v>
      </c>
      <c r="EZ222" s="7">
        <f t="shared" si="307"/>
        <v>1408264.65</v>
      </c>
      <c r="FA222" s="7">
        <f t="shared" si="307"/>
        <v>37024539.390000001</v>
      </c>
      <c r="FB222" s="7">
        <f t="shared" si="307"/>
        <v>3190987.41</v>
      </c>
      <c r="FC222" s="7">
        <f t="shared" si="307"/>
        <v>21064120.920000002</v>
      </c>
      <c r="FD222" s="7">
        <f t="shared" si="307"/>
        <v>4348893.9000000004</v>
      </c>
      <c r="FE222" s="7">
        <f t="shared" si="307"/>
        <v>889203.12</v>
      </c>
      <c r="FF222" s="7">
        <f t="shared" si="307"/>
        <v>2073008.73</v>
      </c>
      <c r="FG222" s="7">
        <f t="shared" si="307"/>
        <v>1357545.54</v>
      </c>
      <c r="FH222" s="7">
        <f t="shared" si="307"/>
        <v>766182.3</v>
      </c>
      <c r="FI222" s="7">
        <f t="shared" si="307"/>
        <v>18699164.640000001</v>
      </c>
      <c r="FJ222" s="7">
        <f t="shared" si="307"/>
        <v>21722886.899999999</v>
      </c>
      <c r="FK222" s="7">
        <f t="shared" si="307"/>
        <v>27444434.16</v>
      </c>
      <c r="FL222" s="7">
        <f t="shared" si="307"/>
        <v>91255549.319999993</v>
      </c>
      <c r="FM222" s="7">
        <f t="shared" si="307"/>
        <v>42199378.649999999</v>
      </c>
      <c r="FN222" s="7">
        <f t="shared" si="307"/>
        <v>241315103.59</v>
      </c>
      <c r="FO222" s="7">
        <f t="shared" si="307"/>
        <v>12011780.560000001</v>
      </c>
      <c r="FP222" s="7">
        <f t="shared" si="307"/>
        <v>24900924.75</v>
      </c>
      <c r="FQ222" s="7">
        <f t="shared" si="307"/>
        <v>10634826.15</v>
      </c>
      <c r="FR222" s="7">
        <f t="shared" si="307"/>
        <v>1829125.35</v>
      </c>
      <c r="FS222" s="7">
        <f t="shared" si="307"/>
        <v>1915455.75</v>
      </c>
      <c r="FT222" s="7">
        <f t="shared" si="307"/>
        <v>616183.23</v>
      </c>
      <c r="FU222" s="7">
        <f t="shared" si="307"/>
        <v>8729082.5700000003</v>
      </c>
      <c r="FV222" s="7">
        <f t="shared" si="307"/>
        <v>7498750.2000000002</v>
      </c>
      <c r="FW222" s="7">
        <f t="shared" si="307"/>
        <v>1719884.88</v>
      </c>
      <c r="FX222" s="7">
        <f t="shared" si="307"/>
        <v>701434.5</v>
      </c>
      <c r="FY222" s="18"/>
      <c r="FZ222" s="7">
        <f>SUM(C222:FX222)</f>
        <v>9191472955.7799988</v>
      </c>
      <c r="GA222" s="7"/>
      <c r="GB222" s="7"/>
      <c r="GC222" s="7"/>
      <c r="GD222" s="7"/>
      <c r="GE222" s="7"/>
      <c r="GF222" s="7"/>
      <c r="GG222" s="7"/>
      <c r="GH222" s="7"/>
      <c r="GI222" s="7"/>
      <c r="GJ222" s="7"/>
      <c r="GK222" s="7"/>
      <c r="GL222" s="7"/>
      <c r="GM222" s="7"/>
    </row>
    <row r="223" spans="1:195" x14ac:dyDescent="0.3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  <c r="DV223" s="7"/>
      <c r="DW223" s="7"/>
      <c r="DX223" s="7"/>
      <c r="DY223" s="7"/>
      <c r="DZ223" s="7"/>
      <c r="EA223" s="7"/>
      <c r="EB223" s="7"/>
      <c r="EC223" s="7"/>
      <c r="ED223" s="7"/>
      <c r="EE223" s="7"/>
      <c r="EF223" s="7"/>
      <c r="EG223" s="7"/>
      <c r="EH223" s="7"/>
      <c r="EI223" s="7"/>
      <c r="EJ223" s="7"/>
      <c r="EK223" s="7"/>
      <c r="EL223" s="7"/>
      <c r="EM223" s="7"/>
      <c r="EN223" s="7"/>
      <c r="EO223" s="7"/>
      <c r="EP223" s="7"/>
      <c r="EQ223" s="7"/>
      <c r="ER223" s="7"/>
      <c r="ES223" s="7"/>
      <c r="ET223" s="7"/>
      <c r="EU223" s="7"/>
      <c r="EV223" s="7"/>
      <c r="EW223" s="7"/>
      <c r="EX223" s="7"/>
      <c r="EY223" s="7"/>
      <c r="EZ223" s="7"/>
      <c r="FA223" s="7"/>
      <c r="FB223" s="7"/>
      <c r="FC223" s="7"/>
      <c r="FD223" s="7"/>
      <c r="FE223" s="7"/>
      <c r="FF223" s="7"/>
      <c r="FG223" s="7"/>
      <c r="FH223" s="7"/>
      <c r="FI223" s="7"/>
      <c r="FJ223" s="7"/>
      <c r="FK223" s="7"/>
      <c r="FL223" s="7"/>
      <c r="FM223" s="7"/>
      <c r="FN223" s="7"/>
      <c r="FO223" s="7"/>
      <c r="FP223" s="7"/>
      <c r="FQ223" s="7"/>
      <c r="FR223" s="7"/>
      <c r="FS223" s="7"/>
      <c r="FT223" s="7"/>
      <c r="FU223" s="7"/>
      <c r="FV223" s="7"/>
      <c r="FW223" s="7"/>
      <c r="FX223" s="7"/>
      <c r="FY223" s="18"/>
      <c r="FZ223" s="7"/>
      <c r="GA223" s="7"/>
      <c r="GB223" s="7"/>
      <c r="GC223" s="7"/>
      <c r="GD223" s="7"/>
      <c r="GE223" s="7"/>
      <c r="GF223" s="7"/>
      <c r="GG223" s="7"/>
      <c r="GH223" s="7"/>
      <c r="GI223" s="7"/>
      <c r="GJ223" s="7"/>
      <c r="GK223" s="7"/>
      <c r="GL223" s="7"/>
      <c r="GM223" s="7"/>
    </row>
    <row r="224" spans="1:195" x14ac:dyDescent="0.35">
      <c r="A224" s="6" t="s">
        <v>595</v>
      </c>
      <c r="B224" s="44" t="s">
        <v>758</v>
      </c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  <c r="DH224" s="7"/>
      <c r="DI224" s="7"/>
      <c r="DJ224" s="7"/>
      <c r="DK224" s="7"/>
      <c r="DL224" s="7"/>
      <c r="DM224" s="7"/>
      <c r="DN224" s="7"/>
      <c r="DO224" s="7"/>
      <c r="DP224" s="7"/>
      <c r="DQ224" s="7"/>
      <c r="DR224" s="7"/>
      <c r="DS224" s="7"/>
      <c r="DT224" s="7"/>
      <c r="DU224" s="7"/>
      <c r="DV224" s="7"/>
      <c r="DW224" s="7"/>
      <c r="DX224" s="7"/>
      <c r="DY224" s="7"/>
      <c r="DZ224" s="7"/>
      <c r="EA224" s="7"/>
      <c r="EB224" s="7"/>
      <c r="EC224" s="7"/>
      <c r="ED224" s="7"/>
      <c r="EE224" s="7"/>
      <c r="EF224" s="7"/>
      <c r="EG224" s="7"/>
      <c r="EH224" s="7"/>
      <c r="EI224" s="7"/>
      <c r="EJ224" s="7"/>
      <c r="EK224" s="7"/>
      <c r="EL224" s="7"/>
      <c r="EM224" s="7"/>
      <c r="EN224" s="7"/>
      <c r="EO224" s="7"/>
      <c r="EP224" s="7"/>
      <c r="EQ224" s="7"/>
      <c r="ER224" s="7"/>
      <c r="ES224" s="7"/>
      <c r="ET224" s="7"/>
      <c r="EU224" s="7"/>
      <c r="EV224" s="7"/>
      <c r="EW224" s="7"/>
      <c r="EX224" s="7"/>
      <c r="EY224" s="7"/>
      <c r="EZ224" s="7"/>
      <c r="FA224" s="7"/>
      <c r="FB224" s="7"/>
      <c r="FC224" s="7"/>
      <c r="FD224" s="7"/>
      <c r="FE224" s="7"/>
      <c r="FF224" s="7"/>
      <c r="FG224" s="7"/>
      <c r="FH224" s="7"/>
      <c r="FI224" s="7"/>
      <c r="FJ224" s="7"/>
      <c r="FK224" s="7"/>
      <c r="FL224" s="7"/>
      <c r="FM224" s="7"/>
      <c r="FN224" s="7"/>
      <c r="FO224" s="7"/>
      <c r="FP224" s="7"/>
      <c r="FQ224" s="7"/>
      <c r="FR224" s="7"/>
      <c r="FS224" s="7"/>
      <c r="FT224" s="7"/>
      <c r="FU224" s="7"/>
      <c r="FV224" s="7"/>
      <c r="FW224" s="7"/>
      <c r="FX224" s="7"/>
      <c r="FY224" s="7"/>
      <c r="FZ224" s="7"/>
      <c r="GA224" s="7"/>
      <c r="GB224" s="7"/>
      <c r="GC224" s="7"/>
      <c r="GD224" s="7"/>
      <c r="GE224" s="7"/>
      <c r="GF224" s="7"/>
      <c r="GG224" s="7"/>
      <c r="GH224" s="7"/>
      <c r="GI224" s="7"/>
      <c r="GJ224" s="7"/>
      <c r="GK224" s="7"/>
      <c r="GL224" s="7"/>
      <c r="GM224" s="7"/>
    </row>
    <row r="225" spans="1:195" x14ac:dyDescent="0.35">
      <c r="A225" s="6" t="s">
        <v>759</v>
      </c>
      <c r="B225" s="7" t="s">
        <v>760</v>
      </c>
      <c r="C225" s="7">
        <f t="shared" ref="C225:BN225" si="308">+C128</f>
        <v>67230394.280000001</v>
      </c>
      <c r="D225" s="7">
        <f t="shared" si="308"/>
        <v>406611484.38</v>
      </c>
      <c r="E225" s="7">
        <f t="shared" si="308"/>
        <v>60535939.579999998</v>
      </c>
      <c r="F225" s="7">
        <f t="shared" si="308"/>
        <v>229742237.34</v>
      </c>
      <c r="G225" s="7">
        <f t="shared" si="308"/>
        <v>18689825.079999998</v>
      </c>
      <c r="H225" s="7">
        <f t="shared" si="308"/>
        <v>12322727.560000001</v>
      </c>
      <c r="I225" s="7">
        <f t="shared" si="308"/>
        <v>85652255.019999996</v>
      </c>
      <c r="J225" s="7">
        <f t="shared" si="308"/>
        <v>21172980.359999999</v>
      </c>
      <c r="K225" s="7">
        <f t="shared" si="308"/>
        <v>3826816.5</v>
      </c>
      <c r="L225" s="7">
        <f t="shared" si="308"/>
        <v>23639661.800000001</v>
      </c>
      <c r="M225" s="7">
        <f t="shared" si="308"/>
        <v>11467078.720000001</v>
      </c>
      <c r="N225" s="7">
        <f t="shared" si="308"/>
        <v>553870636.92999995</v>
      </c>
      <c r="O225" s="7">
        <f t="shared" si="308"/>
        <v>138724458.53</v>
      </c>
      <c r="P225" s="7">
        <f t="shared" si="308"/>
        <v>4674247.6399999997</v>
      </c>
      <c r="Q225" s="7">
        <f t="shared" si="308"/>
        <v>414943814.19999999</v>
      </c>
      <c r="R225" s="7">
        <f t="shared" si="308"/>
        <v>5025289.9000000004</v>
      </c>
      <c r="S225" s="7">
        <f t="shared" si="308"/>
        <v>17186920.719999999</v>
      </c>
      <c r="T225" s="7">
        <f t="shared" si="308"/>
        <v>2895625.68</v>
      </c>
      <c r="U225" s="7">
        <f t="shared" si="308"/>
        <v>1216360.04</v>
      </c>
      <c r="V225" s="7">
        <f t="shared" si="308"/>
        <v>3772835.56</v>
      </c>
      <c r="W225" s="7">
        <f t="shared" si="308"/>
        <v>2489245.84</v>
      </c>
      <c r="X225" s="7">
        <f t="shared" si="308"/>
        <v>1077973.76</v>
      </c>
      <c r="Y225" s="7">
        <f t="shared" si="308"/>
        <v>4451519.25</v>
      </c>
      <c r="Z225" s="7">
        <f t="shared" si="308"/>
        <v>3514742.81</v>
      </c>
      <c r="AA225" s="7">
        <f t="shared" si="308"/>
        <v>324905193.75999999</v>
      </c>
      <c r="AB225" s="7">
        <f t="shared" si="308"/>
        <v>294387180.23000002</v>
      </c>
      <c r="AC225" s="7">
        <f t="shared" si="308"/>
        <v>10275887.939999999</v>
      </c>
      <c r="AD225" s="7">
        <f t="shared" si="308"/>
        <v>15088660.609999999</v>
      </c>
      <c r="AE225" s="7">
        <f t="shared" si="308"/>
        <v>1927078.83</v>
      </c>
      <c r="AF225" s="7">
        <f t="shared" si="308"/>
        <v>3063041.09</v>
      </c>
      <c r="AG225" s="7">
        <f t="shared" si="308"/>
        <v>7391531.2400000002</v>
      </c>
      <c r="AH225" s="7">
        <f t="shared" si="308"/>
        <v>10253713.17</v>
      </c>
      <c r="AI225" s="7">
        <f t="shared" si="308"/>
        <v>4758104.9800000004</v>
      </c>
      <c r="AJ225" s="7">
        <f t="shared" si="308"/>
        <v>3140752.88</v>
      </c>
      <c r="AK225" s="7">
        <f t="shared" si="308"/>
        <v>3036128.77</v>
      </c>
      <c r="AL225" s="7">
        <f t="shared" si="308"/>
        <v>4026775.33</v>
      </c>
      <c r="AM225" s="7">
        <f t="shared" si="308"/>
        <v>4767222.24</v>
      </c>
      <c r="AN225" s="7">
        <f t="shared" si="308"/>
        <v>4377582.8</v>
      </c>
      <c r="AO225" s="7">
        <f t="shared" si="308"/>
        <v>42971075.399999999</v>
      </c>
      <c r="AP225" s="7">
        <f t="shared" si="308"/>
        <v>902744060.42999995</v>
      </c>
      <c r="AQ225" s="7">
        <f t="shared" si="308"/>
        <v>3919485.86</v>
      </c>
      <c r="AR225" s="7">
        <f t="shared" si="308"/>
        <v>656952462.00999999</v>
      </c>
      <c r="AS225" s="7">
        <f t="shared" si="308"/>
        <v>73868819.989999995</v>
      </c>
      <c r="AT225" s="7">
        <f t="shared" si="308"/>
        <v>25436029.460000001</v>
      </c>
      <c r="AU225" s="7">
        <f t="shared" si="308"/>
        <v>4240496.53</v>
      </c>
      <c r="AV225" s="7">
        <f t="shared" si="308"/>
        <v>4555547.7</v>
      </c>
      <c r="AW225" s="7">
        <f t="shared" si="308"/>
        <v>4073993.93</v>
      </c>
      <c r="AX225" s="7">
        <f t="shared" si="308"/>
        <v>1631862.46</v>
      </c>
      <c r="AY225" s="7">
        <f t="shared" si="308"/>
        <v>5408255.7699999996</v>
      </c>
      <c r="AZ225" s="7">
        <f t="shared" si="308"/>
        <v>127227819.53</v>
      </c>
      <c r="BA225" s="7">
        <f t="shared" si="308"/>
        <v>90359192.650000006</v>
      </c>
      <c r="BB225" s="7">
        <f t="shared" si="308"/>
        <v>77959608.159999996</v>
      </c>
      <c r="BC225" s="7">
        <f t="shared" si="308"/>
        <v>252965987.38999999</v>
      </c>
      <c r="BD225" s="7">
        <f t="shared" si="308"/>
        <v>37620226.75</v>
      </c>
      <c r="BE225" s="7">
        <f t="shared" si="308"/>
        <v>13800315.42</v>
      </c>
      <c r="BF225" s="7">
        <f t="shared" si="308"/>
        <v>255269667.71000001</v>
      </c>
      <c r="BG225" s="7">
        <f t="shared" si="308"/>
        <v>10424464.77</v>
      </c>
      <c r="BH225" s="7">
        <f t="shared" si="308"/>
        <v>6605547.4900000002</v>
      </c>
      <c r="BI225" s="7">
        <f t="shared" si="308"/>
        <v>4055301.05</v>
      </c>
      <c r="BJ225" s="7">
        <f t="shared" si="308"/>
        <v>65953838.909999996</v>
      </c>
      <c r="BK225" s="7">
        <f t="shared" si="308"/>
        <v>219578870.91</v>
      </c>
      <c r="BL225" s="7">
        <f t="shared" si="308"/>
        <v>1936228.36</v>
      </c>
      <c r="BM225" s="7">
        <f t="shared" si="308"/>
        <v>4672435.22</v>
      </c>
      <c r="BN225" s="7">
        <f t="shared" si="308"/>
        <v>31616586.75</v>
      </c>
      <c r="BO225" s="7">
        <f t="shared" ref="BO225:DZ225" si="309">+BO128</f>
        <v>13426016.060000001</v>
      </c>
      <c r="BP225" s="7">
        <f t="shared" si="309"/>
        <v>3074298.43</v>
      </c>
      <c r="BQ225" s="7">
        <f t="shared" si="309"/>
        <v>65686410.799999997</v>
      </c>
      <c r="BR225" s="7">
        <f t="shared" si="309"/>
        <v>46494106.600000001</v>
      </c>
      <c r="BS225" s="7">
        <f t="shared" si="309"/>
        <v>12887491.73</v>
      </c>
      <c r="BT225" s="7">
        <f t="shared" si="309"/>
        <v>5311280</v>
      </c>
      <c r="BU225" s="7">
        <f t="shared" si="309"/>
        <v>5416628.54</v>
      </c>
      <c r="BV225" s="7">
        <f t="shared" si="309"/>
        <v>13659403.25</v>
      </c>
      <c r="BW225" s="7">
        <f t="shared" si="309"/>
        <v>21760514.34</v>
      </c>
      <c r="BX225" s="7">
        <f t="shared" si="309"/>
        <v>1597247.75</v>
      </c>
      <c r="BY225" s="7">
        <f t="shared" si="309"/>
        <v>5460012.2999999998</v>
      </c>
      <c r="BZ225" s="7">
        <f t="shared" si="309"/>
        <v>3493941.87</v>
      </c>
      <c r="CA225" s="7">
        <f t="shared" si="309"/>
        <v>2879301.84</v>
      </c>
      <c r="CB225" s="7">
        <f t="shared" si="309"/>
        <v>783271451.37</v>
      </c>
      <c r="CC225" s="7">
        <f t="shared" si="309"/>
        <v>3186214.35</v>
      </c>
      <c r="CD225" s="7">
        <f t="shared" si="309"/>
        <v>2683935.4500000002</v>
      </c>
      <c r="CE225" s="7">
        <f t="shared" si="309"/>
        <v>2840778.03</v>
      </c>
      <c r="CF225" s="7">
        <f t="shared" si="309"/>
        <v>2237432.1800000002</v>
      </c>
      <c r="CG225" s="7">
        <f t="shared" si="309"/>
        <v>3326555.79</v>
      </c>
      <c r="CH225" s="7">
        <f t="shared" si="309"/>
        <v>1970095.79</v>
      </c>
      <c r="CI225" s="7">
        <f t="shared" si="309"/>
        <v>7430134.9000000004</v>
      </c>
      <c r="CJ225" s="7">
        <f t="shared" si="309"/>
        <v>10083880.16</v>
      </c>
      <c r="CK225" s="7">
        <f t="shared" si="309"/>
        <v>52671256.270000003</v>
      </c>
      <c r="CL225" s="7">
        <f t="shared" si="309"/>
        <v>14247049.689999999</v>
      </c>
      <c r="CM225" s="7">
        <f t="shared" si="309"/>
        <v>8315395.0599999996</v>
      </c>
      <c r="CN225" s="7">
        <f t="shared" si="309"/>
        <v>319380772.77999997</v>
      </c>
      <c r="CO225" s="7">
        <f t="shared" si="309"/>
        <v>147308391.44</v>
      </c>
      <c r="CP225" s="7">
        <f t="shared" si="309"/>
        <v>10959773.880000001</v>
      </c>
      <c r="CQ225" s="7">
        <f t="shared" si="309"/>
        <v>8771516.3800000008</v>
      </c>
      <c r="CR225" s="7">
        <f t="shared" si="309"/>
        <v>3606594.31</v>
      </c>
      <c r="CS225" s="7">
        <f t="shared" si="309"/>
        <v>4220726.33</v>
      </c>
      <c r="CT225" s="7">
        <f t="shared" si="309"/>
        <v>2225278.69</v>
      </c>
      <c r="CU225" s="7">
        <f t="shared" si="309"/>
        <v>776736.78</v>
      </c>
      <c r="CV225" s="7">
        <f t="shared" si="309"/>
        <v>1029982.52</v>
      </c>
      <c r="CW225" s="7">
        <f t="shared" si="309"/>
        <v>3448991.1</v>
      </c>
      <c r="CX225" s="7">
        <f t="shared" si="309"/>
        <v>5453208.7999999998</v>
      </c>
      <c r="CY225" s="7">
        <f t="shared" si="309"/>
        <v>1087734.69</v>
      </c>
      <c r="CZ225" s="7">
        <f t="shared" si="309"/>
        <v>19258211.890000001</v>
      </c>
      <c r="DA225" s="7">
        <f t="shared" si="309"/>
        <v>3426414.9</v>
      </c>
      <c r="DB225" s="7">
        <f t="shared" si="309"/>
        <v>4483079.22</v>
      </c>
      <c r="DC225" s="7">
        <f t="shared" si="309"/>
        <v>3263794.28</v>
      </c>
      <c r="DD225" s="7">
        <f t="shared" si="309"/>
        <v>3098528.3</v>
      </c>
      <c r="DE225" s="7">
        <f t="shared" si="309"/>
        <v>4260254.2</v>
      </c>
      <c r="DF225" s="7">
        <f t="shared" si="309"/>
        <v>209273767.08000001</v>
      </c>
      <c r="DG225" s="7">
        <f t="shared" si="309"/>
        <v>1990878.18</v>
      </c>
      <c r="DH225" s="7">
        <f t="shared" si="309"/>
        <v>18880928.219999999</v>
      </c>
      <c r="DI225" s="7">
        <f t="shared" si="309"/>
        <v>24928262.18</v>
      </c>
      <c r="DJ225" s="7">
        <f t="shared" si="309"/>
        <v>7282796.1500000004</v>
      </c>
      <c r="DK225" s="7">
        <f t="shared" si="309"/>
        <v>5650720.9900000002</v>
      </c>
      <c r="DL225" s="7">
        <f t="shared" si="309"/>
        <v>59973263.869999997</v>
      </c>
      <c r="DM225" s="7">
        <f t="shared" si="309"/>
        <v>3934931.2</v>
      </c>
      <c r="DN225" s="7">
        <f t="shared" si="309"/>
        <v>14078317.51</v>
      </c>
      <c r="DO225" s="7">
        <f t="shared" si="309"/>
        <v>33663000.310000002</v>
      </c>
      <c r="DP225" s="7">
        <f t="shared" si="309"/>
        <v>3558634.14</v>
      </c>
      <c r="DQ225" s="7">
        <f t="shared" si="309"/>
        <v>9498144.2799999993</v>
      </c>
      <c r="DR225" s="7">
        <f t="shared" si="309"/>
        <v>14120087.27</v>
      </c>
      <c r="DS225" s="7">
        <f t="shared" si="309"/>
        <v>7198462.4199999999</v>
      </c>
      <c r="DT225" s="7">
        <f t="shared" si="309"/>
        <v>3197886.89</v>
      </c>
      <c r="DU225" s="7">
        <f t="shared" si="309"/>
        <v>4706672.45</v>
      </c>
      <c r="DV225" s="7">
        <f t="shared" si="309"/>
        <v>3521686.67</v>
      </c>
      <c r="DW225" s="7">
        <f t="shared" si="309"/>
        <v>4305657.55</v>
      </c>
      <c r="DX225" s="7">
        <f t="shared" si="309"/>
        <v>3465461.4</v>
      </c>
      <c r="DY225" s="7">
        <f t="shared" si="309"/>
        <v>4776880.17</v>
      </c>
      <c r="DZ225" s="7">
        <f t="shared" si="309"/>
        <v>8523018.1500000004</v>
      </c>
      <c r="EA225" s="7">
        <f t="shared" ref="EA225:FX225" si="310">+EA128</f>
        <v>6436737.9699999997</v>
      </c>
      <c r="EB225" s="7">
        <f t="shared" si="310"/>
        <v>6292197.2599999998</v>
      </c>
      <c r="EC225" s="7">
        <f t="shared" si="310"/>
        <v>4010569.85</v>
      </c>
      <c r="ED225" s="7">
        <f t="shared" si="310"/>
        <v>22724689.66</v>
      </c>
      <c r="EE225" s="7">
        <f t="shared" si="310"/>
        <v>3239104.81</v>
      </c>
      <c r="EF225" s="7">
        <f t="shared" si="310"/>
        <v>14489307.859999999</v>
      </c>
      <c r="EG225" s="7">
        <f t="shared" si="310"/>
        <v>3654627.38</v>
      </c>
      <c r="EH225" s="7">
        <f t="shared" si="310"/>
        <v>3683823.65</v>
      </c>
      <c r="EI225" s="7">
        <f t="shared" si="310"/>
        <v>143206481.84</v>
      </c>
      <c r="EJ225" s="7">
        <f t="shared" si="310"/>
        <v>100467276.73</v>
      </c>
      <c r="EK225" s="7">
        <f t="shared" si="310"/>
        <v>7526817.9500000002</v>
      </c>
      <c r="EL225" s="7">
        <f t="shared" si="310"/>
        <v>5285477.51</v>
      </c>
      <c r="EM225" s="7">
        <f t="shared" si="310"/>
        <v>4896601.74</v>
      </c>
      <c r="EN225" s="7">
        <f t="shared" si="310"/>
        <v>9818133.7699999996</v>
      </c>
      <c r="EO225" s="7">
        <f t="shared" si="310"/>
        <v>4321554.71</v>
      </c>
      <c r="EP225" s="7">
        <f t="shared" si="310"/>
        <v>5605271.3700000001</v>
      </c>
      <c r="EQ225" s="7">
        <f t="shared" si="310"/>
        <v>29256769.010000002</v>
      </c>
      <c r="ER225" s="7">
        <f t="shared" si="310"/>
        <v>4683625.4000000004</v>
      </c>
      <c r="ES225" s="7">
        <f t="shared" si="310"/>
        <v>2933069.36</v>
      </c>
      <c r="ET225" s="7">
        <f t="shared" si="310"/>
        <v>3749242.93</v>
      </c>
      <c r="EU225" s="7">
        <f t="shared" si="310"/>
        <v>6407494.3799999999</v>
      </c>
      <c r="EV225" s="7">
        <f t="shared" si="310"/>
        <v>1664413.75</v>
      </c>
      <c r="EW225" s="7">
        <f t="shared" si="310"/>
        <v>12467573.34</v>
      </c>
      <c r="EX225" s="7">
        <f t="shared" si="310"/>
        <v>3334207.64</v>
      </c>
      <c r="EY225" s="7">
        <f t="shared" si="310"/>
        <v>2357599.41</v>
      </c>
      <c r="EZ225" s="7">
        <f t="shared" si="310"/>
        <v>2514813.2999999998</v>
      </c>
      <c r="FA225" s="7">
        <f t="shared" si="310"/>
        <v>38565713.509999998</v>
      </c>
      <c r="FB225" s="7">
        <f t="shared" si="310"/>
        <v>4252358.66</v>
      </c>
      <c r="FC225" s="7">
        <f t="shared" si="310"/>
        <v>20719418.239999998</v>
      </c>
      <c r="FD225" s="7">
        <f t="shared" si="310"/>
        <v>5106211.03</v>
      </c>
      <c r="FE225" s="7">
        <f t="shared" si="310"/>
        <v>1739935.36</v>
      </c>
      <c r="FF225" s="7">
        <f t="shared" si="310"/>
        <v>3366974.16</v>
      </c>
      <c r="FG225" s="7">
        <f t="shared" si="310"/>
        <v>2517234.64</v>
      </c>
      <c r="FH225" s="7">
        <f t="shared" si="310"/>
        <v>1518435.96</v>
      </c>
      <c r="FI225" s="7">
        <f t="shared" si="310"/>
        <v>18367173.82</v>
      </c>
      <c r="FJ225" s="7">
        <f t="shared" si="310"/>
        <v>20902639.129999999</v>
      </c>
      <c r="FK225" s="7">
        <f t="shared" si="310"/>
        <v>26352874.41</v>
      </c>
      <c r="FL225" s="7">
        <f t="shared" si="310"/>
        <v>85448535.189999998</v>
      </c>
      <c r="FM225" s="7">
        <f t="shared" si="310"/>
        <v>39686236.68</v>
      </c>
      <c r="FN225" s="7">
        <f t="shared" si="310"/>
        <v>225412889.08000001</v>
      </c>
      <c r="FO225" s="7">
        <f t="shared" si="310"/>
        <v>12122738.33</v>
      </c>
      <c r="FP225" s="7">
        <f t="shared" si="310"/>
        <v>24317352.16</v>
      </c>
      <c r="FQ225" s="7">
        <f t="shared" si="310"/>
        <v>10791353.109999999</v>
      </c>
      <c r="FR225" s="7">
        <f t="shared" si="310"/>
        <v>3139929.34</v>
      </c>
      <c r="FS225" s="7">
        <f t="shared" si="310"/>
        <v>3228157.21</v>
      </c>
      <c r="FT225" s="7">
        <f t="shared" si="310"/>
        <v>1283547.07</v>
      </c>
      <c r="FU225" s="7">
        <f t="shared" si="310"/>
        <v>9323166.8699999992</v>
      </c>
      <c r="FV225" s="7">
        <f t="shared" si="310"/>
        <v>7874859.5199999996</v>
      </c>
      <c r="FW225" s="7">
        <f t="shared" si="310"/>
        <v>2970727.12</v>
      </c>
      <c r="FX225" s="7">
        <f t="shared" si="310"/>
        <v>1494599.27</v>
      </c>
      <c r="FY225" s="7"/>
      <c r="FZ225" s="7">
        <f t="shared" ref="FZ225:FZ231" si="311">SUM(C225:FX225)</f>
        <v>8783512928.5300045</v>
      </c>
      <c r="GA225" s="7"/>
      <c r="GB225" s="7"/>
      <c r="GC225" s="7"/>
      <c r="GD225" s="7"/>
      <c r="GE225" s="7"/>
      <c r="GF225" s="7"/>
      <c r="GG225" s="7"/>
      <c r="GH225" s="7"/>
      <c r="GI225" s="7"/>
      <c r="GJ225" s="7"/>
      <c r="GK225" s="7"/>
      <c r="GL225" s="7"/>
      <c r="GM225" s="7"/>
    </row>
    <row r="226" spans="1:195" x14ac:dyDescent="0.35">
      <c r="A226" s="6" t="s">
        <v>761</v>
      </c>
      <c r="B226" s="7" t="s">
        <v>974</v>
      </c>
      <c r="C226" s="7">
        <f>+C162+C165</f>
        <v>7967216.6100000003</v>
      </c>
      <c r="D226" s="7">
        <f t="shared" ref="D226:BO226" si="312">+D162+D165</f>
        <v>24983074.82</v>
      </c>
      <c r="E226" s="7">
        <f t="shared" si="312"/>
        <v>8970926.1699999999</v>
      </c>
      <c r="F226" s="7">
        <f t="shared" si="312"/>
        <v>15670279.1</v>
      </c>
      <c r="G226" s="7">
        <f t="shared" si="312"/>
        <v>987925.12</v>
      </c>
      <c r="H226" s="7">
        <f t="shared" si="312"/>
        <v>597384.4</v>
      </c>
      <c r="I226" s="7">
        <f t="shared" si="312"/>
        <v>11353159.550000001</v>
      </c>
      <c r="J226" s="7">
        <f t="shared" si="312"/>
        <v>2604157.33</v>
      </c>
      <c r="K226" s="7">
        <f t="shared" si="312"/>
        <v>307319.88</v>
      </c>
      <c r="L226" s="7">
        <f t="shared" si="312"/>
        <v>2123172.69</v>
      </c>
      <c r="M226" s="7">
        <f t="shared" si="312"/>
        <v>1940310.35</v>
      </c>
      <c r="N226" s="7">
        <f t="shared" si="312"/>
        <v>24793367.440000001</v>
      </c>
      <c r="O226" s="7">
        <f t="shared" si="312"/>
        <v>3948190.99</v>
      </c>
      <c r="P226" s="7">
        <f t="shared" si="312"/>
        <v>327513.46999999997</v>
      </c>
      <c r="Q226" s="7">
        <f t="shared" si="312"/>
        <v>53340560.329999998</v>
      </c>
      <c r="R226" s="7">
        <f t="shared" si="312"/>
        <v>4592116.78</v>
      </c>
      <c r="S226" s="7">
        <f t="shared" si="312"/>
        <v>1329635.1299999999</v>
      </c>
      <c r="T226" s="7">
        <f t="shared" si="312"/>
        <v>251731.17</v>
      </c>
      <c r="U226" s="7">
        <f t="shared" si="312"/>
        <v>98589.18</v>
      </c>
      <c r="V226" s="7">
        <f t="shared" si="312"/>
        <v>322155.63</v>
      </c>
      <c r="W226" s="7">
        <f t="shared" si="312"/>
        <v>202697.85</v>
      </c>
      <c r="X226" s="7">
        <f t="shared" si="312"/>
        <v>56917.01</v>
      </c>
      <c r="Y226" s="7">
        <f t="shared" si="312"/>
        <v>1303391.3999999999</v>
      </c>
      <c r="Z226" s="7">
        <f t="shared" si="312"/>
        <v>183423.81</v>
      </c>
      <c r="AA226" s="7">
        <f t="shared" si="312"/>
        <v>14424354.52</v>
      </c>
      <c r="AB226" s="7">
        <f t="shared" si="312"/>
        <v>9711602.5399999991</v>
      </c>
      <c r="AC226" s="7">
        <f t="shared" si="312"/>
        <v>425763.17</v>
      </c>
      <c r="AD226" s="7">
        <f t="shared" si="312"/>
        <v>705635.48</v>
      </c>
      <c r="AE226" s="7">
        <f t="shared" si="312"/>
        <v>161397.82</v>
      </c>
      <c r="AF226" s="7">
        <f t="shared" si="312"/>
        <v>196223.8</v>
      </c>
      <c r="AG226" s="7">
        <f t="shared" si="312"/>
        <v>274615.15999999997</v>
      </c>
      <c r="AH226" s="7">
        <f t="shared" si="312"/>
        <v>948811.55</v>
      </c>
      <c r="AI226" s="7">
        <f t="shared" si="312"/>
        <v>361462.88</v>
      </c>
      <c r="AJ226" s="7">
        <f t="shared" si="312"/>
        <v>319071.94</v>
      </c>
      <c r="AK226" s="7">
        <f t="shared" si="312"/>
        <v>315983.59999999998</v>
      </c>
      <c r="AL226" s="7">
        <f t="shared" si="312"/>
        <v>398397.32</v>
      </c>
      <c r="AM226" s="7">
        <f t="shared" si="312"/>
        <v>349092.37</v>
      </c>
      <c r="AN226" s="7">
        <f t="shared" si="312"/>
        <v>271817.98</v>
      </c>
      <c r="AO226" s="7">
        <f t="shared" si="312"/>
        <v>3532414.05</v>
      </c>
      <c r="AP226" s="7">
        <f t="shared" si="312"/>
        <v>77354629.760000005</v>
      </c>
      <c r="AQ226" s="7">
        <f t="shared" si="312"/>
        <v>283948.57</v>
      </c>
      <c r="AR226" s="7">
        <f t="shared" si="312"/>
        <v>13910092.18</v>
      </c>
      <c r="AS226" s="7">
        <f t="shared" si="312"/>
        <v>3647484.86</v>
      </c>
      <c r="AT226" s="7">
        <f t="shared" si="312"/>
        <v>782690.49</v>
      </c>
      <c r="AU226" s="7">
        <f t="shared" si="312"/>
        <v>206216.39</v>
      </c>
      <c r="AV226" s="7">
        <f t="shared" si="312"/>
        <v>334910.28000000003</v>
      </c>
      <c r="AW226" s="7">
        <f t="shared" si="312"/>
        <v>180872.84</v>
      </c>
      <c r="AX226" s="7">
        <f t="shared" si="312"/>
        <v>107300.55</v>
      </c>
      <c r="AY226" s="7">
        <f t="shared" si="312"/>
        <v>376137.32</v>
      </c>
      <c r="AZ226" s="7">
        <f t="shared" si="312"/>
        <v>12462171</v>
      </c>
      <c r="BA226" s="7">
        <f t="shared" si="312"/>
        <v>5652741.3300000001</v>
      </c>
      <c r="BB226" s="7">
        <f t="shared" si="312"/>
        <v>4881337.75</v>
      </c>
      <c r="BC226" s="7">
        <f t="shared" si="312"/>
        <v>19788568.550000001</v>
      </c>
      <c r="BD226" s="7">
        <f t="shared" si="312"/>
        <v>984865.9</v>
      </c>
      <c r="BE226" s="7">
        <f t="shared" si="312"/>
        <v>649501</v>
      </c>
      <c r="BF226" s="7">
        <f t="shared" si="312"/>
        <v>7399055.2699999996</v>
      </c>
      <c r="BG226" s="7">
        <f t="shared" si="312"/>
        <v>826721.39</v>
      </c>
      <c r="BH226" s="7">
        <f t="shared" si="312"/>
        <v>319667.49</v>
      </c>
      <c r="BI226" s="7">
        <f t="shared" si="312"/>
        <v>354893.81</v>
      </c>
      <c r="BJ226" s="7">
        <f t="shared" si="312"/>
        <v>1369536.03</v>
      </c>
      <c r="BK226" s="7">
        <f t="shared" si="312"/>
        <v>16692440.91</v>
      </c>
      <c r="BL226" s="7">
        <f t="shared" si="312"/>
        <v>133838.29</v>
      </c>
      <c r="BM226" s="7">
        <f t="shared" si="312"/>
        <v>386793.87</v>
      </c>
      <c r="BN226" s="7">
        <f t="shared" si="312"/>
        <v>2520590.19</v>
      </c>
      <c r="BO226" s="7">
        <f t="shared" si="312"/>
        <v>919624.07</v>
      </c>
      <c r="BP226" s="7">
        <f t="shared" ref="BP226:EA226" si="313">+BP162+BP165</f>
        <v>222193.5</v>
      </c>
      <c r="BQ226" s="7">
        <f t="shared" si="313"/>
        <v>3991215.35</v>
      </c>
      <c r="BR226" s="7">
        <f t="shared" si="313"/>
        <v>2795553.93</v>
      </c>
      <c r="BS226" s="7">
        <f t="shared" si="313"/>
        <v>1202374.43</v>
      </c>
      <c r="BT226" s="7">
        <f t="shared" si="313"/>
        <v>272249.82</v>
      </c>
      <c r="BU226" s="7">
        <f t="shared" si="313"/>
        <v>273312.12</v>
      </c>
      <c r="BV226" s="7">
        <f t="shared" si="313"/>
        <v>545543.97</v>
      </c>
      <c r="BW226" s="7">
        <f t="shared" si="313"/>
        <v>925399.05</v>
      </c>
      <c r="BX226" s="7">
        <f t="shared" si="313"/>
        <v>84496.960000000006</v>
      </c>
      <c r="BY226" s="7">
        <f t="shared" si="313"/>
        <v>725875.64</v>
      </c>
      <c r="BZ226" s="7">
        <f t="shared" si="313"/>
        <v>300790.96000000002</v>
      </c>
      <c r="CA226" s="7">
        <f t="shared" si="313"/>
        <v>116148.68</v>
      </c>
      <c r="CB226" s="7">
        <f t="shared" si="313"/>
        <v>29191901.27</v>
      </c>
      <c r="CC226" s="7">
        <f t="shared" si="313"/>
        <v>248624.81</v>
      </c>
      <c r="CD226" s="7">
        <f t="shared" si="313"/>
        <v>49849.43</v>
      </c>
      <c r="CE226" s="7">
        <f t="shared" si="313"/>
        <v>169133.02</v>
      </c>
      <c r="CF226" s="7">
        <f t="shared" si="313"/>
        <v>130101.12</v>
      </c>
      <c r="CG226" s="7">
        <f t="shared" si="313"/>
        <v>218138.01</v>
      </c>
      <c r="CH226" s="7">
        <f t="shared" si="313"/>
        <v>195074.61</v>
      </c>
      <c r="CI226" s="7">
        <f t="shared" si="313"/>
        <v>663205.02</v>
      </c>
      <c r="CJ226" s="7">
        <f t="shared" si="313"/>
        <v>798911.95</v>
      </c>
      <c r="CK226" s="7">
        <f t="shared" si="313"/>
        <v>2725673.78</v>
      </c>
      <c r="CL226" s="7">
        <f t="shared" si="313"/>
        <v>697587.41</v>
      </c>
      <c r="CM226" s="7">
        <f t="shared" si="313"/>
        <v>789764.15</v>
      </c>
      <c r="CN226" s="7">
        <f t="shared" si="313"/>
        <v>12368950.9</v>
      </c>
      <c r="CO226" s="7">
        <f t="shared" si="313"/>
        <v>7088921.1900000004</v>
      </c>
      <c r="CP226" s="7">
        <f t="shared" si="313"/>
        <v>639854.56000000006</v>
      </c>
      <c r="CQ226" s="7">
        <f t="shared" si="313"/>
        <v>1151453.3999999999</v>
      </c>
      <c r="CR226" s="7">
        <f t="shared" si="313"/>
        <v>241738.26</v>
      </c>
      <c r="CS226" s="7">
        <f t="shared" si="313"/>
        <v>210007.37</v>
      </c>
      <c r="CT226" s="7">
        <f t="shared" si="313"/>
        <v>215948.78</v>
      </c>
      <c r="CU226" s="7">
        <f t="shared" si="313"/>
        <v>266473.92</v>
      </c>
      <c r="CV226" s="7">
        <f t="shared" si="313"/>
        <v>20517.25</v>
      </c>
      <c r="CW226" s="7">
        <f t="shared" si="313"/>
        <v>232136.5</v>
      </c>
      <c r="CX226" s="7">
        <f t="shared" si="313"/>
        <v>350128.69</v>
      </c>
      <c r="CY226" s="7">
        <f t="shared" si="313"/>
        <v>48251.89</v>
      </c>
      <c r="CZ226" s="7">
        <f t="shared" si="313"/>
        <v>1417808.12</v>
      </c>
      <c r="DA226" s="7">
        <f t="shared" si="313"/>
        <v>113675.24</v>
      </c>
      <c r="DB226" s="7">
        <f t="shared" si="313"/>
        <v>172201.5</v>
      </c>
      <c r="DC226" s="7">
        <f t="shared" si="313"/>
        <v>102729.26</v>
      </c>
      <c r="DD226" s="7">
        <f t="shared" si="313"/>
        <v>239155.99</v>
      </c>
      <c r="DE226" s="7">
        <f t="shared" si="313"/>
        <v>224148.28</v>
      </c>
      <c r="DF226" s="7">
        <f t="shared" si="313"/>
        <v>14210028.859999999</v>
      </c>
      <c r="DG226" s="7">
        <f t="shared" si="313"/>
        <v>130581.91</v>
      </c>
      <c r="DH226" s="7">
        <f t="shared" si="313"/>
        <v>1383657.43</v>
      </c>
      <c r="DI226" s="7">
        <f t="shared" si="313"/>
        <v>2205716.5299999998</v>
      </c>
      <c r="DJ226" s="7">
        <f t="shared" si="313"/>
        <v>489955.55</v>
      </c>
      <c r="DK226" s="7">
        <f t="shared" si="313"/>
        <v>382234.94</v>
      </c>
      <c r="DL226" s="7">
        <f t="shared" si="313"/>
        <v>4507990.03</v>
      </c>
      <c r="DM226" s="7">
        <f t="shared" si="313"/>
        <v>269765.90000000002</v>
      </c>
      <c r="DN226" s="7">
        <f t="shared" si="313"/>
        <v>1261780.81</v>
      </c>
      <c r="DO226" s="7">
        <f t="shared" si="313"/>
        <v>3040675.88</v>
      </c>
      <c r="DP226" s="7">
        <f t="shared" si="313"/>
        <v>176741.08</v>
      </c>
      <c r="DQ226" s="7">
        <f t="shared" si="313"/>
        <v>479436.58</v>
      </c>
      <c r="DR226" s="7">
        <f t="shared" si="313"/>
        <v>1765881.69</v>
      </c>
      <c r="DS226" s="7">
        <f t="shared" si="313"/>
        <v>884111.07</v>
      </c>
      <c r="DT226" s="7">
        <f t="shared" si="313"/>
        <v>329363.96000000002</v>
      </c>
      <c r="DU226" s="7">
        <f t="shared" si="313"/>
        <v>324986.40999999997</v>
      </c>
      <c r="DV226" s="7">
        <f t="shared" si="313"/>
        <v>201650.88</v>
      </c>
      <c r="DW226" s="7">
        <f t="shared" si="313"/>
        <v>266947.18</v>
      </c>
      <c r="DX226" s="7">
        <f t="shared" si="313"/>
        <v>139783.32</v>
      </c>
      <c r="DY226" s="7">
        <f t="shared" si="313"/>
        <v>139970.1</v>
      </c>
      <c r="DZ226" s="7">
        <f t="shared" si="313"/>
        <v>364587.71</v>
      </c>
      <c r="EA226" s="7">
        <f t="shared" si="313"/>
        <v>319789.78999999998</v>
      </c>
      <c r="EB226" s="7">
        <f t="shared" ref="EB226:FX226" si="314">+EB162+EB165</f>
        <v>536694.86</v>
      </c>
      <c r="EC226" s="7">
        <f t="shared" si="314"/>
        <v>162446.54</v>
      </c>
      <c r="ED226" s="7">
        <f t="shared" si="314"/>
        <v>179503.76</v>
      </c>
      <c r="EE226" s="7">
        <f t="shared" si="314"/>
        <v>277294.09000000003</v>
      </c>
      <c r="EF226" s="7">
        <f t="shared" si="314"/>
        <v>1634939.28</v>
      </c>
      <c r="EG226" s="7">
        <f t="shared" si="314"/>
        <v>282927.88</v>
      </c>
      <c r="EH226" s="7">
        <f t="shared" si="314"/>
        <v>242066.68</v>
      </c>
      <c r="EI226" s="7">
        <f t="shared" si="314"/>
        <v>19883785.309999999</v>
      </c>
      <c r="EJ226" s="7">
        <f t="shared" si="314"/>
        <v>6634700.7699999996</v>
      </c>
      <c r="EK226" s="7">
        <f t="shared" si="314"/>
        <v>353736.16</v>
      </c>
      <c r="EL226" s="7">
        <f t="shared" si="314"/>
        <v>316088.7</v>
      </c>
      <c r="EM226" s="7">
        <f t="shared" si="314"/>
        <v>328157.77</v>
      </c>
      <c r="EN226" s="7">
        <f t="shared" si="314"/>
        <v>1094505.78</v>
      </c>
      <c r="EO226" s="7">
        <f t="shared" si="314"/>
        <v>236965.75</v>
      </c>
      <c r="EP226" s="7">
        <f t="shared" si="314"/>
        <v>184260.95</v>
      </c>
      <c r="EQ226" s="7">
        <f t="shared" si="314"/>
        <v>685848.8</v>
      </c>
      <c r="ER226" s="7">
        <f t="shared" si="314"/>
        <v>163064.62</v>
      </c>
      <c r="ES226" s="7">
        <f t="shared" si="314"/>
        <v>260455.36</v>
      </c>
      <c r="ET226" s="7">
        <f t="shared" si="314"/>
        <v>348766.78</v>
      </c>
      <c r="EU226" s="7">
        <f t="shared" si="314"/>
        <v>1149193.73</v>
      </c>
      <c r="EV226" s="7">
        <f t="shared" si="314"/>
        <v>118278.66</v>
      </c>
      <c r="EW226" s="7">
        <f t="shared" si="314"/>
        <v>435228.43</v>
      </c>
      <c r="EX226" s="7">
        <f t="shared" si="314"/>
        <v>212526.32</v>
      </c>
      <c r="EY226" s="7">
        <f t="shared" si="314"/>
        <v>846082.26</v>
      </c>
      <c r="EZ226" s="7">
        <f t="shared" si="314"/>
        <v>165341.75</v>
      </c>
      <c r="FA226" s="7">
        <f t="shared" si="314"/>
        <v>1905231.78</v>
      </c>
      <c r="FB226" s="7">
        <f t="shared" si="314"/>
        <v>370157.97</v>
      </c>
      <c r="FC226" s="7">
        <f t="shared" si="314"/>
        <v>838375.5</v>
      </c>
      <c r="FD226" s="7">
        <f t="shared" si="314"/>
        <v>343167.79</v>
      </c>
      <c r="FE226" s="7">
        <f t="shared" si="314"/>
        <v>129481.60000000001</v>
      </c>
      <c r="FF226" s="7">
        <f t="shared" si="314"/>
        <v>220001.35</v>
      </c>
      <c r="FG226" s="7">
        <f t="shared" si="314"/>
        <v>145506.75</v>
      </c>
      <c r="FH226" s="7">
        <f t="shared" si="314"/>
        <v>91752.23</v>
      </c>
      <c r="FI226" s="7">
        <f t="shared" si="314"/>
        <v>1448227.28</v>
      </c>
      <c r="FJ226" s="7">
        <f t="shared" si="314"/>
        <v>928313.93</v>
      </c>
      <c r="FK226" s="7">
        <f t="shared" si="314"/>
        <v>1773942.42</v>
      </c>
      <c r="FL226" s="7">
        <f t="shared" si="314"/>
        <v>2608199.2200000002</v>
      </c>
      <c r="FM226" s="7">
        <f t="shared" si="314"/>
        <v>1575712.12</v>
      </c>
      <c r="FN226" s="7">
        <f t="shared" si="314"/>
        <v>23824962.449999999</v>
      </c>
      <c r="FO226" s="7">
        <f t="shared" si="314"/>
        <v>762781.41</v>
      </c>
      <c r="FP226" s="7">
        <f t="shared" si="314"/>
        <v>1759585.68</v>
      </c>
      <c r="FQ226" s="7">
        <f t="shared" si="314"/>
        <v>568882.62</v>
      </c>
      <c r="FR226" s="7">
        <f t="shared" si="314"/>
        <v>137004.38</v>
      </c>
      <c r="FS226" s="7">
        <f t="shared" si="314"/>
        <v>97263.9</v>
      </c>
      <c r="FT226" s="7">
        <f t="shared" si="314"/>
        <v>101248.93</v>
      </c>
      <c r="FU226" s="7">
        <f t="shared" si="314"/>
        <v>876689.47</v>
      </c>
      <c r="FV226" s="7">
        <f t="shared" si="314"/>
        <v>649468.93999999994</v>
      </c>
      <c r="FW226" s="7">
        <f t="shared" si="314"/>
        <v>193398.86</v>
      </c>
      <c r="FX226" s="7">
        <f t="shared" si="314"/>
        <v>82225.95</v>
      </c>
      <c r="FY226" s="7"/>
      <c r="FZ226" s="7">
        <f t="shared" si="311"/>
        <v>557055791.69999969</v>
      </c>
      <c r="GA226" s="7"/>
      <c r="GB226" s="7"/>
      <c r="GC226" s="7"/>
      <c r="GD226" s="7"/>
      <c r="GE226" s="7"/>
      <c r="GF226" s="7"/>
      <c r="GG226" s="7"/>
      <c r="GH226" s="7"/>
      <c r="GI226" s="7"/>
      <c r="GJ226" s="7"/>
      <c r="GK226" s="7"/>
      <c r="GL226" s="7"/>
      <c r="GM226" s="7"/>
    </row>
    <row r="227" spans="1:195" x14ac:dyDescent="0.35">
      <c r="A227" s="6" t="s">
        <v>763</v>
      </c>
      <c r="B227" s="7" t="s">
        <v>764</v>
      </c>
      <c r="C227" s="7">
        <f>+C225+C226</f>
        <v>75197610.890000001</v>
      </c>
      <c r="D227" s="7">
        <f t="shared" ref="D227:BO227" si="315">+D225+D226</f>
        <v>431594559.19999999</v>
      </c>
      <c r="E227" s="7">
        <f t="shared" si="315"/>
        <v>69506865.75</v>
      </c>
      <c r="F227" s="7">
        <f t="shared" si="315"/>
        <v>245412516.44</v>
      </c>
      <c r="G227" s="7">
        <f t="shared" si="315"/>
        <v>19677750.199999999</v>
      </c>
      <c r="H227" s="7">
        <f t="shared" si="315"/>
        <v>12920111.960000001</v>
      </c>
      <c r="I227" s="7">
        <f t="shared" si="315"/>
        <v>97005414.569999993</v>
      </c>
      <c r="J227" s="7">
        <f t="shared" si="315"/>
        <v>23777137.689999998</v>
      </c>
      <c r="K227" s="7">
        <f t="shared" si="315"/>
        <v>4134136.38</v>
      </c>
      <c r="L227" s="7">
        <f t="shared" si="315"/>
        <v>25762834.490000002</v>
      </c>
      <c r="M227" s="7">
        <f t="shared" si="315"/>
        <v>13407389.07</v>
      </c>
      <c r="N227" s="7">
        <f t="shared" si="315"/>
        <v>578664004.37</v>
      </c>
      <c r="O227" s="7">
        <f t="shared" si="315"/>
        <v>142672649.52000001</v>
      </c>
      <c r="P227" s="7">
        <f t="shared" si="315"/>
        <v>5001761.1099999994</v>
      </c>
      <c r="Q227" s="7">
        <f t="shared" si="315"/>
        <v>468284374.52999997</v>
      </c>
      <c r="R227" s="7">
        <f t="shared" si="315"/>
        <v>9617406.6799999997</v>
      </c>
      <c r="S227" s="7">
        <f t="shared" si="315"/>
        <v>18516555.849999998</v>
      </c>
      <c r="T227" s="7">
        <f t="shared" si="315"/>
        <v>3147356.85</v>
      </c>
      <c r="U227" s="7">
        <f t="shared" si="315"/>
        <v>1314949.22</v>
      </c>
      <c r="V227" s="7">
        <f t="shared" si="315"/>
        <v>4094991.19</v>
      </c>
      <c r="W227" s="7">
        <f t="shared" si="315"/>
        <v>2691943.69</v>
      </c>
      <c r="X227" s="7">
        <f t="shared" si="315"/>
        <v>1134890.77</v>
      </c>
      <c r="Y227" s="7">
        <f t="shared" si="315"/>
        <v>5754910.6500000004</v>
      </c>
      <c r="Z227" s="7">
        <f t="shared" si="315"/>
        <v>3698166.62</v>
      </c>
      <c r="AA227" s="7">
        <f t="shared" si="315"/>
        <v>339329548.27999997</v>
      </c>
      <c r="AB227" s="7">
        <f t="shared" si="315"/>
        <v>304098782.77000004</v>
      </c>
      <c r="AC227" s="7">
        <f t="shared" si="315"/>
        <v>10701651.109999999</v>
      </c>
      <c r="AD227" s="7">
        <f t="shared" si="315"/>
        <v>15794296.09</v>
      </c>
      <c r="AE227" s="7">
        <f t="shared" si="315"/>
        <v>2088476.6500000001</v>
      </c>
      <c r="AF227" s="7">
        <f t="shared" si="315"/>
        <v>3259264.8899999997</v>
      </c>
      <c r="AG227" s="7">
        <f t="shared" si="315"/>
        <v>7666146.4000000004</v>
      </c>
      <c r="AH227" s="7">
        <f t="shared" si="315"/>
        <v>11202524.720000001</v>
      </c>
      <c r="AI227" s="7">
        <f t="shared" si="315"/>
        <v>5119567.8600000003</v>
      </c>
      <c r="AJ227" s="7">
        <f t="shared" si="315"/>
        <v>3459824.82</v>
      </c>
      <c r="AK227" s="7">
        <f t="shared" si="315"/>
        <v>3352112.37</v>
      </c>
      <c r="AL227" s="7">
        <f t="shared" si="315"/>
        <v>4425172.6500000004</v>
      </c>
      <c r="AM227" s="7">
        <f t="shared" si="315"/>
        <v>5116314.6100000003</v>
      </c>
      <c r="AN227" s="7">
        <f t="shared" si="315"/>
        <v>4649400.7799999993</v>
      </c>
      <c r="AO227" s="7">
        <f t="shared" si="315"/>
        <v>46503489.449999996</v>
      </c>
      <c r="AP227" s="7">
        <f t="shared" si="315"/>
        <v>980098690.18999994</v>
      </c>
      <c r="AQ227" s="7">
        <f t="shared" si="315"/>
        <v>4203434.43</v>
      </c>
      <c r="AR227" s="7">
        <f t="shared" si="315"/>
        <v>670862554.18999994</v>
      </c>
      <c r="AS227" s="7">
        <f t="shared" si="315"/>
        <v>77516304.849999994</v>
      </c>
      <c r="AT227" s="7">
        <f t="shared" si="315"/>
        <v>26218719.949999999</v>
      </c>
      <c r="AU227" s="7">
        <f t="shared" si="315"/>
        <v>4446712.92</v>
      </c>
      <c r="AV227" s="7">
        <f t="shared" si="315"/>
        <v>4890457.9800000004</v>
      </c>
      <c r="AW227" s="7">
        <f t="shared" si="315"/>
        <v>4254866.7700000005</v>
      </c>
      <c r="AX227" s="7">
        <f t="shared" si="315"/>
        <v>1739163.01</v>
      </c>
      <c r="AY227" s="7">
        <f t="shared" si="315"/>
        <v>5784393.0899999999</v>
      </c>
      <c r="AZ227" s="7">
        <f t="shared" si="315"/>
        <v>139689990.53</v>
      </c>
      <c r="BA227" s="7">
        <f t="shared" si="315"/>
        <v>96011933.980000004</v>
      </c>
      <c r="BB227" s="7">
        <f t="shared" si="315"/>
        <v>82840945.909999996</v>
      </c>
      <c r="BC227" s="7">
        <f t="shared" si="315"/>
        <v>272754555.94</v>
      </c>
      <c r="BD227" s="7">
        <f t="shared" si="315"/>
        <v>38605092.649999999</v>
      </c>
      <c r="BE227" s="7">
        <f t="shared" si="315"/>
        <v>14449816.42</v>
      </c>
      <c r="BF227" s="7">
        <f t="shared" si="315"/>
        <v>262668722.98000002</v>
      </c>
      <c r="BG227" s="7">
        <f t="shared" si="315"/>
        <v>11251186.16</v>
      </c>
      <c r="BH227" s="7">
        <f t="shared" si="315"/>
        <v>6925214.9800000004</v>
      </c>
      <c r="BI227" s="7">
        <f t="shared" si="315"/>
        <v>4410194.8599999994</v>
      </c>
      <c r="BJ227" s="7">
        <f t="shared" si="315"/>
        <v>67323374.939999998</v>
      </c>
      <c r="BK227" s="7">
        <f t="shared" si="315"/>
        <v>236271311.81999999</v>
      </c>
      <c r="BL227" s="7">
        <f t="shared" si="315"/>
        <v>2070066.6500000001</v>
      </c>
      <c r="BM227" s="7">
        <f t="shared" si="315"/>
        <v>5059229.09</v>
      </c>
      <c r="BN227" s="7">
        <f t="shared" si="315"/>
        <v>34137176.939999998</v>
      </c>
      <c r="BO227" s="7">
        <f t="shared" si="315"/>
        <v>14345640.130000001</v>
      </c>
      <c r="BP227" s="7">
        <f t="shared" ref="BP227:EA227" si="316">+BP225+BP226</f>
        <v>3296491.93</v>
      </c>
      <c r="BQ227" s="7">
        <f t="shared" si="316"/>
        <v>69677626.149999991</v>
      </c>
      <c r="BR227" s="7">
        <f t="shared" si="316"/>
        <v>49289660.530000001</v>
      </c>
      <c r="BS227" s="7">
        <f t="shared" si="316"/>
        <v>14089866.16</v>
      </c>
      <c r="BT227" s="7">
        <f t="shared" si="316"/>
        <v>5583529.8200000003</v>
      </c>
      <c r="BU227" s="7">
        <f t="shared" si="316"/>
        <v>5689940.6600000001</v>
      </c>
      <c r="BV227" s="7">
        <f t="shared" si="316"/>
        <v>14204947.220000001</v>
      </c>
      <c r="BW227" s="7">
        <f t="shared" si="316"/>
        <v>22685913.390000001</v>
      </c>
      <c r="BX227" s="7">
        <f t="shared" si="316"/>
        <v>1681744.71</v>
      </c>
      <c r="BY227" s="7">
        <f t="shared" si="316"/>
        <v>6185887.9399999995</v>
      </c>
      <c r="BZ227" s="7">
        <f t="shared" si="316"/>
        <v>3794732.83</v>
      </c>
      <c r="CA227" s="7">
        <f t="shared" si="316"/>
        <v>2995450.52</v>
      </c>
      <c r="CB227" s="7">
        <f t="shared" si="316"/>
        <v>812463352.63999999</v>
      </c>
      <c r="CC227" s="7">
        <f t="shared" si="316"/>
        <v>3434839.16</v>
      </c>
      <c r="CD227" s="7">
        <f t="shared" si="316"/>
        <v>2733784.8800000004</v>
      </c>
      <c r="CE227" s="7">
        <f t="shared" si="316"/>
        <v>3009911.05</v>
      </c>
      <c r="CF227" s="7">
        <f t="shared" si="316"/>
        <v>2367533.3000000003</v>
      </c>
      <c r="CG227" s="7">
        <f t="shared" si="316"/>
        <v>3544693.8</v>
      </c>
      <c r="CH227" s="7">
        <f t="shared" si="316"/>
        <v>2165170.4</v>
      </c>
      <c r="CI227" s="7">
        <f t="shared" si="316"/>
        <v>8093339.9199999999</v>
      </c>
      <c r="CJ227" s="7">
        <f t="shared" si="316"/>
        <v>10882792.109999999</v>
      </c>
      <c r="CK227" s="7">
        <f t="shared" si="316"/>
        <v>55396930.050000004</v>
      </c>
      <c r="CL227" s="7">
        <f t="shared" si="316"/>
        <v>14944637.1</v>
      </c>
      <c r="CM227" s="7">
        <f t="shared" si="316"/>
        <v>9105159.209999999</v>
      </c>
      <c r="CN227" s="7">
        <f t="shared" si="316"/>
        <v>331749723.67999995</v>
      </c>
      <c r="CO227" s="7">
        <f t="shared" si="316"/>
        <v>154397312.63</v>
      </c>
      <c r="CP227" s="7">
        <f t="shared" si="316"/>
        <v>11599628.440000001</v>
      </c>
      <c r="CQ227" s="7">
        <f t="shared" si="316"/>
        <v>9922969.7800000012</v>
      </c>
      <c r="CR227" s="7">
        <f t="shared" si="316"/>
        <v>3848332.5700000003</v>
      </c>
      <c r="CS227" s="7">
        <f t="shared" si="316"/>
        <v>4430733.7</v>
      </c>
      <c r="CT227" s="7">
        <f t="shared" si="316"/>
        <v>2441227.4699999997</v>
      </c>
      <c r="CU227" s="7">
        <f t="shared" si="316"/>
        <v>1043210.7</v>
      </c>
      <c r="CV227" s="7">
        <f t="shared" si="316"/>
        <v>1050499.77</v>
      </c>
      <c r="CW227" s="7">
        <f t="shared" si="316"/>
        <v>3681127.6</v>
      </c>
      <c r="CX227" s="7">
        <f t="shared" si="316"/>
        <v>5803337.4900000002</v>
      </c>
      <c r="CY227" s="7">
        <f t="shared" si="316"/>
        <v>1135986.5799999998</v>
      </c>
      <c r="CZ227" s="7">
        <f t="shared" si="316"/>
        <v>20676020.010000002</v>
      </c>
      <c r="DA227" s="7">
        <f t="shared" si="316"/>
        <v>3540090.14</v>
      </c>
      <c r="DB227" s="7">
        <f t="shared" si="316"/>
        <v>4655280.72</v>
      </c>
      <c r="DC227" s="7">
        <f t="shared" si="316"/>
        <v>3366523.5399999996</v>
      </c>
      <c r="DD227" s="7">
        <f t="shared" si="316"/>
        <v>3337684.29</v>
      </c>
      <c r="DE227" s="7">
        <f t="shared" si="316"/>
        <v>4484402.4800000004</v>
      </c>
      <c r="DF227" s="7">
        <f t="shared" si="316"/>
        <v>223483795.94</v>
      </c>
      <c r="DG227" s="7">
        <f t="shared" si="316"/>
        <v>2121460.09</v>
      </c>
      <c r="DH227" s="7">
        <f t="shared" si="316"/>
        <v>20264585.649999999</v>
      </c>
      <c r="DI227" s="7">
        <f t="shared" si="316"/>
        <v>27133978.710000001</v>
      </c>
      <c r="DJ227" s="7">
        <f t="shared" si="316"/>
        <v>7772751.7000000002</v>
      </c>
      <c r="DK227" s="7">
        <f t="shared" si="316"/>
        <v>6032955.9300000006</v>
      </c>
      <c r="DL227" s="7">
        <f t="shared" si="316"/>
        <v>64481253.899999999</v>
      </c>
      <c r="DM227" s="7">
        <f t="shared" si="316"/>
        <v>4204697.1000000006</v>
      </c>
      <c r="DN227" s="7">
        <f t="shared" si="316"/>
        <v>15340098.32</v>
      </c>
      <c r="DO227" s="7">
        <f t="shared" si="316"/>
        <v>36703676.190000005</v>
      </c>
      <c r="DP227" s="7">
        <f t="shared" si="316"/>
        <v>3735375.22</v>
      </c>
      <c r="DQ227" s="7">
        <f t="shared" si="316"/>
        <v>9977580.8599999994</v>
      </c>
      <c r="DR227" s="7">
        <f t="shared" si="316"/>
        <v>15885968.959999999</v>
      </c>
      <c r="DS227" s="7">
        <f t="shared" si="316"/>
        <v>8082573.4900000002</v>
      </c>
      <c r="DT227" s="7">
        <f t="shared" si="316"/>
        <v>3527250.85</v>
      </c>
      <c r="DU227" s="7">
        <f t="shared" si="316"/>
        <v>5031658.8600000003</v>
      </c>
      <c r="DV227" s="7">
        <f t="shared" si="316"/>
        <v>3723337.55</v>
      </c>
      <c r="DW227" s="7">
        <f t="shared" si="316"/>
        <v>4572604.7299999995</v>
      </c>
      <c r="DX227" s="7">
        <f t="shared" si="316"/>
        <v>3605244.7199999997</v>
      </c>
      <c r="DY227" s="7">
        <f t="shared" si="316"/>
        <v>4916850.2699999996</v>
      </c>
      <c r="DZ227" s="7">
        <f t="shared" si="316"/>
        <v>8887605.8600000013</v>
      </c>
      <c r="EA227" s="7">
        <f t="shared" si="316"/>
        <v>6756527.7599999998</v>
      </c>
      <c r="EB227" s="7">
        <f t="shared" ref="EB227:FX227" si="317">+EB225+EB226</f>
        <v>6828892.1200000001</v>
      </c>
      <c r="EC227" s="7">
        <f t="shared" si="317"/>
        <v>4173016.39</v>
      </c>
      <c r="ED227" s="7">
        <f t="shared" si="317"/>
        <v>22904193.420000002</v>
      </c>
      <c r="EE227" s="7">
        <f t="shared" si="317"/>
        <v>3516398.9</v>
      </c>
      <c r="EF227" s="7">
        <f t="shared" si="317"/>
        <v>16124247.139999999</v>
      </c>
      <c r="EG227" s="7">
        <f t="shared" si="317"/>
        <v>3937555.26</v>
      </c>
      <c r="EH227" s="7">
        <f t="shared" si="317"/>
        <v>3925890.33</v>
      </c>
      <c r="EI227" s="7">
        <f t="shared" si="317"/>
        <v>163090267.15000001</v>
      </c>
      <c r="EJ227" s="7">
        <f t="shared" si="317"/>
        <v>107101977.5</v>
      </c>
      <c r="EK227" s="7">
        <f t="shared" si="317"/>
        <v>7880554.1100000003</v>
      </c>
      <c r="EL227" s="7">
        <f t="shared" si="317"/>
        <v>5601566.21</v>
      </c>
      <c r="EM227" s="7">
        <f t="shared" si="317"/>
        <v>5224759.51</v>
      </c>
      <c r="EN227" s="7">
        <f t="shared" si="317"/>
        <v>10912639.549999999</v>
      </c>
      <c r="EO227" s="7">
        <f t="shared" si="317"/>
        <v>4558520.46</v>
      </c>
      <c r="EP227" s="7">
        <f t="shared" si="317"/>
        <v>5789532.3200000003</v>
      </c>
      <c r="EQ227" s="7">
        <f t="shared" si="317"/>
        <v>29942617.810000002</v>
      </c>
      <c r="ER227" s="7">
        <f t="shared" si="317"/>
        <v>4846690.0200000005</v>
      </c>
      <c r="ES227" s="7">
        <f t="shared" si="317"/>
        <v>3193524.7199999997</v>
      </c>
      <c r="ET227" s="7">
        <f t="shared" si="317"/>
        <v>4098009.71</v>
      </c>
      <c r="EU227" s="7">
        <f t="shared" si="317"/>
        <v>7556688.1099999994</v>
      </c>
      <c r="EV227" s="7">
        <f t="shared" si="317"/>
        <v>1782692.41</v>
      </c>
      <c r="EW227" s="7">
        <f t="shared" si="317"/>
        <v>12902801.77</v>
      </c>
      <c r="EX227" s="7">
        <f t="shared" si="317"/>
        <v>3546733.96</v>
      </c>
      <c r="EY227" s="7">
        <f t="shared" si="317"/>
        <v>3203681.67</v>
      </c>
      <c r="EZ227" s="7">
        <f t="shared" si="317"/>
        <v>2680155.0499999998</v>
      </c>
      <c r="FA227" s="7">
        <f t="shared" si="317"/>
        <v>40470945.289999999</v>
      </c>
      <c r="FB227" s="7">
        <f t="shared" si="317"/>
        <v>4622516.63</v>
      </c>
      <c r="FC227" s="7">
        <f t="shared" si="317"/>
        <v>21557793.739999998</v>
      </c>
      <c r="FD227" s="7">
        <f t="shared" si="317"/>
        <v>5449378.8200000003</v>
      </c>
      <c r="FE227" s="7">
        <f t="shared" si="317"/>
        <v>1869416.9600000002</v>
      </c>
      <c r="FF227" s="7">
        <f t="shared" si="317"/>
        <v>3586975.5100000002</v>
      </c>
      <c r="FG227" s="7">
        <f t="shared" si="317"/>
        <v>2662741.39</v>
      </c>
      <c r="FH227" s="7">
        <f t="shared" si="317"/>
        <v>1610188.19</v>
      </c>
      <c r="FI227" s="7">
        <f t="shared" si="317"/>
        <v>19815401.100000001</v>
      </c>
      <c r="FJ227" s="7">
        <f t="shared" si="317"/>
        <v>21830953.059999999</v>
      </c>
      <c r="FK227" s="7">
        <f t="shared" si="317"/>
        <v>28126816.829999998</v>
      </c>
      <c r="FL227" s="7">
        <f t="shared" si="317"/>
        <v>88056734.409999996</v>
      </c>
      <c r="FM227" s="7">
        <f t="shared" si="317"/>
        <v>41261948.799999997</v>
      </c>
      <c r="FN227" s="7">
        <f t="shared" si="317"/>
        <v>249237851.53</v>
      </c>
      <c r="FO227" s="7">
        <f t="shared" si="317"/>
        <v>12885519.74</v>
      </c>
      <c r="FP227" s="7">
        <f t="shared" si="317"/>
        <v>26076937.84</v>
      </c>
      <c r="FQ227" s="7">
        <f t="shared" si="317"/>
        <v>11360235.729999999</v>
      </c>
      <c r="FR227" s="7">
        <f t="shared" si="317"/>
        <v>3276933.7199999997</v>
      </c>
      <c r="FS227" s="7">
        <f t="shared" si="317"/>
        <v>3325421.11</v>
      </c>
      <c r="FT227" s="7">
        <f t="shared" si="317"/>
        <v>1384796</v>
      </c>
      <c r="FU227" s="7">
        <f t="shared" si="317"/>
        <v>10199856.34</v>
      </c>
      <c r="FV227" s="7">
        <f t="shared" si="317"/>
        <v>8524328.459999999</v>
      </c>
      <c r="FW227" s="7">
        <f t="shared" si="317"/>
        <v>3164125.98</v>
      </c>
      <c r="FX227" s="7">
        <f t="shared" si="317"/>
        <v>1576825.22</v>
      </c>
      <c r="FY227" s="7"/>
      <c r="FZ227" s="7">
        <f t="shared" si="311"/>
        <v>9340568720.2299862</v>
      </c>
      <c r="GA227" s="87">
        <v>9328212189.7800007</v>
      </c>
      <c r="GB227" s="7">
        <f>FZ227-GA227</f>
        <v>12356530.449985504</v>
      </c>
      <c r="GC227" s="7"/>
      <c r="GD227" s="7"/>
      <c r="GE227" s="7"/>
      <c r="GF227" s="7"/>
      <c r="GG227" s="7"/>
      <c r="GH227" s="7"/>
      <c r="GI227" s="7"/>
      <c r="GJ227" s="7"/>
      <c r="GK227" s="7"/>
      <c r="GL227" s="7"/>
      <c r="GM227" s="7"/>
    </row>
    <row r="228" spans="1:195" x14ac:dyDescent="0.35">
      <c r="A228" s="6" t="s">
        <v>765</v>
      </c>
      <c r="B228" s="7" t="s">
        <v>766</v>
      </c>
      <c r="C228" s="7">
        <f t="shared" ref="C228:BN228" si="318">C171</f>
        <v>1141273.8600000001</v>
      </c>
      <c r="D228" s="7">
        <f t="shared" si="318"/>
        <v>3764208.85</v>
      </c>
      <c r="E228" s="7">
        <f t="shared" si="318"/>
        <v>1269446.29</v>
      </c>
      <c r="F228" s="7">
        <f t="shared" si="318"/>
        <v>2096430.83</v>
      </c>
      <c r="G228" s="7">
        <f t="shared" si="318"/>
        <v>181102.11</v>
      </c>
      <c r="H228" s="7">
        <f t="shared" si="318"/>
        <v>61613.64</v>
      </c>
      <c r="I228" s="7">
        <f t="shared" si="318"/>
        <v>1529932.6</v>
      </c>
      <c r="J228" s="7">
        <f t="shared" si="318"/>
        <v>148949.57</v>
      </c>
      <c r="K228" s="7">
        <f t="shared" si="318"/>
        <v>3625.88</v>
      </c>
      <c r="L228" s="7">
        <f t="shared" si="318"/>
        <v>160261.51</v>
      </c>
      <c r="M228" s="7">
        <f t="shared" si="318"/>
        <v>172409.55</v>
      </c>
      <c r="N228" s="7">
        <f t="shared" si="318"/>
        <v>4734430.6399999997</v>
      </c>
      <c r="O228" s="7">
        <f t="shared" si="318"/>
        <v>339602.01</v>
      </c>
      <c r="P228" s="7">
        <f t="shared" si="318"/>
        <v>36626.019999999997</v>
      </c>
      <c r="Q228" s="7">
        <f t="shared" si="318"/>
        <v>10189164.720000001</v>
      </c>
      <c r="R228" s="7">
        <f t="shared" si="318"/>
        <v>90023.85</v>
      </c>
      <c r="S228" s="7">
        <f t="shared" si="318"/>
        <v>42892.24</v>
      </c>
      <c r="T228" s="7">
        <f t="shared" si="318"/>
        <v>0</v>
      </c>
      <c r="U228" s="7">
        <f t="shared" si="318"/>
        <v>0</v>
      </c>
      <c r="V228" s="7">
        <f t="shared" si="318"/>
        <v>0</v>
      </c>
      <c r="W228" s="7">
        <f t="shared" si="318"/>
        <v>0</v>
      </c>
      <c r="X228" s="7">
        <f t="shared" si="318"/>
        <v>0</v>
      </c>
      <c r="Y228" s="7">
        <f t="shared" si="318"/>
        <v>3308.91</v>
      </c>
      <c r="Z228" s="7">
        <f t="shared" si="318"/>
        <v>4864.7</v>
      </c>
      <c r="AA228" s="7">
        <f t="shared" si="318"/>
        <v>1732295.82</v>
      </c>
      <c r="AB228" s="7">
        <f t="shared" si="318"/>
        <v>1357362.37</v>
      </c>
      <c r="AC228" s="7">
        <f t="shared" si="318"/>
        <v>28562.73</v>
      </c>
      <c r="AD228" s="7">
        <f t="shared" si="318"/>
        <v>29677.05</v>
      </c>
      <c r="AE228" s="7">
        <f t="shared" si="318"/>
        <v>4768.03</v>
      </c>
      <c r="AF228" s="7">
        <f t="shared" si="318"/>
        <v>8730.76</v>
      </c>
      <c r="AG228" s="7">
        <f t="shared" si="318"/>
        <v>11611.63</v>
      </c>
      <c r="AH228" s="7">
        <f t="shared" si="318"/>
        <v>0</v>
      </c>
      <c r="AI228" s="7">
        <f t="shared" si="318"/>
        <v>3050.88</v>
      </c>
      <c r="AJ228" s="7">
        <f t="shared" si="318"/>
        <v>2855.23</v>
      </c>
      <c r="AK228" s="7">
        <f t="shared" si="318"/>
        <v>1413.8</v>
      </c>
      <c r="AL228" s="7">
        <f t="shared" si="318"/>
        <v>23653.79</v>
      </c>
      <c r="AM228" s="7">
        <f t="shared" si="318"/>
        <v>1030.75</v>
      </c>
      <c r="AN228" s="7">
        <f t="shared" si="318"/>
        <v>0</v>
      </c>
      <c r="AO228" s="7">
        <f t="shared" si="318"/>
        <v>95974.34</v>
      </c>
      <c r="AP228" s="7">
        <f t="shared" si="318"/>
        <v>14403412.48</v>
      </c>
      <c r="AQ228" s="7">
        <f t="shared" si="318"/>
        <v>0</v>
      </c>
      <c r="AR228" s="7">
        <f t="shared" si="318"/>
        <v>1467553.02</v>
      </c>
      <c r="AS228" s="7">
        <f t="shared" si="318"/>
        <v>1024639.99</v>
      </c>
      <c r="AT228" s="7">
        <f t="shared" si="318"/>
        <v>27796.57</v>
      </c>
      <c r="AU228" s="7">
        <f t="shared" si="318"/>
        <v>4988.82</v>
      </c>
      <c r="AV228" s="7">
        <f t="shared" si="318"/>
        <v>3544.02</v>
      </c>
      <c r="AW228" s="7">
        <f t="shared" si="318"/>
        <v>1288.22</v>
      </c>
      <c r="AX228" s="7">
        <f t="shared" si="318"/>
        <v>8941.7099999999991</v>
      </c>
      <c r="AY228" s="7">
        <f t="shared" si="318"/>
        <v>5211.5200000000004</v>
      </c>
      <c r="AZ228" s="7">
        <f t="shared" si="318"/>
        <v>940338.04</v>
      </c>
      <c r="BA228" s="7">
        <f t="shared" si="318"/>
        <v>163120.07999999999</v>
      </c>
      <c r="BB228" s="7">
        <f t="shared" si="318"/>
        <v>150433.31</v>
      </c>
      <c r="BC228" s="7">
        <f t="shared" si="318"/>
        <v>1347844.53</v>
      </c>
      <c r="BD228" s="7">
        <f t="shared" si="318"/>
        <v>44183.08</v>
      </c>
      <c r="BE228" s="7">
        <f t="shared" si="318"/>
        <v>2665.01</v>
      </c>
      <c r="BF228" s="7">
        <f t="shared" si="318"/>
        <v>375148.74</v>
      </c>
      <c r="BG228" s="7">
        <f t="shared" si="318"/>
        <v>70582.31</v>
      </c>
      <c r="BH228" s="7">
        <f t="shared" si="318"/>
        <v>5791.16</v>
      </c>
      <c r="BI228" s="7">
        <f t="shared" si="318"/>
        <v>18847.259999999998</v>
      </c>
      <c r="BJ228" s="7">
        <f t="shared" si="318"/>
        <v>57258.720000000001</v>
      </c>
      <c r="BK228" s="7">
        <f t="shared" si="318"/>
        <v>567214.01</v>
      </c>
      <c r="BL228" s="7">
        <f t="shared" si="318"/>
        <v>1719.18</v>
      </c>
      <c r="BM228" s="7">
        <f t="shared" si="318"/>
        <v>11883.65</v>
      </c>
      <c r="BN228" s="7">
        <f t="shared" si="318"/>
        <v>8829.2099999999991</v>
      </c>
      <c r="BO228" s="7">
        <f t="shared" ref="BO228:DZ228" si="319">BO171</f>
        <v>7579.37</v>
      </c>
      <c r="BP228" s="7">
        <f t="shared" si="319"/>
        <v>1460.47</v>
      </c>
      <c r="BQ228" s="7">
        <f t="shared" si="319"/>
        <v>1008882.01</v>
      </c>
      <c r="BR228" s="7">
        <f t="shared" si="319"/>
        <v>632477.14</v>
      </c>
      <c r="BS228" s="7">
        <f t="shared" si="319"/>
        <v>185402.54</v>
      </c>
      <c r="BT228" s="7">
        <f t="shared" si="319"/>
        <v>2214.7600000000002</v>
      </c>
      <c r="BU228" s="7">
        <f t="shared" si="319"/>
        <v>45797.36</v>
      </c>
      <c r="BV228" s="7">
        <f t="shared" si="319"/>
        <v>74456.070000000007</v>
      </c>
      <c r="BW228" s="7">
        <f t="shared" si="319"/>
        <v>184700.05</v>
      </c>
      <c r="BX228" s="7">
        <f t="shared" si="319"/>
        <v>0</v>
      </c>
      <c r="BY228" s="7">
        <f t="shared" si="319"/>
        <v>0</v>
      </c>
      <c r="BZ228" s="7">
        <f t="shared" si="319"/>
        <v>0</v>
      </c>
      <c r="CA228" s="7">
        <f t="shared" si="319"/>
        <v>7813.57</v>
      </c>
      <c r="CB228" s="7">
        <f t="shared" si="319"/>
        <v>2442571.65</v>
      </c>
      <c r="CC228" s="7">
        <f t="shared" si="319"/>
        <v>0</v>
      </c>
      <c r="CD228" s="7">
        <f t="shared" si="319"/>
        <v>1419.13</v>
      </c>
      <c r="CE228" s="7">
        <f t="shared" si="319"/>
        <v>0</v>
      </c>
      <c r="CF228" s="7">
        <f t="shared" si="319"/>
        <v>0</v>
      </c>
      <c r="CG228" s="7">
        <f t="shared" si="319"/>
        <v>14484.76</v>
      </c>
      <c r="CH228" s="7">
        <f t="shared" si="319"/>
        <v>9581.01</v>
      </c>
      <c r="CI228" s="7">
        <f t="shared" si="319"/>
        <v>54311.65</v>
      </c>
      <c r="CJ228" s="7">
        <f t="shared" si="319"/>
        <v>142796.6</v>
      </c>
      <c r="CK228" s="7">
        <f t="shared" si="319"/>
        <v>144002.46</v>
      </c>
      <c r="CL228" s="7">
        <f t="shared" si="319"/>
        <v>19900.64</v>
      </c>
      <c r="CM228" s="7">
        <f t="shared" si="319"/>
        <v>7682.77</v>
      </c>
      <c r="CN228" s="7">
        <f t="shared" si="319"/>
        <v>980436.2</v>
      </c>
      <c r="CO228" s="7">
        <f t="shared" si="319"/>
        <v>307830.21000000002</v>
      </c>
      <c r="CP228" s="7">
        <f t="shared" si="319"/>
        <v>127428.57</v>
      </c>
      <c r="CQ228" s="7">
        <f t="shared" si="319"/>
        <v>2716.34</v>
      </c>
      <c r="CR228" s="7">
        <f t="shared" si="319"/>
        <v>0</v>
      </c>
      <c r="CS228" s="7">
        <f t="shared" si="319"/>
        <v>1124.78</v>
      </c>
      <c r="CT228" s="7">
        <f t="shared" si="319"/>
        <v>1548.02</v>
      </c>
      <c r="CU228" s="7">
        <f t="shared" si="319"/>
        <v>2553.66</v>
      </c>
      <c r="CV228" s="7">
        <f t="shared" si="319"/>
        <v>0</v>
      </c>
      <c r="CW228" s="7">
        <f t="shared" si="319"/>
        <v>1349.24</v>
      </c>
      <c r="CX228" s="7">
        <f t="shared" si="319"/>
        <v>11311.76</v>
      </c>
      <c r="CY228" s="7">
        <f t="shared" si="319"/>
        <v>0</v>
      </c>
      <c r="CZ228" s="7">
        <f t="shared" si="319"/>
        <v>32515.62</v>
      </c>
      <c r="DA228" s="7">
        <f t="shared" si="319"/>
        <v>0</v>
      </c>
      <c r="DB228" s="7">
        <f t="shared" si="319"/>
        <v>7887.29</v>
      </c>
      <c r="DC228" s="7">
        <f t="shared" si="319"/>
        <v>0</v>
      </c>
      <c r="DD228" s="7">
        <f t="shared" si="319"/>
        <v>10206.92</v>
      </c>
      <c r="DE228" s="7">
        <f t="shared" si="319"/>
        <v>1149.48</v>
      </c>
      <c r="DF228" s="7">
        <f t="shared" si="319"/>
        <v>517685.49</v>
      </c>
      <c r="DG228" s="7">
        <f t="shared" si="319"/>
        <v>0</v>
      </c>
      <c r="DH228" s="7">
        <f t="shared" si="319"/>
        <v>98157.11</v>
      </c>
      <c r="DI228" s="7">
        <f t="shared" si="319"/>
        <v>50021.919999999998</v>
      </c>
      <c r="DJ228" s="7">
        <f t="shared" si="319"/>
        <v>8339.08</v>
      </c>
      <c r="DK228" s="7">
        <f t="shared" si="319"/>
        <v>17882.77</v>
      </c>
      <c r="DL228" s="7">
        <f t="shared" si="319"/>
        <v>348492.58</v>
      </c>
      <c r="DM228" s="7">
        <f t="shared" si="319"/>
        <v>0</v>
      </c>
      <c r="DN228" s="7">
        <f t="shared" si="319"/>
        <v>57663.11</v>
      </c>
      <c r="DO228" s="7">
        <f t="shared" si="319"/>
        <v>440912.4</v>
      </c>
      <c r="DP228" s="7">
        <f t="shared" si="319"/>
        <v>0</v>
      </c>
      <c r="DQ228" s="7">
        <f t="shared" si="319"/>
        <v>45969.67</v>
      </c>
      <c r="DR228" s="7">
        <f t="shared" si="319"/>
        <v>14342.61</v>
      </c>
      <c r="DS228" s="7">
        <f t="shared" si="319"/>
        <v>29066.35</v>
      </c>
      <c r="DT228" s="7">
        <f t="shared" si="319"/>
        <v>8657.56</v>
      </c>
      <c r="DU228" s="7">
        <f t="shared" si="319"/>
        <v>3172.15</v>
      </c>
      <c r="DV228" s="7">
        <f t="shared" si="319"/>
        <v>1338.41</v>
      </c>
      <c r="DW228" s="7">
        <f t="shared" si="319"/>
        <v>1127.1400000000001</v>
      </c>
      <c r="DX228" s="7">
        <f t="shared" si="319"/>
        <v>1664.09</v>
      </c>
      <c r="DY228" s="7">
        <f t="shared" si="319"/>
        <v>5028.29</v>
      </c>
      <c r="DZ228" s="7">
        <f t="shared" si="319"/>
        <v>0</v>
      </c>
      <c r="EA228" s="7">
        <f t="shared" ref="EA228:FX228" si="320">EA171</f>
        <v>27458.19</v>
      </c>
      <c r="EB228" s="7">
        <f t="shared" si="320"/>
        <v>56395.55</v>
      </c>
      <c r="EC228" s="7">
        <f t="shared" si="320"/>
        <v>9845.24</v>
      </c>
      <c r="ED228" s="7">
        <f t="shared" si="320"/>
        <v>76458.52</v>
      </c>
      <c r="EE228" s="7">
        <f t="shared" si="320"/>
        <v>25378.55</v>
      </c>
      <c r="EF228" s="7">
        <f t="shared" si="320"/>
        <v>59212.37</v>
      </c>
      <c r="EG228" s="7">
        <f t="shared" si="320"/>
        <v>50055.6</v>
      </c>
      <c r="EH228" s="7">
        <f t="shared" si="320"/>
        <v>16650.05</v>
      </c>
      <c r="EI228" s="7">
        <f t="shared" si="320"/>
        <v>341373.25</v>
      </c>
      <c r="EJ228" s="7">
        <f t="shared" si="320"/>
        <v>160595.07999999999</v>
      </c>
      <c r="EK228" s="7">
        <f t="shared" si="320"/>
        <v>15278.32</v>
      </c>
      <c r="EL228" s="7">
        <f t="shared" si="320"/>
        <v>914.24</v>
      </c>
      <c r="EM228" s="7">
        <f t="shared" si="320"/>
        <v>6122.35</v>
      </c>
      <c r="EN228" s="7">
        <f t="shared" si="320"/>
        <v>8505.15</v>
      </c>
      <c r="EO228" s="7">
        <f t="shared" si="320"/>
        <v>5498.16</v>
      </c>
      <c r="EP228" s="7">
        <f t="shared" si="320"/>
        <v>18159.05</v>
      </c>
      <c r="EQ228" s="7">
        <f t="shared" si="320"/>
        <v>161950.82999999999</v>
      </c>
      <c r="ER228" s="7">
        <f t="shared" si="320"/>
        <v>17031.37</v>
      </c>
      <c r="ES228" s="7">
        <f t="shared" si="320"/>
        <v>4268.87</v>
      </c>
      <c r="ET228" s="7">
        <f t="shared" si="320"/>
        <v>7750.37</v>
      </c>
      <c r="EU228" s="7">
        <f t="shared" si="320"/>
        <v>90599.82</v>
      </c>
      <c r="EV228" s="7">
        <f t="shared" si="320"/>
        <v>10752.61</v>
      </c>
      <c r="EW228" s="7">
        <f t="shared" si="320"/>
        <v>69674.34</v>
      </c>
      <c r="EX228" s="7">
        <f t="shared" si="320"/>
        <v>12552.31</v>
      </c>
      <c r="EY228" s="7">
        <f t="shared" si="320"/>
        <v>15174.33</v>
      </c>
      <c r="EZ228" s="7">
        <f t="shared" si="320"/>
        <v>0</v>
      </c>
      <c r="FA228" s="7">
        <f t="shared" si="320"/>
        <v>551148.17000000004</v>
      </c>
      <c r="FB228" s="7">
        <f t="shared" si="320"/>
        <v>3451.36</v>
      </c>
      <c r="FC228" s="7">
        <f t="shared" si="320"/>
        <v>27223.21</v>
      </c>
      <c r="FD228" s="7">
        <f t="shared" si="320"/>
        <v>4054.56</v>
      </c>
      <c r="FE228" s="7">
        <f t="shared" si="320"/>
        <v>21960.35</v>
      </c>
      <c r="FF228" s="7">
        <f t="shared" si="320"/>
        <v>2804.35</v>
      </c>
      <c r="FG228" s="7">
        <f t="shared" si="320"/>
        <v>4802.3599999999997</v>
      </c>
      <c r="FH228" s="7">
        <f t="shared" si="320"/>
        <v>0</v>
      </c>
      <c r="FI228" s="7">
        <f t="shared" si="320"/>
        <v>154331.75</v>
      </c>
      <c r="FJ228" s="7">
        <f t="shared" si="320"/>
        <v>59810.83</v>
      </c>
      <c r="FK228" s="7">
        <f t="shared" si="320"/>
        <v>203925.99</v>
      </c>
      <c r="FL228" s="7">
        <f t="shared" si="320"/>
        <v>157631.75</v>
      </c>
      <c r="FM228" s="7">
        <f t="shared" si="320"/>
        <v>75505.84</v>
      </c>
      <c r="FN228" s="7">
        <f t="shared" si="320"/>
        <v>2776660.58</v>
      </c>
      <c r="FO228" s="7">
        <f t="shared" si="320"/>
        <v>48002.2</v>
      </c>
      <c r="FP228" s="7">
        <f t="shared" si="320"/>
        <v>273998.33</v>
      </c>
      <c r="FQ228" s="7">
        <f t="shared" si="320"/>
        <v>52560.62</v>
      </c>
      <c r="FR228" s="7">
        <f t="shared" si="320"/>
        <v>1481.97</v>
      </c>
      <c r="FS228" s="7">
        <f t="shared" si="320"/>
        <v>0</v>
      </c>
      <c r="FT228" s="7">
        <f t="shared" si="320"/>
        <v>0</v>
      </c>
      <c r="FU228" s="7">
        <f t="shared" si="320"/>
        <v>126322.05</v>
      </c>
      <c r="FV228" s="7">
        <f t="shared" si="320"/>
        <v>79883.3</v>
      </c>
      <c r="FW228" s="7">
        <f t="shared" si="320"/>
        <v>7539.92</v>
      </c>
      <c r="FX228" s="7">
        <f t="shared" si="320"/>
        <v>0</v>
      </c>
      <c r="FY228" s="7"/>
      <c r="FZ228" s="7">
        <f t="shared" si="311"/>
        <v>64010256.43999999</v>
      </c>
      <c r="GA228" s="7"/>
      <c r="GB228" s="7"/>
      <c r="GC228" s="7"/>
      <c r="GD228" s="7"/>
      <c r="GE228" s="7"/>
      <c r="GF228" s="7"/>
      <c r="GG228" s="7"/>
      <c r="GH228" s="7"/>
      <c r="GI228" s="7"/>
      <c r="GJ228" s="7"/>
      <c r="GK228" s="7"/>
      <c r="GL228" s="7"/>
      <c r="GM228" s="7"/>
    </row>
    <row r="229" spans="1:195" x14ac:dyDescent="0.35">
      <c r="A229" s="6" t="s">
        <v>767</v>
      </c>
      <c r="B229" s="7" t="s">
        <v>768</v>
      </c>
      <c r="C229" s="7">
        <f t="shared" ref="C229:BN229" si="321">C184</f>
        <v>1595440</v>
      </c>
      <c r="D229" s="7">
        <f t="shared" si="321"/>
        <v>6197016</v>
      </c>
      <c r="E229" s="7">
        <f t="shared" si="321"/>
        <v>105468</v>
      </c>
      <c r="F229" s="7">
        <f t="shared" si="321"/>
        <v>20962252</v>
      </c>
      <c r="G229" s="7">
        <f t="shared" si="321"/>
        <v>9588</v>
      </c>
      <c r="H229" s="7">
        <f t="shared" si="321"/>
        <v>9588</v>
      </c>
      <c r="I229" s="7">
        <f t="shared" si="321"/>
        <v>147756</v>
      </c>
      <c r="J229" s="7">
        <f t="shared" si="321"/>
        <v>0</v>
      </c>
      <c r="K229" s="7">
        <f t="shared" si="321"/>
        <v>0</v>
      </c>
      <c r="L229" s="7">
        <f t="shared" si="321"/>
        <v>220524</v>
      </c>
      <c r="M229" s="7">
        <f t="shared" si="321"/>
        <v>134232</v>
      </c>
      <c r="N229" s="7">
        <f t="shared" si="321"/>
        <v>1775142</v>
      </c>
      <c r="O229" s="7">
        <f t="shared" si="321"/>
        <v>1021576</v>
      </c>
      <c r="P229" s="7">
        <f t="shared" si="321"/>
        <v>0</v>
      </c>
      <c r="Q229" s="7">
        <f t="shared" si="321"/>
        <v>2121042</v>
      </c>
      <c r="R229" s="7">
        <f t="shared" si="321"/>
        <v>61632370</v>
      </c>
      <c r="S229" s="7">
        <f t="shared" si="321"/>
        <v>143416</v>
      </c>
      <c r="T229" s="7">
        <f t="shared" si="321"/>
        <v>0</v>
      </c>
      <c r="U229" s="7">
        <f t="shared" si="321"/>
        <v>0</v>
      </c>
      <c r="V229" s="7">
        <f t="shared" si="321"/>
        <v>0</v>
      </c>
      <c r="W229" s="7">
        <f t="shared" si="321"/>
        <v>9588</v>
      </c>
      <c r="X229" s="7">
        <f t="shared" si="321"/>
        <v>0</v>
      </c>
      <c r="Y229" s="7">
        <f t="shared" si="321"/>
        <v>4850534</v>
      </c>
      <c r="Z229" s="7">
        <f t="shared" si="321"/>
        <v>0</v>
      </c>
      <c r="AA229" s="7">
        <f t="shared" si="321"/>
        <v>4242354</v>
      </c>
      <c r="AB229" s="7">
        <f t="shared" si="321"/>
        <v>2823964</v>
      </c>
      <c r="AC229" s="7">
        <f t="shared" si="321"/>
        <v>0</v>
      </c>
      <c r="AD229" s="7">
        <f t="shared" si="321"/>
        <v>62322</v>
      </c>
      <c r="AE229" s="7">
        <f t="shared" si="321"/>
        <v>0</v>
      </c>
      <c r="AF229" s="7">
        <f t="shared" si="321"/>
        <v>0</v>
      </c>
      <c r="AG229" s="7">
        <f t="shared" si="321"/>
        <v>0</v>
      </c>
      <c r="AH229" s="7">
        <f t="shared" si="321"/>
        <v>0</v>
      </c>
      <c r="AI229" s="7">
        <f t="shared" si="321"/>
        <v>0</v>
      </c>
      <c r="AJ229" s="7">
        <f t="shared" si="321"/>
        <v>0</v>
      </c>
      <c r="AK229" s="7">
        <f t="shared" si="321"/>
        <v>0</v>
      </c>
      <c r="AL229" s="7">
        <f t="shared" si="321"/>
        <v>0</v>
      </c>
      <c r="AM229" s="7">
        <f t="shared" si="321"/>
        <v>0</v>
      </c>
      <c r="AN229" s="7">
        <f t="shared" si="321"/>
        <v>9588</v>
      </c>
      <c r="AO229" s="7">
        <f t="shared" si="321"/>
        <v>3795402</v>
      </c>
      <c r="AP229" s="7">
        <f t="shared" si="321"/>
        <v>8090392</v>
      </c>
      <c r="AQ229" s="7">
        <f t="shared" si="321"/>
        <v>5122</v>
      </c>
      <c r="AR229" s="7">
        <f t="shared" si="321"/>
        <v>14927580</v>
      </c>
      <c r="AS229" s="7">
        <f t="shared" si="321"/>
        <v>154064</v>
      </c>
      <c r="AT229" s="7">
        <f t="shared" si="321"/>
        <v>39008</v>
      </c>
      <c r="AU229" s="7">
        <f t="shared" si="321"/>
        <v>0</v>
      </c>
      <c r="AV229" s="7">
        <f t="shared" si="321"/>
        <v>0</v>
      </c>
      <c r="AW229" s="7">
        <f t="shared" si="321"/>
        <v>19176</v>
      </c>
      <c r="AX229" s="7">
        <f t="shared" si="321"/>
        <v>0</v>
      </c>
      <c r="AY229" s="7">
        <f t="shared" si="321"/>
        <v>0</v>
      </c>
      <c r="AZ229" s="7">
        <f t="shared" si="321"/>
        <v>1013500</v>
      </c>
      <c r="BA229" s="7">
        <f t="shared" si="321"/>
        <v>2463354</v>
      </c>
      <c r="BB229" s="7">
        <f t="shared" si="321"/>
        <v>96536</v>
      </c>
      <c r="BC229" s="7">
        <f t="shared" si="321"/>
        <v>5307200</v>
      </c>
      <c r="BD229" s="7">
        <f t="shared" si="321"/>
        <v>38352</v>
      </c>
      <c r="BE229" s="7">
        <f t="shared" si="321"/>
        <v>0</v>
      </c>
      <c r="BF229" s="7">
        <f t="shared" si="321"/>
        <v>12558968</v>
      </c>
      <c r="BG229" s="7">
        <f t="shared" si="321"/>
        <v>0</v>
      </c>
      <c r="BH229" s="7">
        <f t="shared" si="321"/>
        <v>401888</v>
      </c>
      <c r="BI229" s="7">
        <f t="shared" si="321"/>
        <v>0</v>
      </c>
      <c r="BJ229" s="7">
        <f t="shared" si="321"/>
        <v>169102</v>
      </c>
      <c r="BK229" s="7">
        <f t="shared" si="321"/>
        <v>123938928</v>
      </c>
      <c r="BL229" s="7">
        <f t="shared" si="321"/>
        <v>44458</v>
      </c>
      <c r="BM229" s="7">
        <f t="shared" si="321"/>
        <v>177378</v>
      </c>
      <c r="BN229" s="7">
        <f t="shared" si="321"/>
        <v>474858</v>
      </c>
      <c r="BO229" s="7">
        <f t="shared" ref="BO229:DZ229" si="322">BO184</f>
        <v>28764</v>
      </c>
      <c r="BP229" s="7">
        <f t="shared" si="322"/>
        <v>0</v>
      </c>
      <c r="BQ229" s="7">
        <f t="shared" si="322"/>
        <v>29420</v>
      </c>
      <c r="BR229" s="7">
        <f t="shared" si="322"/>
        <v>0</v>
      </c>
      <c r="BS229" s="7">
        <f t="shared" si="322"/>
        <v>0</v>
      </c>
      <c r="BT229" s="7">
        <f t="shared" si="322"/>
        <v>0</v>
      </c>
      <c r="BU229" s="7">
        <f t="shared" si="322"/>
        <v>0</v>
      </c>
      <c r="BV229" s="7">
        <f t="shared" si="322"/>
        <v>0</v>
      </c>
      <c r="BW229" s="7">
        <f t="shared" si="322"/>
        <v>0</v>
      </c>
      <c r="BX229" s="7">
        <f t="shared" si="322"/>
        <v>0</v>
      </c>
      <c r="BY229" s="7">
        <f t="shared" si="322"/>
        <v>30732</v>
      </c>
      <c r="BZ229" s="7">
        <f t="shared" si="322"/>
        <v>0</v>
      </c>
      <c r="CA229" s="7">
        <f t="shared" si="322"/>
        <v>0</v>
      </c>
      <c r="CB229" s="7">
        <f t="shared" si="322"/>
        <v>10730090</v>
      </c>
      <c r="CC229" s="7">
        <f t="shared" si="322"/>
        <v>0</v>
      </c>
      <c r="CD229" s="7">
        <f t="shared" si="322"/>
        <v>0</v>
      </c>
      <c r="CE229" s="7">
        <f t="shared" si="322"/>
        <v>0</v>
      </c>
      <c r="CF229" s="7">
        <f t="shared" si="322"/>
        <v>0</v>
      </c>
      <c r="CG229" s="7">
        <f t="shared" si="322"/>
        <v>0</v>
      </c>
      <c r="CH229" s="7">
        <f t="shared" si="322"/>
        <v>0</v>
      </c>
      <c r="CI229" s="7">
        <f t="shared" si="322"/>
        <v>0</v>
      </c>
      <c r="CJ229" s="7">
        <f t="shared" si="322"/>
        <v>78016</v>
      </c>
      <c r="CK229" s="7">
        <f t="shared" si="322"/>
        <v>240734</v>
      </c>
      <c r="CL229" s="7">
        <f t="shared" si="322"/>
        <v>94694</v>
      </c>
      <c r="CM229" s="7">
        <f t="shared" si="322"/>
        <v>20488</v>
      </c>
      <c r="CN229" s="7">
        <f t="shared" si="322"/>
        <v>9221068</v>
      </c>
      <c r="CO229" s="7">
        <f t="shared" si="322"/>
        <v>697098</v>
      </c>
      <c r="CP229" s="7">
        <f t="shared" si="322"/>
        <v>49252</v>
      </c>
      <c r="CQ229" s="7">
        <f t="shared" si="322"/>
        <v>0</v>
      </c>
      <c r="CR229" s="7">
        <f t="shared" si="322"/>
        <v>0</v>
      </c>
      <c r="CS229" s="7">
        <f t="shared" si="322"/>
        <v>0</v>
      </c>
      <c r="CT229" s="7">
        <f t="shared" si="322"/>
        <v>0</v>
      </c>
      <c r="CU229" s="7">
        <f t="shared" si="322"/>
        <v>4075800</v>
      </c>
      <c r="CV229" s="7">
        <f t="shared" si="322"/>
        <v>0</v>
      </c>
      <c r="CW229" s="7">
        <f t="shared" si="322"/>
        <v>0</v>
      </c>
      <c r="CX229" s="7">
        <f t="shared" si="322"/>
        <v>0</v>
      </c>
      <c r="CY229" s="7">
        <f t="shared" si="322"/>
        <v>0</v>
      </c>
      <c r="CZ229" s="7">
        <f t="shared" si="322"/>
        <v>0</v>
      </c>
      <c r="DA229" s="7">
        <f t="shared" si="322"/>
        <v>0</v>
      </c>
      <c r="DB229" s="7">
        <f t="shared" si="322"/>
        <v>0</v>
      </c>
      <c r="DC229" s="7">
        <f t="shared" si="322"/>
        <v>0</v>
      </c>
      <c r="DD229" s="7">
        <f t="shared" si="322"/>
        <v>0</v>
      </c>
      <c r="DE229" s="7">
        <f t="shared" si="322"/>
        <v>0</v>
      </c>
      <c r="DF229" s="7">
        <f t="shared" si="322"/>
        <v>484698</v>
      </c>
      <c r="DG229" s="7">
        <f t="shared" si="322"/>
        <v>0</v>
      </c>
      <c r="DH229" s="7">
        <f t="shared" si="322"/>
        <v>0</v>
      </c>
      <c r="DI229" s="7">
        <f t="shared" si="322"/>
        <v>40976</v>
      </c>
      <c r="DJ229" s="7">
        <f t="shared" si="322"/>
        <v>10244</v>
      </c>
      <c r="DK229" s="7">
        <f t="shared" si="322"/>
        <v>10244</v>
      </c>
      <c r="DL229" s="7">
        <f t="shared" si="322"/>
        <v>0</v>
      </c>
      <c r="DM229" s="7">
        <f t="shared" si="322"/>
        <v>0</v>
      </c>
      <c r="DN229" s="7">
        <f t="shared" si="322"/>
        <v>14710</v>
      </c>
      <c r="DO229" s="7">
        <f t="shared" si="322"/>
        <v>10244</v>
      </c>
      <c r="DP229" s="7">
        <f t="shared" si="322"/>
        <v>0</v>
      </c>
      <c r="DQ229" s="7">
        <f t="shared" si="322"/>
        <v>9588</v>
      </c>
      <c r="DR229" s="7">
        <f t="shared" si="322"/>
        <v>0</v>
      </c>
      <c r="DS229" s="7">
        <f t="shared" si="322"/>
        <v>0</v>
      </c>
      <c r="DT229" s="7">
        <f t="shared" si="322"/>
        <v>0</v>
      </c>
      <c r="DU229" s="7">
        <f t="shared" si="322"/>
        <v>0</v>
      </c>
      <c r="DV229" s="7">
        <f t="shared" si="322"/>
        <v>0</v>
      </c>
      <c r="DW229" s="7">
        <f t="shared" si="322"/>
        <v>0</v>
      </c>
      <c r="DX229" s="7">
        <f t="shared" si="322"/>
        <v>0</v>
      </c>
      <c r="DY229" s="7">
        <f t="shared" si="322"/>
        <v>0</v>
      </c>
      <c r="DZ229" s="7">
        <f t="shared" si="322"/>
        <v>9588</v>
      </c>
      <c r="EA229" s="7">
        <f t="shared" ref="EA229:FX229" si="323">EA184</f>
        <v>0</v>
      </c>
      <c r="EB229" s="7">
        <f t="shared" si="323"/>
        <v>0</v>
      </c>
      <c r="EC229" s="7">
        <f t="shared" si="323"/>
        <v>0</v>
      </c>
      <c r="ED229" s="7">
        <f t="shared" si="323"/>
        <v>0</v>
      </c>
      <c r="EE229" s="7">
        <f t="shared" si="323"/>
        <v>0</v>
      </c>
      <c r="EF229" s="7">
        <f t="shared" si="323"/>
        <v>19176</v>
      </c>
      <c r="EG229" s="7">
        <f t="shared" si="323"/>
        <v>0</v>
      </c>
      <c r="EH229" s="7">
        <f t="shared" si="323"/>
        <v>0</v>
      </c>
      <c r="EI229" s="7">
        <f t="shared" si="323"/>
        <v>255394</v>
      </c>
      <c r="EJ229" s="7">
        <f t="shared" si="323"/>
        <v>2405650</v>
      </c>
      <c r="EK229" s="7">
        <f t="shared" si="323"/>
        <v>0</v>
      </c>
      <c r="EL229" s="7">
        <f t="shared" si="323"/>
        <v>0</v>
      </c>
      <c r="EM229" s="7">
        <f t="shared" si="323"/>
        <v>0</v>
      </c>
      <c r="EN229" s="7">
        <f t="shared" si="323"/>
        <v>440492</v>
      </c>
      <c r="EO229" s="7">
        <f t="shared" si="323"/>
        <v>0</v>
      </c>
      <c r="EP229" s="7">
        <f t="shared" si="323"/>
        <v>0</v>
      </c>
      <c r="EQ229" s="7">
        <f t="shared" si="323"/>
        <v>19176</v>
      </c>
      <c r="ER229" s="7">
        <f t="shared" si="323"/>
        <v>19176</v>
      </c>
      <c r="ES229" s="7">
        <f t="shared" si="323"/>
        <v>0</v>
      </c>
      <c r="ET229" s="7">
        <f t="shared" si="323"/>
        <v>0</v>
      </c>
      <c r="EU229" s="7">
        <f t="shared" si="323"/>
        <v>0</v>
      </c>
      <c r="EV229" s="7">
        <f t="shared" si="323"/>
        <v>0</v>
      </c>
      <c r="EW229" s="7">
        <f t="shared" si="323"/>
        <v>0</v>
      </c>
      <c r="EX229" s="7">
        <f t="shared" si="323"/>
        <v>0</v>
      </c>
      <c r="EY229" s="7">
        <f t="shared" si="323"/>
        <v>4609800</v>
      </c>
      <c r="EZ229" s="7">
        <f t="shared" si="323"/>
        <v>0</v>
      </c>
      <c r="FA229" s="7">
        <f t="shared" si="323"/>
        <v>115056</v>
      </c>
      <c r="FB229" s="7">
        <f t="shared" si="323"/>
        <v>0</v>
      </c>
      <c r="FC229" s="7">
        <f t="shared" si="323"/>
        <v>38352</v>
      </c>
      <c r="FD229" s="7">
        <f t="shared" si="323"/>
        <v>0</v>
      </c>
      <c r="FE229" s="7">
        <f t="shared" si="323"/>
        <v>0</v>
      </c>
      <c r="FF229" s="7">
        <f t="shared" si="323"/>
        <v>0</v>
      </c>
      <c r="FG229" s="7">
        <f t="shared" si="323"/>
        <v>0</v>
      </c>
      <c r="FH229" s="7">
        <f t="shared" si="323"/>
        <v>0</v>
      </c>
      <c r="FI229" s="7">
        <f t="shared" si="323"/>
        <v>0</v>
      </c>
      <c r="FJ229" s="7">
        <f t="shared" si="323"/>
        <v>0</v>
      </c>
      <c r="FK229" s="7">
        <f t="shared" si="323"/>
        <v>0</v>
      </c>
      <c r="FL229" s="7">
        <f t="shared" si="323"/>
        <v>0</v>
      </c>
      <c r="FM229" s="7">
        <f t="shared" si="323"/>
        <v>0</v>
      </c>
      <c r="FN229" s="7">
        <f t="shared" si="323"/>
        <v>2888884</v>
      </c>
      <c r="FO229" s="7">
        <f t="shared" si="323"/>
        <v>20488</v>
      </c>
      <c r="FP229" s="7">
        <f t="shared" si="323"/>
        <v>0</v>
      </c>
      <c r="FQ229" s="7">
        <f t="shared" si="323"/>
        <v>0</v>
      </c>
      <c r="FR229" s="7">
        <f t="shared" si="323"/>
        <v>0</v>
      </c>
      <c r="FS229" s="7">
        <f t="shared" si="323"/>
        <v>0</v>
      </c>
      <c r="FT229" s="7">
        <f t="shared" si="323"/>
        <v>0</v>
      </c>
      <c r="FU229" s="7">
        <f t="shared" si="323"/>
        <v>0</v>
      </c>
      <c r="FV229" s="7">
        <f t="shared" si="323"/>
        <v>9588</v>
      </c>
      <c r="FW229" s="7">
        <f t="shared" si="323"/>
        <v>19176</v>
      </c>
      <c r="FX229" s="7">
        <f t="shared" si="323"/>
        <v>0</v>
      </c>
      <c r="FY229" s="7"/>
      <c r="FZ229" s="7">
        <f t="shared" si="311"/>
        <v>318535882</v>
      </c>
      <c r="GA229" s="7"/>
      <c r="GB229" s="7"/>
      <c r="GC229" s="7"/>
      <c r="GD229" s="7"/>
      <c r="GE229" s="7"/>
      <c r="GF229" s="7"/>
      <c r="GG229" s="7"/>
      <c r="GH229" s="7"/>
      <c r="GI229" s="7"/>
      <c r="GJ229" s="7"/>
      <c r="GK229" s="7"/>
      <c r="GL229" s="7"/>
      <c r="GM229" s="7"/>
    </row>
    <row r="230" spans="1:195" x14ac:dyDescent="0.35">
      <c r="A230" s="6" t="s">
        <v>769</v>
      </c>
      <c r="B230" s="7" t="s">
        <v>770</v>
      </c>
      <c r="C230" s="7">
        <f>C227+C228+C229</f>
        <v>77934324.75</v>
      </c>
      <c r="D230" s="7">
        <f t="shared" ref="D230:BO230" si="324">D227+D228+D229</f>
        <v>441555784.05000001</v>
      </c>
      <c r="E230" s="7">
        <f t="shared" si="324"/>
        <v>70881780.040000007</v>
      </c>
      <c r="F230" s="7">
        <f t="shared" si="324"/>
        <v>268471199.26999998</v>
      </c>
      <c r="G230" s="7">
        <f t="shared" si="324"/>
        <v>19868440.309999999</v>
      </c>
      <c r="H230" s="7">
        <f t="shared" si="324"/>
        <v>12991313.600000001</v>
      </c>
      <c r="I230" s="7">
        <f t="shared" si="324"/>
        <v>98683103.169999987</v>
      </c>
      <c r="J230" s="7">
        <f t="shared" si="324"/>
        <v>23926087.259999998</v>
      </c>
      <c r="K230" s="7">
        <f t="shared" si="324"/>
        <v>4137762.26</v>
      </c>
      <c r="L230" s="7">
        <f t="shared" si="324"/>
        <v>26143620.000000004</v>
      </c>
      <c r="M230" s="7">
        <f t="shared" si="324"/>
        <v>13714030.620000001</v>
      </c>
      <c r="N230" s="7">
        <f t="shared" si="324"/>
        <v>585173577.00999999</v>
      </c>
      <c r="O230" s="7">
        <f t="shared" si="324"/>
        <v>144033827.53</v>
      </c>
      <c r="P230" s="7">
        <f t="shared" si="324"/>
        <v>5038387.129999999</v>
      </c>
      <c r="Q230" s="7">
        <f t="shared" si="324"/>
        <v>480594581.25</v>
      </c>
      <c r="R230" s="7">
        <f t="shared" si="324"/>
        <v>71339800.530000001</v>
      </c>
      <c r="S230" s="7">
        <f t="shared" si="324"/>
        <v>18702864.089999996</v>
      </c>
      <c r="T230" s="7">
        <f t="shared" si="324"/>
        <v>3147356.85</v>
      </c>
      <c r="U230" s="7">
        <f t="shared" si="324"/>
        <v>1314949.22</v>
      </c>
      <c r="V230" s="7">
        <f t="shared" si="324"/>
        <v>4094991.19</v>
      </c>
      <c r="W230" s="7">
        <f t="shared" si="324"/>
        <v>2701531.69</v>
      </c>
      <c r="X230" s="7">
        <f t="shared" si="324"/>
        <v>1134890.77</v>
      </c>
      <c r="Y230" s="7">
        <f t="shared" si="324"/>
        <v>10608753.560000001</v>
      </c>
      <c r="Z230" s="7">
        <f t="shared" si="324"/>
        <v>3703031.3200000003</v>
      </c>
      <c r="AA230" s="7">
        <f t="shared" si="324"/>
        <v>345304198.09999996</v>
      </c>
      <c r="AB230" s="7">
        <f t="shared" si="324"/>
        <v>308280109.14000005</v>
      </c>
      <c r="AC230" s="7">
        <f t="shared" si="324"/>
        <v>10730213.84</v>
      </c>
      <c r="AD230" s="7">
        <f t="shared" si="324"/>
        <v>15886295.140000001</v>
      </c>
      <c r="AE230" s="7">
        <f t="shared" si="324"/>
        <v>2093244.6800000002</v>
      </c>
      <c r="AF230" s="7">
        <f t="shared" si="324"/>
        <v>3267995.6499999994</v>
      </c>
      <c r="AG230" s="7">
        <f t="shared" si="324"/>
        <v>7677758.0300000003</v>
      </c>
      <c r="AH230" s="7">
        <f t="shared" si="324"/>
        <v>11202524.720000001</v>
      </c>
      <c r="AI230" s="7">
        <f t="shared" si="324"/>
        <v>5122618.74</v>
      </c>
      <c r="AJ230" s="7">
        <f t="shared" si="324"/>
        <v>3462680.05</v>
      </c>
      <c r="AK230" s="7">
        <f t="shared" si="324"/>
        <v>3353526.17</v>
      </c>
      <c r="AL230" s="7">
        <f t="shared" si="324"/>
        <v>4448826.4400000004</v>
      </c>
      <c r="AM230" s="7">
        <f t="shared" si="324"/>
        <v>5117345.3600000003</v>
      </c>
      <c r="AN230" s="7">
        <f t="shared" si="324"/>
        <v>4658988.7799999993</v>
      </c>
      <c r="AO230" s="7">
        <f t="shared" si="324"/>
        <v>50394865.789999999</v>
      </c>
      <c r="AP230" s="7">
        <f t="shared" si="324"/>
        <v>1002592494.67</v>
      </c>
      <c r="AQ230" s="7">
        <f t="shared" si="324"/>
        <v>4208556.43</v>
      </c>
      <c r="AR230" s="7">
        <f t="shared" si="324"/>
        <v>687257687.20999992</v>
      </c>
      <c r="AS230" s="7">
        <f t="shared" si="324"/>
        <v>78695008.839999989</v>
      </c>
      <c r="AT230" s="7">
        <f t="shared" si="324"/>
        <v>26285524.52</v>
      </c>
      <c r="AU230" s="7">
        <f t="shared" si="324"/>
        <v>4451701.74</v>
      </c>
      <c r="AV230" s="7">
        <f t="shared" si="324"/>
        <v>4894002</v>
      </c>
      <c r="AW230" s="7">
        <f t="shared" si="324"/>
        <v>4275330.99</v>
      </c>
      <c r="AX230" s="7">
        <f t="shared" si="324"/>
        <v>1748104.72</v>
      </c>
      <c r="AY230" s="7">
        <f t="shared" si="324"/>
        <v>5789604.6099999994</v>
      </c>
      <c r="AZ230" s="7">
        <f t="shared" si="324"/>
        <v>141643828.56999999</v>
      </c>
      <c r="BA230" s="7">
        <f t="shared" si="324"/>
        <v>98638408.060000002</v>
      </c>
      <c r="BB230" s="7">
        <f t="shared" si="324"/>
        <v>83087915.219999999</v>
      </c>
      <c r="BC230" s="7">
        <f t="shared" si="324"/>
        <v>279409600.46999997</v>
      </c>
      <c r="BD230" s="7">
        <f t="shared" si="324"/>
        <v>38687627.729999997</v>
      </c>
      <c r="BE230" s="7">
        <f t="shared" si="324"/>
        <v>14452481.43</v>
      </c>
      <c r="BF230" s="7">
        <f t="shared" si="324"/>
        <v>275602839.72000003</v>
      </c>
      <c r="BG230" s="7">
        <f t="shared" si="324"/>
        <v>11321768.470000001</v>
      </c>
      <c r="BH230" s="7">
        <f t="shared" si="324"/>
        <v>7332894.1400000006</v>
      </c>
      <c r="BI230" s="7">
        <f t="shared" si="324"/>
        <v>4429042.1199999992</v>
      </c>
      <c r="BJ230" s="7">
        <f t="shared" si="324"/>
        <v>67549735.659999996</v>
      </c>
      <c r="BK230" s="7">
        <f t="shared" si="324"/>
        <v>360777453.82999998</v>
      </c>
      <c r="BL230" s="7">
        <f t="shared" si="324"/>
        <v>2116243.83</v>
      </c>
      <c r="BM230" s="7">
        <f t="shared" si="324"/>
        <v>5248490.74</v>
      </c>
      <c r="BN230" s="7">
        <f t="shared" si="324"/>
        <v>34620864.149999999</v>
      </c>
      <c r="BO230" s="7">
        <f t="shared" si="324"/>
        <v>14381983.5</v>
      </c>
      <c r="BP230" s="7">
        <f t="shared" ref="BP230:EA230" si="325">BP227+BP228+BP229</f>
        <v>3297952.4000000004</v>
      </c>
      <c r="BQ230" s="7">
        <f t="shared" si="325"/>
        <v>70715928.159999996</v>
      </c>
      <c r="BR230" s="7">
        <f t="shared" si="325"/>
        <v>49922137.670000002</v>
      </c>
      <c r="BS230" s="7">
        <f t="shared" si="325"/>
        <v>14275268.699999999</v>
      </c>
      <c r="BT230" s="7">
        <f t="shared" si="325"/>
        <v>5585744.5800000001</v>
      </c>
      <c r="BU230" s="7">
        <f t="shared" si="325"/>
        <v>5735738.0200000005</v>
      </c>
      <c r="BV230" s="7">
        <f t="shared" si="325"/>
        <v>14279403.290000001</v>
      </c>
      <c r="BW230" s="7">
        <f t="shared" si="325"/>
        <v>22870613.440000001</v>
      </c>
      <c r="BX230" s="7">
        <f t="shared" si="325"/>
        <v>1681744.71</v>
      </c>
      <c r="BY230" s="7">
        <f t="shared" si="325"/>
        <v>6216619.9399999995</v>
      </c>
      <c r="BZ230" s="7">
        <f t="shared" si="325"/>
        <v>3794732.83</v>
      </c>
      <c r="CA230" s="7">
        <f t="shared" si="325"/>
        <v>3003264.09</v>
      </c>
      <c r="CB230" s="7">
        <f t="shared" si="325"/>
        <v>825636014.28999996</v>
      </c>
      <c r="CC230" s="7">
        <f t="shared" si="325"/>
        <v>3434839.16</v>
      </c>
      <c r="CD230" s="7">
        <f t="shared" si="325"/>
        <v>2735204.0100000002</v>
      </c>
      <c r="CE230" s="7">
        <f t="shared" si="325"/>
        <v>3009911.05</v>
      </c>
      <c r="CF230" s="7">
        <f t="shared" si="325"/>
        <v>2367533.3000000003</v>
      </c>
      <c r="CG230" s="7">
        <f t="shared" si="325"/>
        <v>3559178.5599999996</v>
      </c>
      <c r="CH230" s="7">
        <f t="shared" si="325"/>
        <v>2174751.4099999997</v>
      </c>
      <c r="CI230" s="7">
        <f t="shared" si="325"/>
        <v>8147651.5700000003</v>
      </c>
      <c r="CJ230" s="7">
        <f t="shared" si="325"/>
        <v>11103604.709999999</v>
      </c>
      <c r="CK230" s="7">
        <f t="shared" si="325"/>
        <v>55781666.510000005</v>
      </c>
      <c r="CL230" s="7">
        <f t="shared" si="325"/>
        <v>15059231.74</v>
      </c>
      <c r="CM230" s="7">
        <f t="shared" si="325"/>
        <v>9133329.9799999986</v>
      </c>
      <c r="CN230" s="7">
        <f t="shared" si="325"/>
        <v>341951227.87999994</v>
      </c>
      <c r="CO230" s="7">
        <f t="shared" si="325"/>
        <v>155402240.84</v>
      </c>
      <c r="CP230" s="7">
        <f t="shared" si="325"/>
        <v>11776309.010000002</v>
      </c>
      <c r="CQ230" s="7">
        <f t="shared" si="325"/>
        <v>9925686.120000001</v>
      </c>
      <c r="CR230" s="7">
        <f t="shared" si="325"/>
        <v>3848332.5700000003</v>
      </c>
      <c r="CS230" s="7">
        <f t="shared" si="325"/>
        <v>4431858.4800000004</v>
      </c>
      <c r="CT230" s="7">
        <f t="shared" si="325"/>
        <v>2442775.4899999998</v>
      </c>
      <c r="CU230" s="7">
        <f t="shared" si="325"/>
        <v>5121564.3600000003</v>
      </c>
      <c r="CV230" s="7">
        <f t="shared" si="325"/>
        <v>1050499.77</v>
      </c>
      <c r="CW230" s="7">
        <f t="shared" si="325"/>
        <v>3682476.8400000003</v>
      </c>
      <c r="CX230" s="7">
        <f t="shared" si="325"/>
        <v>5814649.25</v>
      </c>
      <c r="CY230" s="7">
        <f t="shared" si="325"/>
        <v>1135986.5799999998</v>
      </c>
      <c r="CZ230" s="7">
        <f t="shared" si="325"/>
        <v>20708535.630000003</v>
      </c>
      <c r="DA230" s="7">
        <f t="shared" si="325"/>
        <v>3540090.14</v>
      </c>
      <c r="DB230" s="7">
        <f t="shared" si="325"/>
        <v>4663168.01</v>
      </c>
      <c r="DC230" s="7">
        <f t="shared" si="325"/>
        <v>3366523.5399999996</v>
      </c>
      <c r="DD230" s="7">
        <f t="shared" si="325"/>
        <v>3347891.21</v>
      </c>
      <c r="DE230" s="7">
        <f t="shared" si="325"/>
        <v>4485551.9600000009</v>
      </c>
      <c r="DF230" s="7">
        <f t="shared" si="325"/>
        <v>224486179.43000001</v>
      </c>
      <c r="DG230" s="7">
        <f t="shared" si="325"/>
        <v>2121460.09</v>
      </c>
      <c r="DH230" s="7">
        <f t="shared" si="325"/>
        <v>20362742.759999998</v>
      </c>
      <c r="DI230" s="7">
        <f t="shared" si="325"/>
        <v>27224976.630000003</v>
      </c>
      <c r="DJ230" s="7">
        <f t="shared" si="325"/>
        <v>7791334.7800000003</v>
      </c>
      <c r="DK230" s="7">
        <f t="shared" si="325"/>
        <v>6061082.7000000002</v>
      </c>
      <c r="DL230" s="7">
        <f t="shared" si="325"/>
        <v>64829746.479999997</v>
      </c>
      <c r="DM230" s="7">
        <f t="shared" si="325"/>
        <v>4204697.1000000006</v>
      </c>
      <c r="DN230" s="7">
        <f t="shared" si="325"/>
        <v>15412471.43</v>
      </c>
      <c r="DO230" s="7">
        <f t="shared" si="325"/>
        <v>37154832.590000004</v>
      </c>
      <c r="DP230" s="7">
        <f t="shared" si="325"/>
        <v>3735375.22</v>
      </c>
      <c r="DQ230" s="7">
        <f t="shared" si="325"/>
        <v>10033138.529999999</v>
      </c>
      <c r="DR230" s="7">
        <f t="shared" si="325"/>
        <v>15900311.569999998</v>
      </c>
      <c r="DS230" s="7">
        <f t="shared" si="325"/>
        <v>8111639.8399999999</v>
      </c>
      <c r="DT230" s="7">
        <f t="shared" si="325"/>
        <v>3535908.41</v>
      </c>
      <c r="DU230" s="7">
        <f t="shared" si="325"/>
        <v>5034831.0100000007</v>
      </c>
      <c r="DV230" s="7">
        <f t="shared" si="325"/>
        <v>3724675.96</v>
      </c>
      <c r="DW230" s="7">
        <f t="shared" si="325"/>
        <v>4573731.8699999992</v>
      </c>
      <c r="DX230" s="7">
        <f t="shared" si="325"/>
        <v>3606908.8099999996</v>
      </c>
      <c r="DY230" s="7">
        <f t="shared" si="325"/>
        <v>4921878.5599999996</v>
      </c>
      <c r="DZ230" s="7">
        <f t="shared" si="325"/>
        <v>8897193.8600000013</v>
      </c>
      <c r="EA230" s="7">
        <f t="shared" si="325"/>
        <v>6783985.9500000002</v>
      </c>
      <c r="EB230" s="7">
        <f t="shared" ref="EB230:FX230" si="326">EB227+EB228+EB229</f>
        <v>6885287.6699999999</v>
      </c>
      <c r="EC230" s="7">
        <f t="shared" si="326"/>
        <v>4182861.6300000004</v>
      </c>
      <c r="ED230" s="7">
        <f t="shared" si="326"/>
        <v>22980651.940000001</v>
      </c>
      <c r="EE230" s="7">
        <f t="shared" si="326"/>
        <v>3541777.4499999997</v>
      </c>
      <c r="EF230" s="7">
        <f t="shared" si="326"/>
        <v>16202635.509999998</v>
      </c>
      <c r="EG230" s="7">
        <f t="shared" si="326"/>
        <v>3987610.86</v>
      </c>
      <c r="EH230" s="7">
        <f t="shared" si="326"/>
        <v>3942540.38</v>
      </c>
      <c r="EI230" s="7">
        <f t="shared" si="326"/>
        <v>163687034.40000001</v>
      </c>
      <c r="EJ230" s="7">
        <f t="shared" si="326"/>
        <v>109668222.58</v>
      </c>
      <c r="EK230" s="7">
        <f t="shared" si="326"/>
        <v>7895832.4300000006</v>
      </c>
      <c r="EL230" s="7">
        <f t="shared" si="326"/>
        <v>5602480.4500000002</v>
      </c>
      <c r="EM230" s="7">
        <f t="shared" si="326"/>
        <v>5230881.8599999994</v>
      </c>
      <c r="EN230" s="7">
        <f t="shared" si="326"/>
        <v>11361636.699999999</v>
      </c>
      <c r="EO230" s="7">
        <f t="shared" si="326"/>
        <v>4564018.62</v>
      </c>
      <c r="EP230" s="7">
        <f t="shared" si="326"/>
        <v>5807691.3700000001</v>
      </c>
      <c r="EQ230" s="7">
        <f t="shared" si="326"/>
        <v>30123744.640000001</v>
      </c>
      <c r="ER230" s="7">
        <f t="shared" si="326"/>
        <v>4882897.3900000006</v>
      </c>
      <c r="ES230" s="7">
        <f t="shared" si="326"/>
        <v>3197793.59</v>
      </c>
      <c r="ET230" s="7">
        <f t="shared" si="326"/>
        <v>4105760.08</v>
      </c>
      <c r="EU230" s="7">
        <f t="shared" si="326"/>
        <v>7647287.9299999997</v>
      </c>
      <c r="EV230" s="7">
        <f t="shared" si="326"/>
        <v>1793445.02</v>
      </c>
      <c r="EW230" s="7">
        <f t="shared" si="326"/>
        <v>12972476.109999999</v>
      </c>
      <c r="EX230" s="7">
        <f t="shared" si="326"/>
        <v>3559286.27</v>
      </c>
      <c r="EY230" s="7">
        <f t="shared" si="326"/>
        <v>7828656</v>
      </c>
      <c r="EZ230" s="7">
        <f t="shared" si="326"/>
        <v>2680155.0499999998</v>
      </c>
      <c r="FA230" s="7">
        <f t="shared" si="326"/>
        <v>41137149.460000001</v>
      </c>
      <c r="FB230" s="7">
        <f t="shared" si="326"/>
        <v>4625967.99</v>
      </c>
      <c r="FC230" s="7">
        <f t="shared" si="326"/>
        <v>21623368.949999999</v>
      </c>
      <c r="FD230" s="7">
        <f t="shared" si="326"/>
        <v>5453433.3799999999</v>
      </c>
      <c r="FE230" s="7">
        <f t="shared" si="326"/>
        <v>1891377.3100000003</v>
      </c>
      <c r="FF230" s="7">
        <f t="shared" si="326"/>
        <v>3589779.8600000003</v>
      </c>
      <c r="FG230" s="7">
        <f t="shared" si="326"/>
        <v>2667543.75</v>
      </c>
      <c r="FH230" s="7">
        <f t="shared" si="326"/>
        <v>1610188.19</v>
      </c>
      <c r="FI230" s="7">
        <f t="shared" si="326"/>
        <v>19969732.850000001</v>
      </c>
      <c r="FJ230" s="7">
        <f t="shared" si="326"/>
        <v>21890763.889999997</v>
      </c>
      <c r="FK230" s="7">
        <f t="shared" si="326"/>
        <v>28330742.819999997</v>
      </c>
      <c r="FL230" s="7">
        <f t="shared" si="326"/>
        <v>88214366.159999996</v>
      </c>
      <c r="FM230" s="7">
        <f t="shared" si="326"/>
        <v>41337454.640000001</v>
      </c>
      <c r="FN230" s="7">
        <f t="shared" si="326"/>
        <v>254903396.11000001</v>
      </c>
      <c r="FO230" s="7">
        <f t="shared" si="326"/>
        <v>12954009.939999999</v>
      </c>
      <c r="FP230" s="7">
        <f t="shared" si="326"/>
        <v>26350936.169999998</v>
      </c>
      <c r="FQ230" s="7">
        <f t="shared" si="326"/>
        <v>11412796.349999998</v>
      </c>
      <c r="FR230" s="7">
        <f t="shared" si="326"/>
        <v>3278415.69</v>
      </c>
      <c r="FS230" s="7">
        <f t="shared" si="326"/>
        <v>3325421.11</v>
      </c>
      <c r="FT230" s="7">
        <f t="shared" si="326"/>
        <v>1384796</v>
      </c>
      <c r="FU230" s="7">
        <f t="shared" si="326"/>
        <v>10326178.390000001</v>
      </c>
      <c r="FV230" s="7">
        <f t="shared" si="326"/>
        <v>8613799.7599999998</v>
      </c>
      <c r="FW230" s="7">
        <f t="shared" si="326"/>
        <v>3190841.9</v>
      </c>
      <c r="FX230" s="7">
        <f t="shared" si="326"/>
        <v>1576825.22</v>
      </c>
      <c r="FY230" s="7"/>
      <c r="FZ230" s="7">
        <f t="shared" si="311"/>
        <v>9723114858.6700039</v>
      </c>
      <c r="GA230" s="7"/>
      <c r="GB230" s="7"/>
      <c r="GC230" s="7"/>
      <c r="GD230" s="7"/>
      <c r="GE230" s="7"/>
      <c r="GF230" s="7"/>
      <c r="GG230" s="7"/>
      <c r="GH230" s="7"/>
      <c r="GI230" s="7"/>
      <c r="GJ230" s="7"/>
      <c r="GK230" s="7"/>
      <c r="GL230" s="7"/>
      <c r="GM230" s="7"/>
    </row>
    <row r="231" spans="1:195" x14ac:dyDescent="0.35">
      <c r="A231" s="6" t="s">
        <v>771</v>
      </c>
      <c r="B231" s="7" t="s">
        <v>772</v>
      </c>
      <c r="C231" s="7">
        <f t="shared" ref="C231:BN231" si="327">C222</f>
        <v>70708320.849999994</v>
      </c>
      <c r="D231" s="7">
        <f t="shared" si="327"/>
        <v>422578247.37</v>
      </c>
      <c r="E231" s="7">
        <f t="shared" si="327"/>
        <v>62887093.140000001</v>
      </c>
      <c r="F231" s="7">
        <f t="shared" si="327"/>
        <v>258237039.88</v>
      </c>
      <c r="G231" s="7">
        <f t="shared" si="327"/>
        <v>18451919.699999999</v>
      </c>
      <c r="H231" s="7">
        <f t="shared" si="327"/>
        <v>11923183.199999999</v>
      </c>
      <c r="I231" s="7">
        <f t="shared" si="327"/>
        <v>88836055.049999997</v>
      </c>
      <c r="J231" s="7">
        <f t="shared" si="327"/>
        <v>22702736.940000001</v>
      </c>
      <c r="K231" s="7">
        <f t="shared" si="327"/>
        <v>2733436.29</v>
      </c>
      <c r="L231" s="7">
        <f t="shared" si="327"/>
        <v>23651673.690000001</v>
      </c>
      <c r="M231" s="7">
        <f t="shared" si="327"/>
        <v>10871575.5</v>
      </c>
      <c r="N231" s="7">
        <f t="shared" si="327"/>
        <v>552405541.01999998</v>
      </c>
      <c r="O231" s="7">
        <f t="shared" si="327"/>
        <v>142435087.72</v>
      </c>
      <c r="P231" s="7">
        <f t="shared" si="327"/>
        <v>3415446.45</v>
      </c>
      <c r="Q231" s="7">
        <f t="shared" si="327"/>
        <v>421054415.81999999</v>
      </c>
      <c r="R231" s="7">
        <f t="shared" si="327"/>
        <v>66837013.990000002</v>
      </c>
      <c r="S231" s="7">
        <f t="shared" si="327"/>
        <v>17439711.640000001</v>
      </c>
      <c r="T231" s="7">
        <f t="shared" si="327"/>
        <v>1742794.95</v>
      </c>
      <c r="U231" s="7">
        <f t="shared" si="327"/>
        <v>615104.1</v>
      </c>
      <c r="V231" s="7">
        <f t="shared" si="327"/>
        <v>2779838.88</v>
      </c>
      <c r="W231" s="7">
        <f t="shared" si="327"/>
        <v>1442672.6399999999</v>
      </c>
      <c r="X231" s="7">
        <f t="shared" si="327"/>
        <v>539565</v>
      </c>
      <c r="Y231" s="7">
        <f t="shared" si="327"/>
        <v>9496188.6500000004</v>
      </c>
      <c r="Z231" s="7">
        <f t="shared" si="327"/>
        <v>2494948.56</v>
      </c>
      <c r="AA231" s="7">
        <f t="shared" si="327"/>
        <v>334719441.72000003</v>
      </c>
      <c r="AB231" s="7">
        <f t="shared" si="327"/>
        <v>295846607.68000001</v>
      </c>
      <c r="AC231" s="7">
        <f t="shared" si="327"/>
        <v>9938787.3000000007</v>
      </c>
      <c r="AD231" s="7">
        <f t="shared" si="327"/>
        <v>15424816.68</v>
      </c>
      <c r="AE231" s="7">
        <f t="shared" si="327"/>
        <v>1046756.1</v>
      </c>
      <c r="AF231" s="7">
        <f t="shared" si="327"/>
        <v>1817254.92</v>
      </c>
      <c r="AG231" s="7">
        <f t="shared" si="327"/>
        <v>6594563.4299999997</v>
      </c>
      <c r="AH231" s="7">
        <f t="shared" si="327"/>
        <v>10520438.369999999</v>
      </c>
      <c r="AI231" s="7">
        <f t="shared" si="327"/>
        <v>4039183.59</v>
      </c>
      <c r="AJ231" s="7">
        <f t="shared" si="327"/>
        <v>1899268.8</v>
      </c>
      <c r="AK231" s="7">
        <f t="shared" si="327"/>
        <v>1853945.34</v>
      </c>
      <c r="AL231" s="7">
        <f t="shared" si="327"/>
        <v>3086311.8</v>
      </c>
      <c r="AM231" s="7">
        <f t="shared" si="327"/>
        <v>3992781</v>
      </c>
      <c r="AN231" s="7">
        <f t="shared" si="327"/>
        <v>3348416.22</v>
      </c>
      <c r="AO231" s="7">
        <f t="shared" si="327"/>
        <v>49019582.039999999</v>
      </c>
      <c r="AP231" s="7">
        <f t="shared" si="327"/>
        <v>918839421.58000004</v>
      </c>
      <c r="AQ231" s="7">
        <f t="shared" si="327"/>
        <v>2622012.25</v>
      </c>
      <c r="AR231" s="7">
        <f t="shared" si="327"/>
        <v>677705485.13999999</v>
      </c>
      <c r="AS231" s="7">
        <f t="shared" si="327"/>
        <v>71167292.780000001</v>
      </c>
      <c r="AT231" s="7">
        <f t="shared" si="327"/>
        <v>25318707.379999999</v>
      </c>
      <c r="AU231" s="7">
        <f t="shared" si="327"/>
        <v>2935233.6</v>
      </c>
      <c r="AV231" s="7">
        <f t="shared" si="327"/>
        <v>3329116.05</v>
      </c>
      <c r="AW231" s="7">
        <f t="shared" si="327"/>
        <v>2749374.9</v>
      </c>
      <c r="AX231" s="7">
        <f t="shared" si="327"/>
        <v>787764.9</v>
      </c>
      <c r="AY231" s="7">
        <f t="shared" si="327"/>
        <v>4479468.63</v>
      </c>
      <c r="AZ231" s="7">
        <f t="shared" si="327"/>
        <v>133353686.68000001</v>
      </c>
      <c r="BA231" s="7">
        <f t="shared" si="327"/>
        <v>98585779.620000005</v>
      </c>
      <c r="BB231" s="7">
        <f t="shared" si="327"/>
        <v>82416888.920000002</v>
      </c>
      <c r="BC231" s="7">
        <f t="shared" si="327"/>
        <v>268114203.68000001</v>
      </c>
      <c r="BD231" s="7">
        <f t="shared" si="327"/>
        <v>38997103.259999998</v>
      </c>
      <c r="BE231" s="7">
        <f t="shared" si="327"/>
        <v>13411427.640000001</v>
      </c>
      <c r="BF231" s="7">
        <f t="shared" si="327"/>
        <v>275729638.49000001</v>
      </c>
      <c r="BG231" s="7">
        <f t="shared" si="327"/>
        <v>9945262.0800000001</v>
      </c>
      <c r="BH231" s="7">
        <f t="shared" si="327"/>
        <v>6310124.75</v>
      </c>
      <c r="BI231" s="7">
        <f t="shared" si="327"/>
        <v>2786313.66</v>
      </c>
      <c r="BJ231" s="7">
        <f t="shared" si="327"/>
        <v>67788466.930000007</v>
      </c>
      <c r="BK231" s="7">
        <f t="shared" si="327"/>
        <v>351529603.25999999</v>
      </c>
      <c r="BL231" s="7">
        <f t="shared" si="327"/>
        <v>1016754.13</v>
      </c>
      <c r="BM231" s="7">
        <f t="shared" si="327"/>
        <v>3911167.8</v>
      </c>
      <c r="BN231" s="7">
        <f t="shared" si="327"/>
        <v>34480402.560000002</v>
      </c>
      <c r="BO231" s="7">
        <f t="shared" ref="BO231:DZ231" si="328">BO222</f>
        <v>13791988.02</v>
      </c>
      <c r="BP231" s="7">
        <f t="shared" si="328"/>
        <v>1817254.92</v>
      </c>
      <c r="BQ231" s="7">
        <f t="shared" si="328"/>
        <v>63713197.82</v>
      </c>
      <c r="BR231" s="7">
        <f t="shared" si="328"/>
        <v>48485310.899999999</v>
      </c>
      <c r="BS231" s="7">
        <f t="shared" si="328"/>
        <v>12421865.43</v>
      </c>
      <c r="BT231" s="7">
        <f t="shared" si="328"/>
        <v>4140621.81</v>
      </c>
      <c r="BU231" s="7">
        <f t="shared" si="328"/>
        <v>4288462.62</v>
      </c>
      <c r="BV231" s="7">
        <f t="shared" si="328"/>
        <v>13462146.75</v>
      </c>
      <c r="BW231" s="7">
        <f t="shared" si="328"/>
        <v>21766052.100000001</v>
      </c>
      <c r="BX231" s="7">
        <f t="shared" si="328"/>
        <v>743520.57</v>
      </c>
      <c r="BY231" s="7">
        <f t="shared" si="328"/>
        <v>4910557.8600000003</v>
      </c>
      <c r="BZ231" s="7">
        <f t="shared" si="328"/>
        <v>2417251.2000000002</v>
      </c>
      <c r="CA231" s="7">
        <f t="shared" si="328"/>
        <v>1590637.62</v>
      </c>
      <c r="CB231" s="7">
        <f t="shared" si="328"/>
        <v>808029103.54999995</v>
      </c>
      <c r="CC231" s="7">
        <f t="shared" si="328"/>
        <v>2061138.3</v>
      </c>
      <c r="CD231" s="7">
        <f t="shared" si="328"/>
        <v>1632723.69</v>
      </c>
      <c r="CE231" s="7">
        <f t="shared" si="328"/>
        <v>1710421.05</v>
      </c>
      <c r="CF231" s="7">
        <f t="shared" si="328"/>
        <v>1293876.8700000001</v>
      </c>
      <c r="CG231" s="7">
        <f t="shared" si="328"/>
        <v>2180921.73</v>
      </c>
      <c r="CH231" s="7">
        <f t="shared" si="328"/>
        <v>1065101.31</v>
      </c>
      <c r="CI231" s="7">
        <f t="shared" si="328"/>
        <v>7440601.3499999996</v>
      </c>
      <c r="CJ231" s="7">
        <f t="shared" si="328"/>
        <v>9710330.3800000008</v>
      </c>
      <c r="CK231" s="7">
        <f t="shared" si="328"/>
        <v>53289685.670000002</v>
      </c>
      <c r="CL231" s="7">
        <f t="shared" si="328"/>
        <v>13691732</v>
      </c>
      <c r="CM231" s="7">
        <f t="shared" si="328"/>
        <v>7495621.5099999998</v>
      </c>
      <c r="CN231" s="7">
        <f t="shared" si="328"/>
        <v>346409265.19</v>
      </c>
      <c r="CO231" s="7">
        <f t="shared" si="328"/>
        <v>156444693.50999999</v>
      </c>
      <c r="CP231" s="7">
        <f t="shared" si="328"/>
        <v>10370051.32</v>
      </c>
      <c r="CQ231" s="7">
        <f t="shared" si="328"/>
        <v>8363257.5</v>
      </c>
      <c r="CR231" s="7">
        <f t="shared" si="328"/>
        <v>2403222.5099999998</v>
      </c>
      <c r="CS231" s="7">
        <f t="shared" si="328"/>
        <v>3239548.26</v>
      </c>
      <c r="CT231" s="7">
        <f t="shared" si="328"/>
        <v>1240999.5</v>
      </c>
      <c r="CU231" s="7">
        <f t="shared" si="328"/>
        <v>4863564.9000000004</v>
      </c>
      <c r="CV231" s="7">
        <f t="shared" si="328"/>
        <v>539565</v>
      </c>
      <c r="CW231" s="7">
        <f t="shared" si="328"/>
        <v>2206820.85</v>
      </c>
      <c r="CX231" s="7">
        <f t="shared" si="328"/>
        <v>4994213.6399999997</v>
      </c>
      <c r="CY231" s="7">
        <f t="shared" si="328"/>
        <v>539565</v>
      </c>
      <c r="CZ231" s="7">
        <f t="shared" si="328"/>
        <v>19941243.27</v>
      </c>
      <c r="DA231" s="7">
        <f t="shared" si="328"/>
        <v>2165813.91</v>
      </c>
      <c r="DB231" s="7">
        <f t="shared" si="328"/>
        <v>3434870.79</v>
      </c>
      <c r="DC231" s="7">
        <f t="shared" si="328"/>
        <v>1974807.9</v>
      </c>
      <c r="DD231" s="7">
        <f t="shared" si="328"/>
        <v>1834521</v>
      </c>
      <c r="DE231" s="7">
        <f t="shared" si="328"/>
        <v>3199620.45</v>
      </c>
      <c r="DF231" s="7">
        <f t="shared" si="328"/>
        <v>228723930.38999999</v>
      </c>
      <c r="DG231" s="7">
        <f t="shared" si="328"/>
        <v>1008986.55</v>
      </c>
      <c r="DH231" s="7">
        <f t="shared" si="328"/>
        <v>19927214.579999998</v>
      </c>
      <c r="DI231" s="7">
        <f t="shared" si="328"/>
        <v>26714911.34</v>
      </c>
      <c r="DJ231" s="7">
        <f t="shared" si="328"/>
        <v>6795813.4400000004</v>
      </c>
      <c r="DK231" s="7">
        <f t="shared" si="328"/>
        <v>5193305.3899999997</v>
      </c>
      <c r="DL231" s="7">
        <f t="shared" si="328"/>
        <v>61656092.549999997</v>
      </c>
      <c r="DM231" s="7">
        <f t="shared" si="328"/>
        <v>2512214.64</v>
      </c>
      <c r="DN231" s="7">
        <f t="shared" si="328"/>
        <v>13925774.83</v>
      </c>
      <c r="DO231" s="7">
        <f t="shared" si="328"/>
        <v>35141321.149999999</v>
      </c>
      <c r="DP231" s="7">
        <f t="shared" si="328"/>
        <v>2161497.39</v>
      </c>
      <c r="DQ231" s="7">
        <f t="shared" si="328"/>
        <v>9106653.9000000004</v>
      </c>
      <c r="DR231" s="7">
        <f t="shared" si="328"/>
        <v>14448471.57</v>
      </c>
      <c r="DS231" s="7">
        <f t="shared" si="328"/>
        <v>6841684.2000000002</v>
      </c>
      <c r="DT231" s="7">
        <f t="shared" si="328"/>
        <v>1913297.49</v>
      </c>
      <c r="DU231" s="7">
        <f t="shared" si="328"/>
        <v>3842781.93</v>
      </c>
      <c r="DV231" s="7">
        <f t="shared" si="328"/>
        <v>2271568.65</v>
      </c>
      <c r="DW231" s="7">
        <f t="shared" si="328"/>
        <v>3297821.28</v>
      </c>
      <c r="DX231" s="7">
        <f t="shared" si="328"/>
        <v>1797830.58</v>
      </c>
      <c r="DY231" s="7">
        <f t="shared" si="328"/>
        <v>3280555.2</v>
      </c>
      <c r="DZ231" s="7">
        <f t="shared" si="328"/>
        <v>7610979.7199999997</v>
      </c>
      <c r="EA231" s="7">
        <f t="shared" ref="EA231:FX231" si="329">EA222</f>
        <v>5666511.6299999999</v>
      </c>
      <c r="EB231" s="7">
        <f t="shared" si="329"/>
        <v>5971905.4199999999</v>
      </c>
      <c r="EC231" s="7">
        <f t="shared" si="329"/>
        <v>3165088.29</v>
      </c>
      <c r="ED231" s="7">
        <f t="shared" si="329"/>
        <v>16934787.09</v>
      </c>
      <c r="EE231" s="7">
        <f t="shared" si="329"/>
        <v>2093512.2</v>
      </c>
      <c r="EF231" s="7">
        <f t="shared" si="329"/>
        <v>15018003.869999999</v>
      </c>
      <c r="EG231" s="7">
        <f t="shared" si="329"/>
        <v>2773364.1</v>
      </c>
      <c r="EH231" s="7">
        <f t="shared" si="329"/>
        <v>2674084.14</v>
      </c>
      <c r="EI231" s="7">
        <f t="shared" si="329"/>
        <v>152723513.44</v>
      </c>
      <c r="EJ231" s="7">
        <f t="shared" si="329"/>
        <v>110421167.34999999</v>
      </c>
      <c r="EK231" s="7">
        <f t="shared" si="329"/>
        <v>7230171</v>
      </c>
      <c r="EL231" s="7">
        <f t="shared" si="329"/>
        <v>4990976.25</v>
      </c>
      <c r="EM231" s="7">
        <f t="shared" si="329"/>
        <v>4142780.07</v>
      </c>
      <c r="EN231" s="7">
        <f t="shared" si="329"/>
        <v>10406257.550000001</v>
      </c>
      <c r="EO231" s="7">
        <f t="shared" si="329"/>
        <v>3392784.72</v>
      </c>
      <c r="EP231" s="7">
        <f t="shared" si="329"/>
        <v>4530187.74</v>
      </c>
      <c r="EQ231" s="7">
        <f t="shared" si="329"/>
        <v>28715400.960000001</v>
      </c>
      <c r="ER231" s="7">
        <f t="shared" si="329"/>
        <v>3342896.4</v>
      </c>
      <c r="ES231" s="7">
        <f t="shared" si="329"/>
        <v>1779485.37</v>
      </c>
      <c r="ET231" s="7">
        <f t="shared" si="329"/>
        <v>2088116.55</v>
      </c>
      <c r="EU231" s="7">
        <f t="shared" si="329"/>
        <v>6227659.2300000004</v>
      </c>
      <c r="EV231" s="7">
        <f t="shared" si="329"/>
        <v>801793.59</v>
      </c>
      <c r="EW231" s="7">
        <f t="shared" si="329"/>
        <v>9114331.9800000004</v>
      </c>
      <c r="EX231" s="7">
        <f t="shared" si="329"/>
        <v>1834521</v>
      </c>
      <c r="EY231" s="7">
        <f t="shared" si="329"/>
        <v>6890001.6900000004</v>
      </c>
      <c r="EZ231" s="7">
        <f t="shared" si="329"/>
        <v>1408264.65</v>
      </c>
      <c r="FA231" s="7">
        <f t="shared" si="329"/>
        <v>37024539.390000001</v>
      </c>
      <c r="FB231" s="7">
        <f t="shared" si="329"/>
        <v>3190987.41</v>
      </c>
      <c r="FC231" s="7">
        <f t="shared" si="329"/>
        <v>21064120.920000002</v>
      </c>
      <c r="FD231" s="7">
        <f t="shared" si="329"/>
        <v>4348893.9000000004</v>
      </c>
      <c r="FE231" s="7">
        <f t="shared" si="329"/>
        <v>889203.12</v>
      </c>
      <c r="FF231" s="7">
        <f t="shared" si="329"/>
        <v>2073008.73</v>
      </c>
      <c r="FG231" s="7">
        <f t="shared" si="329"/>
        <v>1357545.54</v>
      </c>
      <c r="FH231" s="7">
        <f t="shared" si="329"/>
        <v>766182.3</v>
      </c>
      <c r="FI231" s="7">
        <f t="shared" si="329"/>
        <v>18699164.640000001</v>
      </c>
      <c r="FJ231" s="7">
        <f t="shared" si="329"/>
        <v>21722886.899999999</v>
      </c>
      <c r="FK231" s="7">
        <f t="shared" si="329"/>
        <v>27444434.16</v>
      </c>
      <c r="FL231" s="7">
        <f t="shared" si="329"/>
        <v>91255549.319999993</v>
      </c>
      <c r="FM231" s="7">
        <f t="shared" si="329"/>
        <v>42199378.649999999</v>
      </c>
      <c r="FN231" s="7">
        <f t="shared" si="329"/>
        <v>241315103.59</v>
      </c>
      <c r="FO231" s="7">
        <f t="shared" si="329"/>
        <v>12011780.560000001</v>
      </c>
      <c r="FP231" s="7">
        <f t="shared" si="329"/>
        <v>24900924.75</v>
      </c>
      <c r="FQ231" s="7">
        <f t="shared" si="329"/>
        <v>10634826.15</v>
      </c>
      <c r="FR231" s="7">
        <f t="shared" si="329"/>
        <v>1829125.35</v>
      </c>
      <c r="FS231" s="7">
        <f t="shared" si="329"/>
        <v>1915455.75</v>
      </c>
      <c r="FT231" s="7">
        <f t="shared" si="329"/>
        <v>616183.23</v>
      </c>
      <c r="FU231" s="7">
        <f t="shared" si="329"/>
        <v>8729082.5700000003</v>
      </c>
      <c r="FV231" s="7">
        <f t="shared" si="329"/>
        <v>7498750.2000000002</v>
      </c>
      <c r="FW231" s="7">
        <f t="shared" si="329"/>
        <v>1719884.88</v>
      </c>
      <c r="FX231" s="7">
        <f t="shared" si="329"/>
        <v>701434.5</v>
      </c>
      <c r="FY231" s="7"/>
      <c r="FZ231" s="7">
        <f t="shared" si="311"/>
        <v>9191472955.7799988</v>
      </c>
      <c r="GA231" s="7"/>
      <c r="GB231" s="7"/>
      <c r="GC231" s="7"/>
      <c r="GD231" s="7"/>
      <c r="GE231" s="7"/>
      <c r="GF231" s="7"/>
      <c r="GG231" s="7"/>
      <c r="GH231" s="7"/>
      <c r="GI231" s="7"/>
      <c r="GJ231" s="7"/>
      <c r="GK231" s="7"/>
      <c r="GL231" s="7"/>
      <c r="GM231" s="7"/>
    </row>
    <row r="232" spans="1:195" x14ac:dyDescent="0.35">
      <c r="A232" s="6" t="s">
        <v>773</v>
      </c>
      <c r="B232" s="7" t="s">
        <v>774</v>
      </c>
      <c r="C232" s="7">
        <f t="shared" ref="C232:BN232" si="330">IF(C204&gt;0,C204,999999999.99)</f>
        <v>185519270.65000001</v>
      </c>
      <c r="D232" s="7">
        <f t="shared" si="330"/>
        <v>2992492055.3200002</v>
      </c>
      <c r="E232" s="7">
        <f t="shared" si="330"/>
        <v>165540049.99000001</v>
      </c>
      <c r="F232" s="7">
        <f t="shared" si="330"/>
        <v>1191839185.1700001</v>
      </c>
      <c r="G232" s="7">
        <f t="shared" si="330"/>
        <v>999999999.99000001</v>
      </c>
      <c r="H232" s="7">
        <f t="shared" si="330"/>
        <v>999999999.99000001</v>
      </c>
      <c r="I232" s="7">
        <f t="shared" si="330"/>
        <v>281408933.69999999</v>
      </c>
      <c r="J232" s="7">
        <f t="shared" si="330"/>
        <v>35172225.909999996</v>
      </c>
      <c r="K232" s="7">
        <f t="shared" si="330"/>
        <v>999999999.99000001</v>
      </c>
      <c r="L232" s="7">
        <f t="shared" si="330"/>
        <v>37906119.189999998</v>
      </c>
      <c r="M232" s="7">
        <f t="shared" si="330"/>
        <v>15413126.779999999</v>
      </c>
      <c r="N232" s="7">
        <f t="shared" si="330"/>
        <v>999999999.99000001</v>
      </c>
      <c r="O232" s="7">
        <f t="shared" si="330"/>
        <v>999999999.99000001</v>
      </c>
      <c r="P232" s="7">
        <f t="shared" si="330"/>
        <v>999999999.99000001</v>
      </c>
      <c r="Q232" s="7">
        <f t="shared" si="330"/>
        <v>4589670711.5900002</v>
      </c>
      <c r="R232" s="7">
        <f t="shared" si="330"/>
        <v>73445976.510000005</v>
      </c>
      <c r="S232" s="7">
        <f t="shared" si="330"/>
        <v>24481270.760000002</v>
      </c>
      <c r="T232" s="7">
        <f t="shared" si="330"/>
        <v>999999999.99000001</v>
      </c>
      <c r="U232" s="7">
        <f t="shared" si="330"/>
        <v>999999999.99000001</v>
      </c>
      <c r="V232" s="7">
        <f t="shared" si="330"/>
        <v>999999999.99000001</v>
      </c>
      <c r="W232" s="7">
        <f t="shared" si="330"/>
        <v>999999999.99000001</v>
      </c>
      <c r="X232" s="7">
        <f t="shared" si="330"/>
        <v>999999999.99000001</v>
      </c>
      <c r="Y232" s="7">
        <f t="shared" si="330"/>
        <v>10590128.68</v>
      </c>
      <c r="Z232" s="7">
        <f t="shared" si="330"/>
        <v>999999999.99000001</v>
      </c>
      <c r="AA232" s="7">
        <f t="shared" si="330"/>
        <v>999999999.99000001</v>
      </c>
      <c r="AB232" s="7">
        <f t="shared" si="330"/>
        <v>999999999.99000001</v>
      </c>
      <c r="AC232" s="7">
        <f t="shared" si="330"/>
        <v>999999999.99000001</v>
      </c>
      <c r="AD232" s="7">
        <f t="shared" si="330"/>
        <v>999999999.99000001</v>
      </c>
      <c r="AE232" s="7">
        <f t="shared" si="330"/>
        <v>999999999.99000001</v>
      </c>
      <c r="AF232" s="7">
        <f t="shared" si="330"/>
        <v>999999999.99000001</v>
      </c>
      <c r="AG232" s="7">
        <f t="shared" si="330"/>
        <v>999999999.99000001</v>
      </c>
      <c r="AH232" s="7">
        <f t="shared" si="330"/>
        <v>13084936.439999999</v>
      </c>
      <c r="AI232" s="7">
        <f t="shared" si="330"/>
        <v>999999999.99000001</v>
      </c>
      <c r="AJ232" s="7">
        <f t="shared" si="330"/>
        <v>999999999.99000001</v>
      </c>
      <c r="AK232" s="7">
        <f t="shared" si="330"/>
        <v>999999999.99000001</v>
      </c>
      <c r="AL232" s="7">
        <f t="shared" si="330"/>
        <v>999999999.99000001</v>
      </c>
      <c r="AM232" s="7">
        <f t="shared" si="330"/>
        <v>999999999.99000001</v>
      </c>
      <c r="AN232" s="7">
        <f t="shared" si="330"/>
        <v>999999999.99000001</v>
      </c>
      <c r="AO232" s="7">
        <f t="shared" si="330"/>
        <v>89743854.420000002</v>
      </c>
      <c r="AP232" s="7">
        <f t="shared" si="330"/>
        <v>16273389393.639999</v>
      </c>
      <c r="AQ232" s="7">
        <f t="shared" si="330"/>
        <v>999999999.99000001</v>
      </c>
      <c r="AR232" s="7">
        <f t="shared" si="330"/>
        <v>999999999.99000001</v>
      </c>
      <c r="AS232" s="7">
        <f t="shared" si="330"/>
        <v>999999999.99000001</v>
      </c>
      <c r="AT232" s="7">
        <f t="shared" si="330"/>
        <v>999999999.99000001</v>
      </c>
      <c r="AU232" s="7">
        <f t="shared" si="330"/>
        <v>999999999.99000001</v>
      </c>
      <c r="AV232" s="7">
        <f t="shared" si="330"/>
        <v>999999999.99000001</v>
      </c>
      <c r="AW232" s="7">
        <f t="shared" si="330"/>
        <v>999999999.99000001</v>
      </c>
      <c r="AX232" s="7">
        <f t="shared" si="330"/>
        <v>999999999.99000001</v>
      </c>
      <c r="AY232" s="7">
        <f t="shared" si="330"/>
        <v>999999999.99000001</v>
      </c>
      <c r="AZ232" s="7">
        <f t="shared" si="330"/>
        <v>482665899.92000002</v>
      </c>
      <c r="BA232" s="7">
        <f t="shared" si="330"/>
        <v>233765394.46000001</v>
      </c>
      <c r="BB232" s="7">
        <f t="shared" si="330"/>
        <v>183343514.99000001</v>
      </c>
      <c r="BC232" s="7">
        <f t="shared" si="330"/>
        <v>1464693498.75</v>
      </c>
      <c r="BD232" s="7">
        <f t="shared" si="330"/>
        <v>999999999.99000001</v>
      </c>
      <c r="BE232" s="7">
        <f t="shared" si="330"/>
        <v>999999999.99000001</v>
      </c>
      <c r="BF232" s="7">
        <f t="shared" si="330"/>
        <v>999999999.99000001</v>
      </c>
      <c r="BG232" s="7">
        <f t="shared" si="330"/>
        <v>12995336.029999999</v>
      </c>
      <c r="BH232" s="7">
        <f t="shared" si="330"/>
        <v>999999999.99000001</v>
      </c>
      <c r="BI232" s="7">
        <f t="shared" si="330"/>
        <v>999999999.99000001</v>
      </c>
      <c r="BJ232" s="7">
        <f t="shared" si="330"/>
        <v>999999999.99000001</v>
      </c>
      <c r="BK232" s="7">
        <f t="shared" si="330"/>
        <v>1302584950.3299999</v>
      </c>
      <c r="BL232" s="7">
        <f t="shared" si="330"/>
        <v>999999999.99000001</v>
      </c>
      <c r="BM232" s="7">
        <f t="shared" si="330"/>
        <v>999999999.99000001</v>
      </c>
      <c r="BN232" s="7">
        <f t="shared" si="330"/>
        <v>56030295.280000001</v>
      </c>
      <c r="BO232" s="7">
        <f t="shared" ref="BO232:DZ232" si="331">IF(BO204&gt;0,BO204,999999999.99)</f>
        <v>17732829.16</v>
      </c>
      <c r="BP232" s="7">
        <f t="shared" si="331"/>
        <v>999999999.99000001</v>
      </c>
      <c r="BQ232" s="7">
        <f t="shared" si="331"/>
        <v>141064029.44999999</v>
      </c>
      <c r="BR232" s="7">
        <f t="shared" si="331"/>
        <v>88948703.290000007</v>
      </c>
      <c r="BS232" s="7">
        <f t="shared" si="331"/>
        <v>17376144.940000001</v>
      </c>
      <c r="BT232" s="7">
        <f t="shared" si="331"/>
        <v>999999999.99000001</v>
      </c>
      <c r="BU232" s="7">
        <f t="shared" si="331"/>
        <v>999999999.99000001</v>
      </c>
      <c r="BV232" s="7">
        <f t="shared" si="331"/>
        <v>999999999.99000001</v>
      </c>
      <c r="BW232" s="7">
        <f t="shared" si="331"/>
        <v>999999999.99000001</v>
      </c>
      <c r="BX232" s="7">
        <f t="shared" si="331"/>
        <v>999999999.99000001</v>
      </c>
      <c r="BY232" s="7">
        <f t="shared" si="331"/>
        <v>999999999.99000001</v>
      </c>
      <c r="BZ232" s="7">
        <f t="shared" si="331"/>
        <v>999999999.99000001</v>
      </c>
      <c r="CA232" s="7">
        <f t="shared" si="331"/>
        <v>999999999.99000001</v>
      </c>
      <c r="CB232" s="7">
        <f t="shared" si="331"/>
        <v>999999999.99000001</v>
      </c>
      <c r="CC232" s="7">
        <f t="shared" si="331"/>
        <v>999999999.99000001</v>
      </c>
      <c r="CD232" s="7">
        <f t="shared" si="331"/>
        <v>999999999.99000001</v>
      </c>
      <c r="CE232" s="7">
        <f t="shared" si="331"/>
        <v>999999999.99000001</v>
      </c>
      <c r="CF232" s="7">
        <f t="shared" si="331"/>
        <v>999999999.99000001</v>
      </c>
      <c r="CG232" s="7">
        <f t="shared" si="331"/>
        <v>999999999.99000001</v>
      </c>
      <c r="CH232" s="7">
        <f t="shared" si="331"/>
        <v>999999999.99000001</v>
      </c>
      <c r="CI232" s="7">
        <f t="shared" si="331"/>
        <v>8624326.9299999997</v>
      </c>
      <c r="CJ232" s="7">
        <f t="shared" si="331"/>
        <v>12628469.76</v>
      </c>
      <c r="CK232" s="7">
        <f t="shared" si="331"/>
        <v>999999999.99000001</v>
      </c>
      <c r="CL232" s="7">
        <f t="shared" si="331"/>
        <v>999999999.99000001</v>
      </c>
      <c r="CM232" s="7">
        <f t="shared" si="331"/>
        <v>9459886.9100000001</v>
      </c>
      <c r="CN232" s="7">
        <f t="shared" si="331"/>
        <v>999999999.99000001</v>
      </c>
      <c r="CO232" s="7">
        <f t="shared" si="331"/>
        <v>999999999.99000001</v>
      </c>
      <c r="CP232" s="7">
        <f t="shared" si="331"/>
        <v>13489994.130000001</v>
      </c>
      <c r="CQ232" s="7">
        <f t="shared" si="331"/>
        <v>10657948.960000001</v>
      </c>
      <c r="CR232" s="7">
        <f t="shared" si="331"/>
        <v>999999999.99000001</v>
      </c>
      <c r="CS232" s="7">
        <f t="shared" si="331"/>
        <v>999999999.99000001</v>
      </c>
      <c r="CT232" s="7">
        <f t="shared" si="331"/>
        <v>999999999.99000001</v>
      </c>
      <c r="CU232" s="7">
        <f t="shared" si="331"/>
        <v>999999999.99000001</v>
      </c>
      <c r="CV232" s="7">
        <f t="shared" si="331"/>
        <v>999999999.99000001</v>
      </c>
      <c r="CW232" s="7">
        <f t="shared" si="331"/>
        <v>999999999.99000001</v>
      </c>
      <c r="CX232" s="7">
        <f t="shared" si="331"/>
        <v>5793166.7599999998</v>
      </c>
      <c r="CY232" s="7">
        <f t="shared" si="331"/>
        <v>999999999.99000001</v>
      </c>
      <c r="CZ232" s="7">
        <f t="shared" si="331"/>
        <v>27995910.760000002</v>
      </c>
      <c r="DA232" s="7">
        <f t="shared" si="331"/>
        <v>999999999.99000001</v>
      </c>
      <c r="DB232" s="7">
        <f t="shared" si="331"/>
        <v>999999999.99000001</v>
      </c>
      <c r="DC232" s="7">
        <f t="shared" si="331"/>
        <v>999999999.99000001</v>
      </c>
      <c r="DD232" s="7">
        <f t="shared" si="331"/>
        <v>999999999.99000001</v>
      </c>
      <c r="DE232" s="7">
        <f t="shared" si="331"/>
        <v>999999999.99000001</v>
      </c>
      <c r="DF232" s="7">
        <f t="shared" si="331"/>
        <v>1008269245.85</v>
      </c>
      <c r="DG232" s="7">
        <f t="shared" si="331"/>
        <v>999999999.99000001</v>
      </c>
      <c r="DH232" s="7">
        <f t="shared" si="331"/>
        <v>27366749.57</v>
      </c>
      <c r="DI232" s="7">
        <f t="shared" si="331"/>
        <v>41619348.799999997</v>
      </c>
      <c r="DJ232" s="7">
        <f t="shared" si="331"/>
        <v>8175819.6100000003</v>
      </c>
      <c r="DK232" s="7">
        <f t="shared" si="331"/>
        <v>999999999.99000001</v>
      </c>
      <c r="DL232" s="7">
        <f t="shared" si="331"/>
        <v>133175910.45999999</v>
      </c>
      <c r="DM232" s="7">
        <f t="shared" si="331"/>
        <v>999999999.99000001</v>
      </c>
      <c r="DN232" s="7">
        <f t="shared" si="331"/>
        <v>19270639.27</v>
      </c>
      <c r="DO232" s="7">
        <f t="shared" si="331"/>
        <v>61401219.700000003</v>
      </c>
      <c r="DP232" s="7">
        <f t="shared" si="331"/>
        <v>999999999.99000001</v>
      </c>
      <c r="DQ232" s="7">
        <f t="shared" si="331"/>
        <v>999999999.99000001</v>
      </c>
      <c r="DR232" s="7">
        <f t="shared" si="331"/>
        <v>19955549.309999999</v>
      </c>
      <c r="DS232" s="7">
        <f t="shared" si="331"/>
        <v>8337361.6399999997</v>
      </c>
      <c r="DT232" s="7">
        <f t="shared" si="331"/>
        <v>999999999.99000001</v>
      </c>
      <c r="DU232" s="7">
        <f t="shared" si="331"/>
        <v>999999999.99000001</v>
      </c>
      <c r="DV232" s="7">
        <f t="shared" si="331"/>
        <v>999999999.99000001</v>
      </c>
      <c r="DW232" s="7">
        <f t="shared" si="331"/>
        <v>999999999.99000001</v>
      </c>
      <c r="DX232" s="7">
        <f t="shared" si="331"/>
        <v>999999999.99000001</v>
      </c>
      <c r="DY232" s="7">
        <f t="shared" si="331"/>
        <v>999999999.99000001</v>
      </c>
      <c r="DZ232" s="7">
        <f t="shared" si="331"/>
        <v>999999999.99000001</v>
      </c>
      <c r="EA232" s="7">
        <f t="shared" ref="EA232:FX232" si="332">IF(EA204&gt;0,EA204,999999999.99)</f>
        <v>999999999.99000001</v>
      </c>
      <c r="EB232" s="7">
        <f t="shared" si="332"/>
        <v>6985845.5499999998</v>
      </c>
      <c r="EC232" s="7">
        <f t="shared" si="332"/>
        <v>999999999.99000001</v>
      </c>
      <c r="ED232" s="7">
        <f t="shared" si="332"/>
        <v>999999999.99000001</v>
      </c>
      <c r="EE232" s="7">
        <f t="shared" si="332"/>
        <v>999999999.99000001</v>
      </c>
      <c r="EF232" s="7">
        <f t="shared" si="332"/>
        <v>20502489.25</v>
      </c>
      <c r="EG232" s="7">
        <f t="shared" si="332"/>
        <v>999999999.99000001</v>
      </c>
      <c r="EH232" s="7">
        <f t="shared" si="332"/>
        <v>999999999.99000001</v>
      </c>
      <c r="EI232" s="7">
        <f t="shared" si="332"/>
        <v>663829889.66999996</v>
      </c>
      <c r="EJ232" s="7">
        <f t="shared" si="332"/>
        <v>289570991.79000002</v>
      </c>
      <c r="EK232" s="7">
        <f t="shared" si="332"/>
        <v>999999999.99000001</v>
      </c>
      <c r="EL232" s="7">
        <f t="shared" si="332"/>
        <v>5594521.8499999996</v>
      </c>
      <c r="EM232" s="7">
        <f t="shared" si="332"/>
        <v>999999999.99000001</v>
      </c>
      <c r="EN232" s="7">
        <f t="shared" si="332"/>
        <v>13089954.34</v>
      </c>
      <c r="EO232" s="7">
        <f t="shared" si="332"/>
        <v>999999999.99000001</v>
      </c>
      <c r="EP232" s="7">
        <f t="shared" si="332"/>
        <v>999999999.99000001</v>
      </c>
      <c r="EQ232" s="7">
        <f t="shared" si="332"/>
        <v>999999999.99000001</v>
      </c>
      <c r="ER232" s="7">
        <f t="shared" si="332"/>
        <v>999999999.99000001</v>
      </c>
      <c r="ES232" s="7">
        <f t="shared" si="332"/>
        <v>999999999.99000001</v>
      </c>
      <c r="ET232" s="7">
        <f t="shared" si="332"/>
        <v>999999999.99000001</v>
      </c>
      <c r="EU232" s="7">
        <f t="shared" si="332"/>
        <v>7549532.2400000002</v>
      </c>
      <c r="EV232" s="7">
        <f t="shared" si="332"/>
        <v>999999999.99000001</v>
      </c>
      <c r="EW232" s="7">
        <f t="shared" si="332"/>
        <v>999999999.99000001</v>
      </c>
      <c r="EX232" s="7">
        <f t="shared" si="332"/>
        <v>999999999.99000001</v>
      </c>
      <c r="EY232" s="7">
        <f t="shared" si="332"/>
        <v>7336376.2199999997</v>
      </c>
      <c r="EZ232" s="7">
        <f t="shared" si="332"/>
        <v>999999999.99000001</v>
      </c>
      <c r="FA232" s="7">
        <f t="shared" si="332"/>
        <v>999999999.99000001</v>
      </c>
      <c r="FB232" s="7">
        <f t="shared" si="332"/>
        <v>999999999.99000001</v>
      </c>
      <c r="FC232" s="7">
        <f t="shared" si="332"/>
        <v>999999999.99000001</v>
      </c>
      <c r="FD232" s="7">
        <f t="shared" si="332"/>
        <v>999999999.99000001</v>
      </c>
      <c r="FE232" s="7">
        <f t="shared" si="332"/>
        <v>999999999.99000001</v>
      </c>
      <c r="FF232" s="7">
        <f t="shared" si="332"/>
        <v>999999999.99000001</v>
      </c>
      <c r="FG232" s="7">
        <f t="shared" si="332"/>
        <v>999999999.99000001</v>
      </c>
      <c r="FH232" s="7">
        <f t="shared" si="332"/>
        <v>999999999.99000001</v>
      </c>
      <c r="FI232" s="7">
        <f t="shared" si="332"/>
        <v>26797002.870000001</v>
      </c>
      <c r="FJ232" s="7">
        <f t="shared" si="332"/>
        <v>999999999.99000001</v>
      </c>
      <c r="FK232" s="7">
        <f t="shared" si="332"/>
        <v>42455158.719999999</v>
      </c>
      <c r="FL232" s="7">
        <f t="shared" si="332"/>
        <v>999999999.99000001</v>
      </c>
      <c r="FM232" s="7">
        <f t="shared" si="332"/>
        <v>999999999.99000001</v>
      </c>
      <c r="FN232" s="7">
        <f t="shared" si="332"/>
        <v>1386620516.97</v>
      </c>
      <c r="FO232" s="7">
        <f t="shared" si="332"/>
        <v>15532898.16</v>
      </c>
      <c r="FP232" s="7">
        <f t="shared" si="332"/>
        <v>38769397.75</v>
      </c>
      <c r="FQ232" s="7">
        <f t="shared" si="332"/>
        <v>999999999.99000001</v>
      </c>
      <c r="FR232" s="7">
        <f t="shared" si="332"/>
        <v>999999999.99000001</v>
      </c>
      <c r="FS232" s="7">
        <f t="shared" si="332"/>
        <v>999999999.99000001</v>
      </c>
      <c r="FT232" s="7">
        <f t="shared" si="332"/>
        <v>999999999.99000001</v>
      </c>
      <c r="FU232" s="7">
        <f t="shared" si="332"/>
        <v>11281019.32</v>
      </c>
      <c r="FV232" s="7">
        <f t="shared" si="332"/>
        <v>9214477.6699999999</v>
      </c>
      <c r="FW232" s="7">
        <f t="shared" si="332"/>
        <v>999999999.99000001</v>
      </c>
      <c r="FX232" s="7">
        <f t="shared" si="332"/>
        <v>999999999.99000001</v>
      </c>
      <c r="FY232" s="7"/>
      <c r="FZ232" s="7"/>
      <c r="GA232" s="7"/>
      <c r="GB232" s="7"/>
      <c r="GC232" s="7"/>
      <c r="GD232" s="7"/>
      <c r="GE232" s="7"/>
      <c r="GF232" s="7"/>
      <c r="GG232" s="7"/>
      <c r="GH232" s="7"/>
      <c r="GI232" s="7"/>
      <c r="GJ232" s="7"/>
      <c r="GK232" s="7"/>
      <c r="GL232" s="7"/>
      <c r="GM232" s="7"/>
    </row>
    <row r="233" spans="1:195" x14ac:dyDescent="0.35">
      <c r="A233" s="7"/>
      <c r="B233" s="7" t="s">
        <v>775</v>
      </c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  <c r="DV233" s="7"/>
      <c r="DW233" s="7"/>
      <c r="DX233" s="7"/>
      <c r="DY233" s="7"/>
      <c r="DZ233" s="7"/>
      <c r="EA233" s="7"/>
      <c r="EB233" s="7"/>
      <c r="EC233" s="7"/>
      <c r="ED233" s="7"/>
      <c r="EE233" s="7"/>
      <c r="EF233" s="7"/>
      <c r="EG233" s="7"/>
      <c r="EH233" s="7"/>
      <c r="EI233" s="7"/>
      <c r="EJ233" s="7"/>
      <c r="EK233" s="7"/>
      <c r="EL233" s="7"/>
      <c r="EM233" s="7"/>
      <c r="EN233" s="7"/>
      <c r="EO233" s="7"/>
      <c r="EP233" s="7"/>
      <c r="EQ233" s="7"/>
      <c r="ER233" s="7"/>
      <c r="ES233" s="7"/>
      <c r="ET233" s="7"/>
      <c r="EU233" s="7"/>
      <c r="EV233" s="7"/>
      <c r="EW233" s="7"/>
      <c r="EX233" s="7"/>
      <c r="EY233" s="7"/>
      <c r="EZ233" s="7"/>
      <c r="FA233" s="7"/>
      <c r="FB233" s="7"/>
      <c r="FC233" s="7"/>
      <c r="FD233" s="7"/>
      <c r="FE233" s="7"/>
      <c r="FF233" s="7"/>
      <c r="FG233" s="7"/>
      <c r="FH233" s="7"/>
      <c r="FI233" s="7"/>
      <c r="FJ233" s="7"/>
      <c r="FK233" s="7"/>
      <c r="FL233" s="7"/>
      <c r="FM233" s="7"/>
      <c r="FN233" s="7"/>
      <c r="FO233" s="7"/>
      <c r="FP233" s="7"/>
      <c r="FQ233" s="7"/>
      <c r="FR233" s="7"/>
      <c r="FS233" s="7"/>
      <c r="FT233" s="7"/>
      <c r="FU233" s="7"/>
      <c r="FV233" s="7"/>
      <c r="FW233" s="7"/>
      <c r="FX233" s="7"/>
      <c r="FY233" s="7"/>
      <c r="FZ233" s="7"/>
      <c r="GA233" s="7"/>
      <c r="GB233" s="7"/>
      <c r="GC233" s="7"/>
      <c r="GD233" s="7"/>
      <c r="GE233" s="7"/>
      <c r="GF233" s="7"/>
      <c r="GG233" s="7"/>
      <c r="GH233" s="7"/>
      <c r="GI233" s="7"/>
      <c r="GJ233" s="7"/>
      <c r="GK233" s="7"/>
      <c r="GL233" s="7"/>
      <c r="GM233" s="7"/>
    </row>
    <row r="234" spans="1:195" x14ac:dyDescent="0.35">
      <c r="A234" s="7"/>
      <c r="B234" s="7" t="s">
        <v>776</v>
      </c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7"/>
      <c r="DZ234" s="7"/>
      <c r="EA234" s="7"/>
      <c r="EB234" s="7"/>
      <c r="EC234" s="7"/>
      <c r="ED234" s="7"/>
      <c r="EE234" s="7"/>
      <c r="EF234" s="7"/>
      <c r="EG234" s="7"/>
      <c r="EH234" s="7"/>
      <c r="EI234" s="7"/>
      <c r="EJ234" s="7"/>
      <c r="EK234" s="7"/>
      <c r="EL234" s="7"/>
      <c r="EM234" s="7"/>
      <c r="EN234" s="7"/>
      <c r="EO234" s="7"/>
      <c r="EP234" s="7"/>
      <c r="EQ234" s="7"/>
      <c r="ER234" s="7"/>
      <c r="ES234" s="7"/>
      <c r="ET234" s="7"/>
      <c r="EU234" s="7"/>
      <c r="EV234" s="7"/>
      <c r="EW234" s="7"/>
      <c r="EX234" s="7"/>
      <c r="EY234" s="7"/>
      <c r="EZ234" s="7"/>
      <c r="FA234" s="7"/>
      <c r="FB234" s="7"/>
      <c r="FC234" s="7"/>
      <c r="FD234" s="7"/>
      <c r="FE234" s="7"/>
      <c r="FF234" s="7"/>
      <c r="FG234" s="7"/>
      <c r="FH234" s="7"/>
      <c r="FI234" s="7"/>
      <c r="FJ234" s="7"/>
      <c r="FK234" s="7"/>
      <c r="FL234" s="7"/>
      <c r="FM234" s="7"/>
      <c r="FN234" s="7"/>
      <c r="FO234" s="7"/>
      <c r="FP234" s="7"/>
      <c r="FQ234" s="7"/>
      <c r="FR234" s="7"/>
      <c r="FS234" s="7"/>
      <c r="FT234" s="7"/>
      <c r="FU234" s="7"/>
      <c r="FV234" s="7"/>
      <c r="FW234" s="7"/>
      <c r="FX234" s="7"/>
      <c r="FY234" s="7"/>
      <c r="FZ234" s="7"/>
      <c r="GA234" s="7"/>
      <c r="GB234" s="7"/>
      <c r="GC234" s="7"/>
      <c r="GD234" s="7"/>
      <c r="GE234" s="7"/>
      <c r="GF234" s="7"/>
      <c r="GG234" s="7"/>
      <c r="GH234" s="7"/>
      <c r="GI234" s="7"/>
      <c r="GJ234" s="7"/>
      <c r="GK234" s="7"/>
      <c r="GL234" s="7"/>
      <c r="GM234" s="7"/>
    </row>
    <row r="235" spans="1:195" x14ac:dyDescent="0.35">
      <c r="A235" s="6" t="s">
        <v>777</v>
      </c>
      <c r="B235" s="7" t="s">
        <v>778</v>
      </c>
      <c r="C235" s="7">
        <f t="shared" ref="C235:BN235" si="333">MIN(C232,MAX(C230,C231))</f>
        <v>77934324.75</v>
      </c>
      <c r="D235" s="7">
        <f t="shared" si="333"/>
        <v>441555784.05000001</v>
      </c>
      <c r="E235" s="7">
        <f t="shared" si="333"/>
        <v>70881780.040000007</v>
      </c>
      <c r="F235" s="7">
        <f t="shared" si="333"/>
        <v>268471199.26999998</v>
      </c>
      <c r="G235" s="7">
        <f t="shared" si="333"/>
        <v>19868440.309999999</v>
      </c>
      <c r="H235" s="7">
        <f t="shared" si="333"/>
        <v>12991313.600000001</v>
      </c>
      <c r="I235" s="7">
        <f t="shared" si="333"/>
        <v>98683103.169999987</v>
      </c>
      <c r="J235" s="7">
        <f t="shared" si="333"/>
        <v>23926087.259999998</v>
      </c>
      <c r="K235" s="7">
        <f t="shared" si="333"/>
        <v>4137762.26</v>
      </c>
      <c r="L235" s="7">
        <f t="shared" si="333"/>
        <v>26143620.000000004</v>
      </c>
      <c r="M235" s="7">
        <f t="shared" si="333"/>
        <v>13714030.620000001</v>
      </c>
      <c r="N235" s="7">
        <f t="shared" si="333"/>
        <v>585173577.00999999</v>
      </c>
      <c r="O235" s="7">
        <f t="shared" si="333"/>
        <v>144033827.53</v>
      </c>
      <c r="P235" s="7">
        <f t="shared" si="333"/>
        <v>5038387.129999999</v>
      </c>
      <c r="Q235" s="7">
        <f t="shared" si="333"/>
        <v>480594581.25</v>
      </c>
      <c r="R235" s="7">
        <f t="shared" si="333"/>
        <v>71339800.530000001</v>
      </c>
      <c r="S235" s="7">
        <f t="shared" si="333"/>
        <v>18702864.089999996</v>
      </c>
      <c r="T235" s="7">
        <f t="shared" si="333"/>
        <v>3147356.85</v>
      </c>
      <c r="U235" s="7">
        <f t="shared" si="333"/>
        <v>1314949.22</v>
      </c>
      <c r="V235" s="7">
        <f t="shared" si="333"/>
        <v>4094991.19</v>
      </c>
      <c r="W235" s="7">
        <f t="shared" si="333"/>
        <v>2701531.69</v>
      </c>
      <c r="X235" s="7">
        <f t="shared" si="333"/>
        <v>1134890.77</v>
      </c>
      <c r="Y235" s="7">
        <f t="shared" si="333"/>
        <v>10590128.68</v>
      </c>
      <c r="Z235" s="7">
        <f t="shared" si="333"/>
        <v>3703031.3200000003</v>
      </c>
      <c r="AA235" s="7">
        <f t="shared" si="333"/>
        <v>345304198.09999996</v>
      </c>
      <c r="AB235" s="7">
        <f t="shared" si="333"/>
        <v>308280109.14000005</v>
      </c>
      <c r="AC235" s="7">
        <f t="shared" si="333"/>
        <v>10730213.84</v>
      </c>
      <c r="AD235" s="7">
        <f t="shared" si="333"/>
        <v>15886295.140000001</v>
      </c>
      <c r="AE235" s="7">
        <f t="shared" si="333"/>
        <v>2093244.6800000002</v>
      </c>
      <c r="AF235" s="7">
        <f t="shared" si="333"/>
        <v>3267995.6499999994</v>
      </c>
      <c r="AG235" s="7">
        <f t="shared" si="333"/>
        <v>7677758.0300000003</v>
      </c>
      <c r="AH235" s="7">
        <f t="shared" si="333"/>
        <v>11202524.720000001</v>
      </c>
      <c r="AI235" s="7">
        <f t="shared" si="333"/>
        <v>5122618.74</v>
      </c>
      <c r="AJ235" s="7">
        <f t="shared" si="333"/>
        <v>3462680.05</v>
      </c>
      <c r="AK235" s="7">
        <f t="shared" si="333"/>
        <v>3353526.17</v>
      </c>
      <c r="AL235" s="7">
        <f t="shared" si="333"/>
        <v>4448826.4400000004</v>
      </c>
      <c r="AM235" s="7">
        <f t="shared" si="333"/>
        <v>5117345.3600000003</v>
      </c>
      <c r="AN235" s="7">
        <f t="shared" si="333"/>
        <v>4658988.7799999993</v>
      </c>
      <c r="AO235" s="7">
        <f t="shared" si="333"/>
        <v>50394865.789999999</v>
      </c>
      <c r="AP235" s="7">
        <f t="shared" si="333"/>
        <v>1002592494.67</v>
      </c>
      <c r="AQ235" s="7">
        <f t="shared" si="333"/>
        <v>4208556.43</v>
      </c>
      <c r="AR235" s="7">
        <f t="shared" si="333"/>
        <v>687257687.20999992</v>
      </c>
      <c r="AS235" s="7">
        <f t="shared" si="333"/>
        <v>78695008.839999989</v>
      </c>
      <c r="AT235" s="7">
        <f t="shared" si="333"/>
        <v>26285524.52</v>
      </c>
      <c r="AU235" s="7">
        <f t="shared" si="333"/>
        <v>4451701.74</v>
      </c>
      <c r="AV235" s="7">
        <f t="shared" si="333"/>
        <v>4894002</v>
      </c>
      <c r="AW235" s="7">
        <f t="shared" si="333"/>
        <v>4275330.99</v>
      </c>
      <c r="AX235" s="7">
        <f t="shared" si="333"/>
        <v>1748104.72</v>
      </c>
      <c r="AY235" s="7">
        <f t="shared" si="333"/>
        <v>5789604.6099999994</v>
      </c>
      <c r="AZ235" s="7">
        <f t="shared" si="333"/>
        <v>141643828.56999999</v>
      </c>
      <c r="BA235" s="7">
        <f t="shared" si="333"/>
        <v>98638408.060000002</v>
      </c>
      <c r="BB235" s="7">
        <f t="shared" si="333"/>
        <v>83087915.219999999</v>
      </c>
      <c r="BC235" s="7">
        <f t="shared" si="333"/>
        <v>279409600.46999997</v>
      </c>
      <c r="BD235" s="7">
        <f t="shared" si="333"/>
        <v>38997103.259999998</v>
      </c>
      <c r="BE235" s="7">
        <f t="shared" si="333"/>
        <v>14452481.43</v>
      </c>
      <c r="BF235" s="7">
        <f t="shared" si="333"/>
        <v>275729638.49000001</v>
      </c>
      <c r="BG235" s="7">
        <f t="shared" si="333"/>
        <v>11321768.470000001</v>
      </c>
      <c r="BH235" s="7">
        <f t="shared" si="333"/>
        <v>7332894.1400000006</v>
      </c>
      <c r="BI235" s="7">
        <f t="shared" si="333"/>
        <v>4429042.1199999992</v>
      </c>
      <c r="BJ235" s="7">
        <f t="shared" si="333"/>
        <v>67788466.930000007</v>
      </c>
      <c r="BK235" s="7">
        <f t="shared" si="333"/>
        <v>360777453.82999998</v>
      </c>
      <c r="BL235" s="7">
        <f t="shared" si="333"/>
        <v>2116243.83</v>
      </c>
      <c r="BM235" s="7">
        <f t="shared" si="333"/>
        <v>5248490.74</v>
      </c>
      <c r="BN235" s="7">
        <f t="shared" si="333"/>
        <v>34620864.149999999</v>
      </c>
      <c r="BO235" s="7">
        <f t="shared" ref="BO235:DZ235" si="334">MIN(BO232,MAX(BO230,BO231))</f>
        <v>14381983.5</v>
      </c>
      <c r="BP235" s="7">
        <f t="shared" si="334"/>
        <v>3297952.4000000004</v>
      </c>
      <c r="BQ235" s="7">
        <f t="shared" si="334"/>
        <v>70715928.159999996</v>
      </c>
      <c r="BR235" s="7">
        <f t="shared" si="334"/>
        <v>49922137.670000002</v>
      </c>
      <c r="BS235" s="7">
        <f t="shared" si="334"/>
        <v>14275268.699999999</v>
      </c>
      <c r="BT235" s="7">
        <f t="shared" si="334"/>
        <v>5585744.5800000001</v>
      </c>
      <c r="BU235" s="7">
        <f t="shared" si="334"/>
        <v>5735738.0200000005</v>
      </c>
      <c r="BV235" s="7">
        <f t="shared" si="334"/>
        <v>14279403.290000001</v>
      </c>
      <c r="BW235" s="7">
        <f t="shared" si="334"/>
        <v>22870613.440000001</v>
      </c>
      <c r="BX235" s="7">
        <f t="shared" si="334"/>
        <v>1681744.71</v>
      </c>
      <c r="BY235" s="7">
        <f t="shared" si="334"/>
        <v>6216619.9399999995</v>
      </c>
      <c r="BZ235" s="7">
        <f t="shared" si="334"/>
        <v>3794732.83</v>
      </c>
      <c r="CA235" s="7">
        <f t="shared" si="334"/>
        <v>3003264.09</v>
      </c>
      <c r="CB235" s="7">
        <f t="shared" si="334"/>
        <v>825636014.28999996</v>
      </c>
      <c r="CC235" s="7">
        <f t="shared" si="334"/>
        <v>3434839.16</v>
      </c>
      <c r="CD235" s="7">
        <f t="shared" si="334"/>
        <v>2735204.0100000002</v>
      </c>
      <c r="CE235" s="7">
        <f t="shared" si="334"/>
        <v>3009911.05</v>
      </c>
      <c r="CF235" s="7">
        <f t="shared" si="334"/>
        <v>2367533.3000000003</v>
      </c>
      <c r="CG235" s="7">
        <f t="shared" si="334"/>
        <v>3559178.5599999996</v>
      </c>
      <c r="CH235" s="7">
        <f t="shared" si="334"/>
        <v>2174751.4099999997</v>
      </c>
      <c r="CI235" s="7">
        <f t="shared" si="334"/>
        <v>8147651.5700000003</v>
      </c>
      <c r="CJ235" s="7">
        <f t="shared" si="334"/>
        <v>11103604.709999999</v>
      </c>
      <c r="CK235" s="7">
        <f t="shared" si="334"/>
        <v>55781666.510000005</v>
      </c>
      <c r="CL235" s="7">
        <f t="shared" si="334"/>
        <v>15059231.74</v>
      </c>
      <c r="CM235" s="7">
        <f t="shared" si="334"/>
        <v>9133329.9799999986</v>
      </c>
      <c r="CN235" s="7">
        <f t="shared" si="334"/>
        <v>346409265.19</v>
      </c>
      <c r="CO235" s="7">
        <f t="shared" si="334"/>
        <v>156444693.50999999</v>
      </c>
      <c r="CP235" s="7">
        <f t="shared" si="334"/>
        <v>11776309.010000002</v>
      </c>
      <c r="CQ235" s="7">
        <f t="shared" si="334"/>
        <v>9925686.120000001</v>
      </c>
      <c r="CR235" s="7">
        <f t="shared" si="334"/>
        <v>3848332.5700000003</v>
      </c>
      <c r="CS235" s="7">
        <f t="shared" si="334"/>
        <v>4431858.4800000004</v>
      </c>
      <c r="CT235" s="7">
        <f t="shared" si="334"/>
        <v>2442775.4899999998</v>
      </c>
      <c r="CU235" s="7">
        <f t="shared" si="334"/>
        <v>5121564.3600000003</v>
      </c>
      <c r="CV235" s="7">
        <f t="shared" si="334"/>
        <v>1050499.77</v>
      </c>
      <c r="CW235" s="7">
        <f t="shared" si="334"/>
        <v>3682476.8400000003</v>
      </c>
      <c r="CX235" s="7">
        <f t="shared" si="334"/>
        <v>5793166.7599999998</v>
      </c>
      <c r="CY235" s="7">
        <f t="shared" si="334"/>
        <v>1135986.5799999998</v>
      </c>
      <c r="CZ235" s="7">
        <f t="shared" si="334"/>
        <v>20708535.630000003</v>
      </c>
      <c r="DA235" s="7">
        <f t="shared" si="334"/>
        <v>3540090.14</v>
      </c>
      <c r="DB235" s="7">
        <f t="shared" si="334"/>
        <v>4663168.01</v>
      </c>
      <c r="DC235" s="7">
        <f t="shared" si="334"/>
        <v>3366523.5399999996</v>
      </c>
      <c r="DD235" s="7">
        <f t="shared" si="334"/>
        <v>3347891.21</v>
      </c>
      <c r="DE235" s="7">
        <f t="shared" si="334"/>
        <v>4485551.9600000009</v>
      </c>
      <c r="DF235" s="7">
        <f t="shared" si="334"/>
        <v>228723930.38999999</v>
      </c>
      <c r="DG235" s="7">
        <f t="shared" si="334"/>
        <v>2121460.09</v>
      </c>
      <c r="DH235" s="7">
        <f t="shared" si="334"/>
        <v>20362742.759999998</v>
      </c>
      <c r="DI235" s="7">
        <f t="shared" si="334"/>
        <v>27224976.630000003</v>
      </c>
      <c r="DJ235" s="7">
        <f t="shared" si="334"/>
        <v>7791334.7800000003</v>
      </c>
      <c r="DK235" s="7">
        <f t="shared" si="334"/>
        <v>6061082.7000000002</v>
      </c>
      <c r="DL235" s="7">
        <f t="shared" si="334"/>
        <v>64829746.479999997</v>
      </c>
      <c r="DM235" s="7">
        <f t="shared" si="334"/>
        <v>4204697.1000000006</v>
      </c>
      <c r="DN235" s="7">
        <f t="shared" si="334"/>
        <v>15412471.43</v>
      </c>
      <c r="DO235" s="7">
        <f t="shared" si="334"/>
        <v>37154832.590000004</v>
      </c>
      <c r="DP235" s="7">
        <f t="shared" si="334"/>
        <v>3735375.22</v>
      </c>
      <c r="DQ235" s="7">
        <f t="shared" si="334"/>
        <v>10033138.529999999</v>
      </c>
      <c r="DR235" s="7">
        <f t="shared" si="334"/>
        <v>15900311.569999998</v>
      </c>
      <c r="DS235" s="7">
        <f t="shared" si="334"/>
        <v>8111639.8399999999</v>
      </c>
      <c r="DT235" s="7">
        <f t="shared" si="334"/>
        <v>3535908.41</v>
      </c>
      <c r="DU235" s="7">
        <f t="shared" si="334"/>
        <v>5034831.0100000007</v>
      </c>
      <c r="DV235" s="7">
        <f t="shared" si="334"/>
        <v>3724675.96</v>
      </c>
      <c r="DW235" s="7">
        <f t="shared" si="334"/>
        <v>4573731.8699999992</v>
      </c>
      <c r="DX235" s="7">
        <f t="shared" si="334"/>
        <v>3606908.8099999996</v>
      </c>
      <c r="DY235" s="7">
        <f t="shared" si="334"/>
        <v>4921878.5599999996</v>
      </c>
      <c r="DZ235" s="7">
        <f t="shared" si="334"/>
        <v>8897193.8600000013</v>
      </c>
      <c r="EA235" s="7">
        <f t="shared" ref="EA235:FX235" si="335">MIN(EA232,MAX(EA230,EA231))</f>
        <v>6783985.9500000002</v>
      </c>
      <c r="EB235" s="7">
        <f t="shared" si="335"/>
        <v>6885287.6699999999</v>
      </c>
      <c r="EC235" s="7">
        <f t="shared" si="335"/>
        <v>4182861.6300000004</v>
      </c>
      <c r="ED235" s="7">
        <f t="shared" si="335"/>
        <v>22980651.940000001</v>
      </c>
      <c r="EE235" s="7">
        <f t="shared" si="335"/>
        <v>3541777.4499999997</v>
      </c>
      <c r="EF235" s="7">
        <f t="shared" si="335"/>
        <v>16202635.509999998</v>
      </c>
      <c r="EG235" s="7">
        <f t="shared" si="335"/>
        <v>3987610.86</v>
      </c>
      <c r="EH235" s="7">
        <f t="shared" si="335"/>
        <v>3942540.38</v>
      </c>
      <c r="EI235" s="7">
        <f t="shared" si="335"/>
        <v>163687034.40000001</v>
      </c>
      <c r="EJ235" s="7">
        <f t="shared" si="335"/>
        <v>110421167.34999999</v>
      </c>
      <c r="EK235" s="7">
        <f t="shared" si="335"/>
        <v>7895832.4300000006</v>
      </c>
      <c r="EL235" s="7">
        <f t="shared" si="335"/>
        <v>5594521.8499999996</v>
      </c>
      <c r="EM235" s="7">
        <f t="shared" si="335"/>
        <v>5230881.8599999994</v>
      </c>
      <c r="EN235" s="7">
        <f t="shared" si="335"/>
        <v>11361636.699999999</v>
      </c>
      <c r="EO235" s="7">
        <f t="shared" si="335"/>
        <v>4564018.62</v>
      </c>
      <c r="EP235" s="7">
        <f t="shared" si="335"/>
        <v>5807691.3700000001</v>
      </c>
      <c r="EQ235" s="7">
        <f t="shared" si="335"/>
        <v>30123744.640000001</v>
      </c>
      <c r="ER235" s="7">
        <f t="shared" si="335"/>
        <v>4882897.3900000006</v>
      </c>
      <c r="ES235" s="7">
        <f t="shared" si="335"/>
        <v>3197793.59</v>
      </c>
      <c r="ET235" s="7">
        <f t="shared" si="335"/>
        <v>4105760.08</v>
      </c>
      <c r="EU235" s="7">
        <f t="shared" si="335"/>
        <v>7549532.2400000002</v>
      </c>
      <c r="EV235" s="7">
        <f t="shared" si="335"/>
        <v>1793445.02</v>
      </c>
      <c r="EW235" s="7">
        <f t="shared" si="335"/>
        <v>12972476.109999999</v>
      </c>
      <c r="EX235" s="7">
        <f t="shared" si="335"/>
        <v>3559286.27</v>
      </c>
      <c r="EY235" s="7">
        <f t="shared" si="335"/>
        <v>7336376.2199999997</v>
      </c>
      <c r="EZ235" s="7">
        <f t="shared" si="335"/>
        <v>2680155.0499999998</v>
      </c>
      <c r="FA235" s="7">
        <f t="shared" si="335"/>
        <v>41137149.460000001</v>
      </c>
      <c r="FB235" s="7">
        <f t="shared" si="335"/>
        <v>4625967.99</v>
      </c>
      <c r="FC235" s="7">
        <f t="shared" si="335"/>
        <v>21623368.949999999</v>
      </c>
      <c r="FD235" s="7">
        <f t="shared" si="335"/>
        <v>5453433.3799999999</v>
      </c>
      <c r="FE235" s="7">
        <f t="shared" si="335"/>
        <v>1891377.3100000003</v>
      </c>
      <c r="FF235" s="7">
        <f t="shared" si="335"/>
        <v>3589779.8600000003</v>
      </c>
      <c r="FG235" s="7">
        <f t="shared" si="335"/>
        <v>2667543.75</v>
      </c>
      <c r="FH235" s="7">
        <f t="shared" si="335"/>
        <v>1610188.19</v>
      </c>
      <c r="FI235" s="7">
        <f t="shared" si="335"/>
        <v>19969732.850000001</v>
      </c>
      <c r="FJ235" s="7">
        <f t="shared" si="335"/>
        <v>21890763.889999997</v>
      </c>
      <c r="FK235" s="7">
        <f t="shared" si="335"/>
        <v>28330742.819999997</v>
      </c>
      <c r="FL235" s="7">
        <f t="shared" si="335"/>
        <v>91255549.319999993</v>
      </c>
      <c r="FM235" s="7">
        <f t="shared" si="335"/>
        <v>42199378.649999999</v>
      </c>
      <c r="FN235" s="7">
        <f t="shared" si="335"/>
        <v>254903396.11000001</v>
      </c>
      <c r="FO235" s="7">
        <f t="shared" si="335"/>
        <v>12954009.939999999</v>
      </c>
      <c r="FP235" s="7">
        <f t="shared" si="335"/>
        <v>26350936.169999998</v>
      </c>
      <c r="FQ235" s="7">
        <f t="shared" si="335"/>
        <v>11412796.349999998</v>
      </c>
      <c r="FR235" s="7">
        <f t="shared" si="335"/>
        <v>3278415.69</v>
      </c>
      <c r="FS235" s="7">
        <f t="shared" si="335"/>
        <v>3325421.11</v>
      </c>
      <c r="FT235" s="7">
        <f t="shared" si="335"/>
        <v>1384796</v>
      </c>
      <c r="FU235" s="7">
        <f t="shared" si="335"/>
        <v>10326178.390000001</v>
      </c>
      <c r="FV235" s="7">
        <f t="shared" si="335"/>
        <v>8613799.7599999998</v>
      </c>
      <c r="FW235" s="7">
        <f t="shared" si="335"/>
        <v>3190841.9</v>
      </c>
      <c r="FX235" s="7">
        <f t="shared" si="335"/>
        <v>1576825.22</v>
      </c>
      <c r="FY235" s="7"/>
      <c r="FZ235" s="7"/>
      <c r="GA235" s="7"/>
      <c r="GB235" s="7"/>
      <c r="GC235" s="7"/>
      <c r="GD235" s="7"/>
      <c r="GE235" s="7"/>
      <c r="GF235" s="7"/>
      <c r="GG235" s="7"/>
      <c r="GH235" s="7"/>
      <c r="GI235" s="7"/>
      <c r="GJ235" s="7"/>
      <c r="GK235" s="7"/>
      <c r="GL235" s="7"/>
      <c r="GM235" s="7"/>
    </row>
    <row r="236" spans="1:195" x14ac:dyDescent="0.35">
      <c r="A236" s="7"/>
      <c r="B236" s="7" t="s">
        <v>779</v>
      </c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7"/>
      <c r="ES236" s="7"/>
      <c r="ET236" s="7"/>
      <c r="EU236" s="7"/>
      <c r="EV236" s="7"/>
      <c r="EW236" s="7"/>
      <c r="EX236" s="7"/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/>
      <c r="FZ236" s="7"/>
      <c r="GA236" s="7"/>
      <c r="GB236" s="7"/>
      <c r="GC236" s="7"/>
      <c r="GD236" s="7"/>
      <c r="GE236" s="7"/>
      <c r="GF236" s="7"/>
      <c r="GG236" s="7"/>
      <c r="GH236" s="7"/>
      <c r="GI236" s="7"/>
      <c r="GJ236" s="7"/>
      <c r="GK236" s="7"/>
      <c r="GL236" s="7"/>
      <c r="GM236" s="7"/>
    </row>
    <row r="237" spans="1:195" x14ac:dyDescent="0.35">
      <c r="A237" s="97" t="s">
        <v>780</v>
      </c>
      <c r="B237" s="98" t="s">
        <v>781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7">
        <v>0</v>
      </c>
      <c r="AV237" s="7">
        <v>0</v>
      </c>
      <c r="AW237" s="7">
        <v>0</v>
      </c>
      <c r="AX237" s="7">
        <v>0</v>
      </c>
      <c r="AY237" s="7">
        <v>0</v>
      </c>
      <c r="AZ237" s="7">
        <v>0</v>
      </c>
      <c r="BA237" s="7">
        <v>0</v>
      </c>
      <c r="BB237" s="7">
        <v>0</v>
      </c>
      <c r="BC237" s="7">
        <v>0</v>
      </c>
      <c r="BD237" s="7">
        <v>0</v>
      </c>
      <c r="BE237" s="7">
        <v>0</v>
      </c>
      <c r="BF237" s="7">
        <v>0</v>
      </c>
      <c r="BG237" s="7">
        <v>0</v>
      </c>
      <c r="BH237" s="7">
        <v>0</v>
      </c>
      <c r="BI237" s="7">
        <v>0</v>
      </c>
      <c r="BJ237" s="7">
        <v>0</v>
      </c>
      <c r="BK237" s="7">
        <v>0</v>
      </c>
      <c r="BL237" s="7">
        <v>0</v>
      </c>
      <c r="BM237" s="7">
        <v>0</v>
      </c>
      <c r="BN237" s="7">
        <v>0</v>
      </c>
      <c r="BO237" s="7">
        <v>0</v>
      </c>
      <c r="BP237" s="7">
        <v>0</v>
      </c>
      <c r="BQ237" s="7">
        <v>0</v>
      </c>
      <c r="BR237" s="7">
        <v>0</v>
      </c>
      <c r="BS237" s="7">
        <v>0</v>
      </c>
      <c r="BT237" s="7">
        <v>0</v>
      </c>
      <c r="BU237" s="7">
        <v>0</v>
      </c>
      <c r="BV237" s="7">
        <v>0</v>
      </c>
      <c r="BW237" s="7">
        <v>0</v>
      </c>
      <c r="BX237" s="7">
        <v>0</v>
      </c>
      <c r="BY237" s="7">
        <v>0</v>
      </c>
      <c r="BZ237" s="7">
        <v>0</v>
      </c>
      <c r="CA237" s="7">
        <v>0</v>
      </c>
      <c r="CB237" s="7">
        <v>0</v>
      </c>
      <c r="CC237" s="7">
        <v>0</v>
      </c>
      <c r="CD237" s="7">
        <v>0</v>
      </c>
      <c r="CE237" s="7">
        <v>0</v>
      </c>
      <c r="CF237" s="7">
        <v>0</v>
      </c>
      <c r="CG237" s="7">
        <v>0</v>
      </c>
      <c r="CH237" s="7">
        <v>0</v>
      </c>
      <c r="CI237" s="7">
        <v>0</v>
      </c>
      <c r="CJ237" s="7">
        <v>0</v>
      </c>
      <c r="CK237" s="7">
        <v>0</v>
      </c>
      <c r="CL237" s="7">
        <v>0</v>
      </c>
      <c r="CM237" s="7">
        <v>0</v>
      </c>
      <c r="CN237" s="7">
        <v>0</v>
      </c>
      <c r="CO237" s="7">
        <v>0</v>
      </c>
      <c r="CP237" s="7">
        <v>0</v>
      </c>
      <c r="CQ237" s="7">
        <v>0</v>
      </c>
      <c r="CR237" s="7">
        <v>0</v>
      </c>
      <c r="CS237" s="7">
        <v>0</v>
      </c>
      <c r="CT237" s="7">
        <v>0</v>
      </c>
      <c r="CU237" s="7">
        <v>0</v>
      </c>
      <c r="CV237" s="7">
        <v>0</v>
      </c>
      <c r="CW237" s="7">
        <v>0</v>
      </c>
      <c r="CX237" s="7">
        <v>0</v>
      </c>
      <c r="CY237" s="7">
        <v>0</v>
      </c>
      <c r="CZ237" s="7">
        <v>0</v>
      </c>
      <c r="DA237" s="7">
        <v>0</v>
      </c>
      <c r="DB237" s="7">
        <v>0</v>
      </c>
      <c r="DC237" s="7">
        <v>0</v>
      </c>
      <c r="DD237" s="7">
        <v>0</v>
      </c>
      <c r="DE237" s="7">
        <v>0</v>
      </c>
      <c r="DF237" s="7">
        <v>0</v>
      </c>
      <c r="DG237" s="7">
        <v>0</v>
      </c>
      <c r="DH237" s="7">
        <v>0</v>
      </c>
      <c r="DI237" s="7">
        <v>0</v>
      </c>
      <c r="DJ237" s="7">
        <v>0</v>
      </c>
      <c r="DK237" s="7">
        <v>0</v>
      </c>
      <c r="DL237" s="7">
        <v>0</v>
      </c>
      <c r="DM237" s="7">
        <v>0</v>
      </c>
      <c r="DN237" s="7">
        <v>0</v>
      </c>
      <c r="DO237" s="7">
        <v>0</v>
      </c>
      <c r="DP237" s="7">
        <v>0</v>
      </c>
      <c r="DQ237" s="7">
        <v>0</v>
      </c>
      <c r="DR237" s="7">
        <v>0</v>
      </c>
      <c r="DS237" s="7">
        <v>0</v>
      </c>
      <c r="DT237" s="7">
        <v>0</v>
      </c>
      <c r="DU237" s="7">
        <v>0</v>
      </c>
      <c r="DV237" s="7">
        <v>0</v>
      </c>
      <c r="DW237" s="7">
        <v>0</v>
      </c>
      <c r="DX237" s="7">
        <v>0</v>
      </c>
      <c r="DY237" s="7">
        <v>0</v>
      </c>
      <c r="DZ237" s="7">
        <v>0</v>
      </c>
      <c r="EA237" s="7">
        <v>0</v>
      </c>
      <c r="EB237" s="7">
        <v>0</v>
      </c>
      <c r="EC237" s="7">
        <v>0</v>
      </c>
      <c r="ED237" s="7">
        <v>0</v>
      </c>
      <c r="EE237" s="7">
        <v>0</v>
      </c>
      <c r="EF237" s="7">
        <v>0</v>
      </c>
      <c r="EG237" s="7">
        <v>0</v>
      </c>
      <c r="EH237" s="7">
        <v>0</v>
      </c>
      <c r="EI237" s="7">
        <v>0</v>
      </c>
      <c r="EJ237" s="7">
        <v>0</v>
      </c>
      <c r="EK237" s="7">
        <v>0</v>
      </c>
      <c r="EL237" s="7">
        <v>0</v>
      </c>
      <c r="EM237" s="7">
        <v>0</v>
      </c>
      <c r="EN237" s="7">
        <v>0</v>
      </c>
      <c r="EO237" s="7">
        <v>0</v>
      </c>
      <c r="EP237" s="7">
        <v>0</v>
      </c>
      <c r="EQ237" s="7">
        <v>0</v>
      </c>
      <c r="ER237" s="7">
        <v>0</v>
      </c>
      <c r="ES237" s="7">
        <v>0</v>
      </c>
      <c r="ET237" s="7">
        <v>0</v>
      </c>
      <c r="EU237" s="7">
        <v>0</v>
      </c>
      <c r="EV237" s="7">
        <v>0</v>
      </c>
      <c r="EW237" s="7">
        <v>0</v>
      </c>
      <c r="EX237" s="7">
        <v>0</v>
      </c>
      <c r="EY237" s="7">
        <v>0</v>
      </c>
      <c r="EZ237" s="7">
        <v>0</v>
      </c>
      <c r="FA237" s="7">
        <v>0</v>
      </c>
      <c r="FB237" s="7">
        <v>0</v>
      </c>
      <c r="FC237" s="7">
        <v>0</v>
      </c>
      <c r="FD237" s="7">
        <v>0</v>
      </c>
      <c r="FE237" s="7">
        <v>0</v>
      </c>
      <c r="FF237" s="7">
        <v>0</v>
      </c>
      <c r="FG237" s="7">
        <v>0</v>
      </c>
      <c r="FH237" s="7">
        <v>0</v>
      </c>
      <c r="FI237" s="7">
        <v>0</v>
      </c>
      <c r="FJ237" s="7">
        <v>0</v>
      </c>
      <c r="FK237" s="7">
        <v>0</v>
      </c>
      <c r="FL237" s="7">
        <v>0</v>
      </c>
      <c r="FM237" s="7">
        <v>0</v>
      </c>
      <c r="FN237" s="7">
        <v>0</v>
      </c>
      <c r="FO237" s="7">
        <v>0</v>
      </c>
      <c r="FP237" s="7">
        <v>0</v>
      </c>
      <c r="FQ237" s="7">
        <v>0</v>
      </c>
      <c r="FR237" s="7">
        <v>0</v>
      </c>
      <c r="FS237" s="7">
        <v>0</v>
      </c>
      <c r="FT237" s="7">
        <v>0</v>
      </c>
      <c r="FU237" s="7">
        <v>0</v>
      </c>
      <c r="FV237" s="7">
        <v>0</v>
      </c>
      <c r="FW237" s="7">
        <v>0</v>
      </c>
      <c r="FX237" s="7">
        <v>0</v>
      </c>
      <c r="FY237" s="7"/>
      <c r="FZ237" s="7">
        <f>SUM(C237:FX237)</f>
        <v>0</v>
      </c>
      <c r="GA237" s="7"/>
      <c r="GB237" s="7"/>
      <c r="GC237" s="7"/>
      <c r="GD237" s="7"/>
      <c r="GE237" s="7"/>
      <c r="GF237" s="7"/>
      <c r="GG237" s="7"/>
      <c r="GH237" s="7"/>
      <c r="GI237" s="7"/>
      <c r="GJ237" s="7"/>
      <c r="GK237" s="7"/>
      <c r="GL237" s="7"/>
      <c r="GM237" s="7"/>
    </row>
    <row r="238" spans="1:195" x14ac:dyDescent="0.35">
      <c r="A238" s="98"/>
      <c r="B238" s="98" t="s">
        <v>782</v>
      </c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  <c r="DH238" s="7"/>
      <c r="DI238" s="7"/>
      <c r="DJ238" s="7"/>
      <c r="DK238" s="7"/>
      <c r="DL238" s="7"/>
      <c r="DM238" s="7"/>
      <c r="DN238" s="7"/>
      <c r="DO238" s="7"/>
      <c r="DP238" s="7"/>
      <c r="DQ238" s="7"/>
      <c r="DR238" s="7"/>
      <c r="DS238" s="7"/>
      <c r="DT238" s="7"/>
      <c r="DU238" s="7"/>
      <c r="DV238" s="7"/>
      <c r="DW238" s="7"/>
      <c r="DX238" s="7"/>
      <c r="DY238" s="7"/>
      <c r="DZ238" s="7"/>
      <c r="EA238" s="7"/>
      <c r="EB238" s="7"/>
      <c r="EC238" s="7"/>
      <c r="ED238" s="7"/>
      <c r="EE238" s="7"/>
      <c r="EF238" s="7"/>
      <c r="EG238" s="7"/>
      <c r="EH238" s="7"/>
      <c r="EI238" s="7"/>
      <c r="EJ238" s="7"/>
      <c r="EK238" s="7"/>
      <c r="EL238" s="7"/>
      <c r="EM238" s="7"/>
      <c r="EN238" s="7"/>
      <c r="EO238" s="7"/>
      <c r="EP238" s="7"/>
      <c r="EQ238" s="7"/>
      <c r="ER238" s="7"/>
      <c r="ES238" s="7"/>
      <c r="ET238" s="7"/>
      <c r="EU238" s="7"/>
      <c r="EV238" s="7"/>
      <c r="EW238" s="7"/>
      <c r="EX238" s="7"/>
      <c r="EY238" s="7"/>
      <c r="EZ238" s="7"/>
      <c r="FA238" s="7"/>
      <c r="FB238" s="7"/>
      <c r="FC238" s="7"/>
      <c r="FD238" s="7"/>
      <c r="FE238" s="7"/>
      <c r="FF238" s="7"/>
      <c r="FG238" s="7"/>
      <c r="FH238" s="7"/>
      <c r="FI238" s="7"/>
      <c r="FJ238" s="7"/>
      <c r="FK238" s="7"/>
      <c r="FL238" s="7"/>
      <c r="FM238" s="7"/>
      <c r="FN238" s="7"/>
      <c r="FO238" s="7"/>
      <c r="FP238" s="7"/>
      <c r="FQ238" s="7"/>
      <c r="FR238" s="7"/>
      <c r="FS238" s="7"/>
      <c r="FT238" s="7"/>
      <c r="FU238" s="7"/>
      <c r="FV238" s="7"/>
      <c r="FW238" s="7"/>
      <c r="FX238" s="7"/>
      <c r="FY238" s="7"/>
      <c r="FZ238" s="7"/>
      <c r="GA238" s="7"/>
      <c r="GB238" s="7"/>
      <c r="GC238" s="7"/>
      <c r="GD238" s="7"/>
      <c r="GE238" s="7"/>
      <c r="GF238" s="7"/>
      <c r="GG238" s="7"/>
      <c r="GH238" s="7"/>
      <c r="GI238" s="7"/>
      <c r="GJ238" s="7"/>
      <c r="GK238" s="7"/>
      <c r="GL238" s="7"/>
      <c r="GM238" s="7"/>
    </row>
    <row r="239" spans="1:195" x14ac:dyDescent="0.35">
      <c r="A239" s="6" t="s">
        <v>783</v>
      </c>
      <c r="B239" s="7" t="s">
        <v>784</v>
      </c>
      <c r="C239" s="7">
        <f t="shared" ref="C239:BN239" si="336">+C212</f>
        <v>76400073.810000002</v>
      </c>
      <c r="D239" s="7">
        <f t="shared" si="336"/>
        <v>441567228.69</v>
      </c>
      <c r="E239" s="7">
        <f t="shared" si="336"/>
        <v>70615149.629999995</v>
      </c>
      <c r="F239" s="7">
        <f t="shared" si="336"/>
        <v>267150936.41999999</v>
      </c>
      <c r="G239" s="7">
        <f t="shared" si="336"/>
        <v>19762099.489999998</v>
      </c>
      <c r="H239" s="7">
        <f t="shared" si="336"/>
        <v>12997393.09</v>
      </c>
      <c r="I239" s="7">
        <f t="shared" si="336"/>
        <v>98374824.120000005</v>
      </c>
      <c r="J239" s="7">
        <f t="shared" si="336"/>
        <v>23610103.77</v>
      </c>
      <c r="K239" s="7">
        <f t="shared" si="336"/>
        <v>4060388.28</v>
      </c>
      <c r="L239" s="7">
        <f t="shared" si="336"/>
        <v>26130974.969999999</v>
      </c>
      <c r="M239" s="7">
        <f t="shared" si="336"/>
        <v>13416208.960000001</v>
      </c>
      <c r="N239" s="7">
        <f t="shared" si="336"/>
        <v>584547583.37</v>
      </c>
      <c r="O239" s="7">
        <f t="shared" si="336"/>
        <v>143790056.53999999</v>
      </c>
      <c r="P239" s="7">
        <f t="shared" si="336"/>
        <v>5001846.4800000004</v>
      </c>
      <c r="Q239" s="7">
        <f t="shared" si="336"/>
        <v>481218490.29000002</v>
      </c>
      <c r="R239" s="7">
        <f t="shared" si="336"/>
        <v>71338971.849999994</v>
      </c>
      <c r="S239" s="7">
        <f t="shared" si="336"/>
        <v>18766471.579999998</v>
      </c>
      <c r="T239" s="7">
        <f t="shared" si="336"/>
        <v>3149965.37</v>
      </c>
      <c r="U239" s="7">
        <f t="shared" si="336"/>
        <v>1326593.46</v>
      </c>
      <c r="V239" s="7">
        <f t="shared" si="336"/>
        <v>4041234.87</v>
      </c>
      <c r="W239" s="7">
        <f t="shared" si="336"/>
        <v>2361958.7999999998</v>
      </c>
      <c r="X239" s="7">
        <f t="shared" si="336"/>
        <v>1114970.26</v>
      </c>
      <c r="Y239" s="7">
        <f t="shared" si="336"/>
        <v>10554610.439999999</v>
      </c>
      <c r="Z239" s="7">
        <f t="shared" si="336"/>
        <v>3713072.85</v>
      </c>
      <c r="AA239" s="7">
        <f t="shared" si="336"/>
        <v>343638863.72000003</v>
      </c>
      <c r="AB239" s="7">
        <f t="shared" si="336"/>
        <v>307581032.04000002</v>
      </c>
      <c r="AC239" s="7">
        <f t="shared" si="336"/>
        <v>10699391.779999999</v>
      </c>
      <c r="AD239" s="7">
        <f t="shared" si="336"/>
        <v>15840719.939999999</v>
      </c>
      <c r="AE239" s="7">
        <f t="shared" si="336"/>
        <v>2061119.99</v>
      </c>
      <c r="AF239" s="7">
        <f t="shared" si="336"/>
        <v>3247177.5</v>
      </c>
      <c r="AG239" s="7">
        <f t="shared" si="336"/>
        <v>7654306.8399999999</v>
      </c>
      <c r="AH239" s="7">
        <f t="shared" si="336"/>
        <v>11148372.279999999</v>
      </c>
      <c r="AI239" s="7">
        <f t="shared" si="336"/>
        <v>5072090.8499999996</v>
      </c>
      <c r="AJ239" s="7">
        <f t="shared" si="336"/>
        <v>3522998.75</v>
      </c>
      <c r="AK239" s="7">
        <f t="shared" si="336"/>
        <v>3317724.06</v>
      </c>
      <c r="AL239" s="7">
        <f t="shared" si="336"/>
        <v>4482781.13</v>
      </c>
      <c r="AM239" s="7">
        <f t="shared" si="336"/>
        <v>5022251.6500000004</v>
      </c>
      <c r="AN239" s="7">
        <f t="shared" si="336"/>
        <v>4583868.53</v>
      </c>
      <c r="AO239" s="7">
        <f t="shared" si="336"/>
        <v>50333084.359999999</v>
      </c>
      <c r="AP239" s="7">
        <f t="shared" si="336"/>
        <v>999355203.38</v>
      </c>
      <c r="AQ239" s="7">
        <f t="shared" si="336"/>
        <v>4197772.25</v>
      </c>
      <c r="AR239" s="7">
        <f t="shared" si="336"/>
        <v>687237039.45000005</v>
      </c>
      <c r="AS239" s="7">
        <f t="shared" si="336"/>
        <v>78543345.650000006</v>
      </c>
      <c r="AT239" s="7">
        <f t="shared" si="336"/>
        <v>26275792.390000001</v>
      </c>
      <c r="AU239" s="7">
        <f t="shared" si="336"/>
        <v>4354451.4000000004</v>
      </c>
      <c r="AV239" s="7">
        <f t="shared" si="336"/>
        <v>4839294.63</v>
      </c>
      <c r="AW239" s="7">
        <f t="shared" si="336"/>
        <v>4288340.87</v>
      </c>
      <c r="AX239" s="7">
        <f t="shared" si="336"/>
        <v>1748436.21</v>
      </c>
      <c r="AY239" s="7">
        <f t="shared" si="336"/>
        <v>5734323.3899999997</v>
      </c>
      <c r="AZ239" s="7">
        <f t="shared" si="336"/>
        <v>142073372.47999999</v>
      </c>
      <c r="BA239" s="7">
        <f t="shared" si="336"/>
        <v>98909535.730000004</v>
      </c>
      <c r="BB239" s="7">
        <f t="shared" si="336"/>
        <v>83346548.040000007</v>
      </c>
      <c r="BC239" s="7">
        <f t="shared" si="336"/>
        <v>279802012.47000003</v>
      </c>
      <c r="BD239" s="7">
        <f t="shared" si="336"/>
        <v>38956999.009999998</v>
      </c>
      <c r="BE239" s="7">
        <f t="shared" si="336"/>
        <v>14456990.140000001</v>
      </c>
      <c r="BF239" s="7">
        <f t="shared" si="336"/>
        <v>275483507.57999998</v>
      </c>
      <c r="BG239" s="7">
        <f t="shared" si="336"/>
        <v>11334133.15</v>
      </c>
      <c r="BH239" s="7">
        <f t="shared" si="336"/>
        <v>7361011.2599999998</v>
      </c>
      <c r="BI239" s="7">
        <f t="shared" si="336"/>
        <v>4388882.32</v>
      </c>
      <c r="BJ239" s="7">
        <f t="shared" si="336"/>
        <v>67735634.269999996</v>
      </c>
      <c r="BK239" s="7">
        <f t="shared" si="336"/>
        <v>359966129.12</v>
      </c>
      <c r="BL239" s="7">
        <f t="shared" si="336"/>
        <v>2092647.47</v>
      </c>
      <c r="BM239" s="7">
        <f t="shared" si="336"/>
        <v>5330176.25</v>
      </c>
      <c r="BN239" s="7">
        <f t="shared" si="336"/>
        <v>34720561.240000002</v>
      </c>
      <c r="BO239" s="7">
        <f t="shared" ref="BO239:DZ239" si="337">+BO212</f>
        <v>14407791.93</v>
      </c>
      <c r="BP239" s="7">
        <f t="shared" si="337"/>
        <v>3223424.34</v>
      </c>
      <c r="BQ239" s="7">
        <f t="shared" si="337"/>
        <v>70850193.609999999</v>
      </c>
      <c r="BR239" s="7">
        <f t="shared" si="337"/>
        <v>49025825.380000003</v>
      </c>
      <c r="BS239" s="7">
        <f t="shared" si="337"/>
        <v>14321305.99</v>
      </c>
      <c r="BT239" s="7">
        <f t="shared" si="337"/>
        <v>5431512.1600000001</v>
      </c>
      <c r="BU239" s="7">
        <f t="shared" si="337"/>
        <v>5640205.4500000002</v>
      </c>
      <c r="BV239" s="7">
        <f t="shared" si="337"/>
        <v>14274122.24</v>
      </c>
      <c r="BW239" s="7">
        <f t="shared" si="337"/>
        <v>22769477.91</v>
      </c>
      <c r="BX239" s="7">
        <f t="shared" si="337"/>
        <v>1683763.16</v>
      </c>
      <c r="BY239" s="7">
        <f t="shared" si="337"/>
        <v>5603844.8200000003</v>
      </c>
      <c r="BZ239" s="7">
        <f t="shared" si="337"/>
        <v>3883266.71</v>
      </c>
      <c r="CA239" s="7">
        <f t="shared" si="337"/>
        <v>2975752.87</v>
      </c>
      <c r="CB239" s="7">
        <f t="shared" si="337"/>
        <v>827240692.00999999</v>
      </c>
      <c r="CC239" s="7">
        <f t="shared" si="337"/>
        <v>3436218.75</v>
      </c>
      <c r="CD239" s="7">
        <f t="shared" si="337"/>
        <v>2446048.4700000002</v>
      </c>
      <c r="CE239" s="7">
        <f t="shared" si="337"/>
        <v>3046513.21</v>
      </c>
      <c r="CF239" s="7">
        <f t="shared" si="337"/>
        <v>2329543.2000000002</v>
      </c>
      <c r="CG239" s="7">
        <f t="shared" si="337"/>
        <v>3558490.71</v>
      </c>
      <c r="CH239" s="7">
        <f t="shared" si="337"/>
        <v>2168399.17</v>
      </c>
      <c r="CI239" s="7">
        <f t="shared" si="337"/>
        <v>8172510.7599999998</v>
      </c>
      <c r="CJ239" s="7">
        <f t="shared" si="337"/>
        <v>10960741.470000001</v>
      </c>
      <c r="CK239" s="7">
        <f t="shared" si="337"/>
        <v>55654123.630000003</v>
      </c>
      <c r="CL239" s="7">
        <f t="shared" si="337"/>
        <v>15075389.949999999</v>
      </c>
      <c r="CM239" s="7">
        <f t="shared" si="337"/>
        <v>8889295.4600000009</v>
      </c>
      <c r="CN239" s="7">
        <f t="shared" si="337"/>
        <v>346493047.11000001</v>
      </c>
      <c r="CO239" s="7">
        <f t="shared" si="337"/>
        <v>156449717.91</v>
      </c>
      <c r="CP239" s="7">
        <f t="shared" si="337"/>
        <v>11717941.5</v>
      </c>
      <c r="CQ239" s="7">
        <f t="shared" si="337"/>
        <v>9951116.3399999999</v>
      </c>
      <c r="CR239" s="7">
        <f t="shared" si="337"/>
        <v>3768228.81</v>
      </c>
      <c r="CS239" s="7">
        <f t="shared" si="337"/>
        <v>4355231.42</v>
      </c>
      <c r="CT239" s="7">
        <f t="shared" si="337"/>
        <v>2465093.33</v>
      </c>
      <c r="CU239" s="7">
        <f t="shared" si="337"/>
        <v>5178174.3</v>
      </c>
      <c r="CV239" s="7">
        <f t="shared" si="337"/>
        <v>1047781.03</v>
      </c>
      <c r="CW239" s="7">
        <f t="shared" si="337"/>
        <v>3666104.68</v>
      </c>
      <c r="CX239" s="7">
        <f t="shared" si="337"/>
        <v>5827421.5199999996</v>
      </c>
      <c r="CY239" s="7">
        <f t="shared" si="337"/>
        <v>1134725.27</v>
      </c>
      <c r="CZ239" s="7">
        <f t="shared" si="337"/>
        <v>20706347.620000001</v>
      </c>
      <c r="DA239" s="7">
        <f t="shared" si="337"/>
        <v>3524811.58</v>
      </c>
      <c r="DB239" s="7">
        <f t="shared" si="337"/>
        <v>4650189.97</v>
      </c>
      <c r="DC239" s="7">
        <f t="shared" si="337"/>
        <v>3368634.3</v>
      </c>
      <c r="DD239" s="7">
        <f t="shared" si="337"/>
        <v>3439674.01</v>
      </c>
      <c r="DE239" s="7">
        <f t="shared" si="337"/>
        <v>4366676.09</v>
      </c>
      <c r="DF239" s="7">
        <f t="shared" si="337"/>
        <v>228583335.63</v>
      </c>
      <c r="DG239" s="7">
        <f t="shared" si="337"/>
        <v>2122685.7599999998</v>
      </c>
      <c r="DH239" s="7">
        <f t="shared" si="337"/>
        <v>20357746.760000002</v>
      </c>
      <c r="DI239" s="7">
        <f t="shared" si="337"/>
        <v>27125910.600000001</v>
      </c>
      <c r="DJ239" s="7">
        <f t="shared" si="337"/>
        <v>7720106.7300000004</v>
      </c>
      <c r="DK239" s="7">
        <f t="shared" si="337"/>
        <v>6074853.4500000002</v>
      </c>
      <c r="DL239" s="7">
        <f t="shared" si="337"/>
        <v>64927965.049999997</v>
      </c>
      <c r="DM239" s="7">
        <f t="shared" si="337"/>
        <v>4203514.03</v>
      </c>
      <c r="DN239" s="7">
        <f t="shared" si="337"/>
        <v>15451047.93</v>
      </c>
      <c r="DO239" s="7">
        <f t="shared" si="337"/>
        <v>37282953.399999999</v>
      </c>
      <c r="DP239" s="7">
        <f t="shared" si="337"/>
        <v>3736792.55</v>
      </c>
      <c r="DQ239" s="7">
        <f t="shared" si="337"/>
        <v>10035555.18</v>
      </c>
      <c r="DR239" s="7">
        <f t="shared" si="337"/>
        <v>15954808.390000001</v>
      </c>
      <c r="DS239" s="7">
        <f t="shared" si="337"/>
        <v>8075742.3300000001</v>
      </c>
      <c r="DT239" s="7">
        <f t="shared" si="337"/>
        <v>3527002.39</v>
      </c>
      <c r="DU239" s="7">
        <f t="shared" si="337"/>
        <v>5017975.8099999996</v>
      </c>
      <c r="DV239" s="7">
        <f t="shared" si="337"/>
        <v>3713187</v>
      </c>
      <c r="DW239" s="7">
        <f t="shared" si="337"/>
        <v>4552045.01</v>
      </c>
      <c r="DX239" s="7">
        <f t="shared" si="337"/>
        <v>3603499.87</v>
      </c>
      <c r="DY239" s="7">
        <f t="shared" si="337"/>
        <v>4881660.79</v>
      </c>
      <c r="DZ239" s="7">
        <f t="shared" si="337"/>
        <v>8839538.1199999992</v>
      </c>
      <c r="EA239" s="7">
        <f t="shared" ref="EA239:FX239" si="338">+EA212</f>
        <v>6745927.9000000004</v>
      </c>
      <c r="EB239" s="7">
        <f t="shared" si="338"/>
        <v>6891715.3600000003</v>
      </c>
      <c r="EC239" s="7">
        <f t="shared" si="338"/>
        <v>4133357.94</v>
      </c>
      <c r="ED239" s="7">
        <f t="shared" si="338"/>
        <v>22929219.100000001</v>
      </c>
      <c r="EE239" s="7">
        <f t="shared" si="338"/>
        <v>3537694.2</v>
      </c>
      <c r="EF239" s="7">
        <f t="shared" si="338"/>
        <v>16235440.07</v>
      </c>
      <c r="EG239" s="7">
        <f t="shared" si="338"/>
        <v>3981757.8</v>
      </c>
      <c r="EH239" s="7">
        <f t="shared" si="338"/>
        <v>3917015.42</v>
      </c>
      <c r="EI239" s="7">
        <f t="shared" si="338"/>
        <v>164361953</v>
      </c>
      <c r="EJ239" s="7">
        <f t="shared" si="338"/>
        <v>110352515.84999999</v>
      </c>
      <c r="EK239" s="7">
        <f t="shared" si="338"/>
        <v>7886875.7800000003</v>
      </c>
      <c r="EL239" s="7">
        <f t="shared" si="338"/>
        <v>5614531.7699999996</v>
      </c>
      <c r="EM239" s="7">
        <f t="shared" si="338"/>
        <v>5170880.18</v>
      </c>
      <c r="EN239" s="7">
        <f t="shared" si="338"/>
        <v>11303568.58</v>
      </c>
      <c r="EO239" s="7">
        <f t="shared" si="338"/>
        <v>4509426.45</v>
      </c>
      <c r="EP239" s="7">
        <f t="shared" si="338"/>
        <v>5792790.5899999999</v>
      </c>
      <c r="EQ239" s="7">
        <f t="shared" si="338"/>
        <v>30093508.489999998</v>
      </c>
      <c r="ER239" s="7">
        <f t="shared" si="338"/>
        <v>4853661.1900000004</v>
      </c>
      <c r="ES239" s="7">
        <f t="shared" si="338"/>
        <v>3145483.25</v>
      </c>
      <c r="ET239" s="7">
        <f t="shared" si="338"/>
        <v>3987510.75</v>
      </c>
      <c r="EU239" s="7">
        <f t="shared" si="338"/>
        <v>7532934.8899999997</v>
      </c>
      <c r="EV239" s="7">
        <f t="shared" si="338"/>
        <v>1778947.52</v>
      </c>
      <c r="EW239" s="7">
        <f t="shared" si="338"/>
        <v>12859402.65</v>
      </c>
      <c r="EX239" s="7">
        <f t="shared" si="338"/>
        <v>3535516.71</v>
      </c>
      <c r="EY239" s="7">
        <f t="shared" si="338"/>
        <v>7416545.8399999999</v>
      </c>
      <c r="EZ239" s="7">
        <f t="shared" si="338"/>
        <v>2684778.77</v>
      </c>
      <c r="FA239" s="7">
        <f t="shared" si="338"/>
        <v>41181405.619999997</v>
      </c>
      <c r="FB239" s="7">
        <f t="shared" si="338"/>
        <v>4514586.1100000003</v>
      </c>
      <c r="FC239" s="7">
        <f t="shared" si="338"/>
        <v>21527574.710000001</v>
      </c>
      <c r="FD239" s="7">
        <f t="shared" si="338"/>
        <v>5441902.8399999999</v>
      </c>
      <c r="FE239" s="7">
        <f t="shared" si="338"/>
        <v>1874152.53</v>
      </c>
      <c r="FF239" s="7">
        <f t="shared" si="338"/>
        <v>3554876.24</v>
      </c>
      <c r="FG239" s="7">
        <f t="shared" si="338"/>
        <v>2667919.0699999998</v>
      </c>
      <c r="FH239" s="7">
        <f t="shared" si="338"/>
        <v>1610825.93</v>
      </c>
      <c r="FI239" s="7">
        <f t="shared" si="338"/>
        <v>19674380.25</v>
      </c>
      <c r="FJ239" s="7">
        <f t="shared" si="338"/>
        <v>21895798.02</v>
      </c>
      <c r="FK239" s="7">
        <f t="shared" si="338"/>
        <v>28395650.140000001</v>
      </c>
      <c r="FL239" s="7">
        <f t="shared" si="338"/>
        <v>91001941.469999999</v>
      </c>
      <c r="FM239" s="7">
        <f t="shared" si="338"/>
        <v>42105335.490000002</v>
      </c>
      <c r="FN239" s="7">
        <f t="shared" si="338"/>
        <v>256125657.97</v>
      </c>
      <c r="FO239" s="7">
        <f t="shared" si="338"/>
        <v>12990002.289999999</v>
      </c>
      <c r="FP239" s="7">
        <f t="shared" si="338"/>
        <v>26286281.100000001</v>
      </c>
      <c r="FQ239" s="7">
        <f t="shared" si="338"/>
        <v>11432542.1</v>
      </c>
      <c r="FR239" s="7">
        <f t="shared" si="338"/>
        <v>3276333.95</v>
      </c>
      <c r="FS239" s="7">
        <f t="shared" si="338"/>
        <v>3259898.82</v>
      </c>
      <c r="FT239" s="7">
        <f t="shared" si="338"/>
        <v>1381225.16</v>
      </c>
      <c r="FU239" s="7">
        <f t="shared" si="338"/>
        <v>10329055</v>
      </c>
      <c r="FV239" s="7">
        <f t="shared" si="338"/>
        <v>8582488.1799999997</v>
      </c>
      <c r="FW239" s="7">
        <f t="shared" si="338"/>
        <v>3168643.68</v>
      </c>
      <c r="FX239" s="7">
        <f t="shared" si="338"/>
        <v>1590019.03</v>
      </c>
      <c r="FY239" s="7"/>
      <c r="FZ239" s="7">
        <f>SUM(C239:FX239)</f>
        <v>9725837883.6400089</v>
      </c>
      <c r="GA239" s="7"/>
      <c r="GB239" s="7"/>
      <c r="GC239" s="7"/>
      <c r="GD239" s="7"/>
      <c r="GE239" s="7"/>
      <c r="GF239" s="7"/>
      <c r="GG239" s="7"/>
      <c r="GH239" s="7"/>
      <c r="GI239" s="7"/>
      <c r="GJ239" s="7"/>
      <c r="GK239" s="7"/>
      <c r="GL239" s="7"/>
      <c r="GM239" s="7"/>
    </row>
    <row r="240" spans="1:195" x14ac:dyDescent="0.35">
      <c r="A240" s="97" t="s">
        <v>785</v>
      </c>
      <c r="B240" s="98" t="s">
        <v>758</v>
      </c>
      <c r="C240" s="7">
        <f t="shared" ref="C240:BN240" si="339">MIN(C235,C239)</f>
        <v>76400073.810000002</v>
      </c>
      <c r="D240" s="7">
        <f t="shared" si="339"/>
        <v>441555784.05000001</v>
      </c>
      <c r="E240" s="7">
        <f t="shared" si="339"/>
        <v>70615149.629999995</v>
      </c>
      <c r="F240" s="7">
        <f t="shared" si="339"/>
        <v>267150936.41999999</v>
      </c>
      <c r="G240" s="7">
        <f t="shared" si="339"/>
        <v>19762099.489999998</v>
      </c>
      <c r="H240" s="7">
        <f t="shared" si="339"/>
        <v>12991313.600000001</v>
      </c>
      <c r="I240" s="7">
        <f t="shared" si="339"/>
        <v>98374824.120000005</v>
      </c>
      <c r="J240" s="7">
        <f t="shared" si="339"/>
        <v>23610103.77</v>
      </c>
      <c r="K240" s="7">
        <f t="shared" si="339"/>
        <v>4060388.28</v>
      </c>
      <c r="L240" s="7">
        <f t="shared" si="339"/>
        <v>26130974.969999999</v>
      </c>
      <c r="M240" s="7">
        <f t="shared" si="339"/>
        <v>13416208.960000001</v>
      </c>
      <c r="N240" s="7">
        <f t="shared" si="339"/>
        <v>584547583.37</v>
      </c>
      <c r="O240" s="7">
        <f t="shared" si="339"/>
        <v>143790056.53999999</v>
      </c>
      <c r="P240" s="7">
        <f t="shared" si="339"/>
        <v>5001846.4800000004</v>
      </c>
      <c r="Q240" s="7">
        <f t="shared" si="339"/>
        <v>480594581.25</v>
      </c>
      <c r="R240" s="7">
        <f t="shared" si="339"/>
        <v>71338971.849999994</v>
      </c>
      <c r="S240" s="7">
        <f t="shared" si="339"/>
        <v>18702864.089999996</v>
      </c>
      <c r="T240" s="7">
        <f t="shared" si="339"/>
        <v>3147356.85</v>
      </c>
      <c r="U240" s="7">
        <f t="shared" si="339"/>
        <v>1314949.22</v>
      </c>
      <c r="V240" s="7">
        <f t="shared" si="339"/>
        <v>4041234.87</v>
      </c>
      <c r="W240" s="7">
        <f t="shared" si="339"/>
        <v>2361958.7999999998</v>
      </c>
      <c r="X240" s="7">
        <f t="shared" si="339"/>
        <v>1114970.26</v>
      </c>
      <c r="Y240" s="7">
        <f t="shared" si="339"/>
        <v>10554610.439999999</v>
      </c>
      <c r="Z240" s="7">
        <f t="shared" si="339"/>
        <v>3703031.3200000003</v>
      </c>
      <c r="AA240" s="7">
        <f t="shared" si="339"/>
        <v>343638863.72000003</v>
      </c>
      <c r="AB240" s="7">
        <f t="shared" si="339"/>
        <v>307581032.04000002</v>
      </c>
      <c r="AC240" s="7">
        <f t="shared" si="339"/>
        <v>10699391.779999999</v>
      </c>
      <c r="AD240" s="7">
        <f t="shared" si="339"/>
        <v>15840719.939999999</v>
      </c>
      <c r="AE240" s="7">
        <f t="shared" si="339"/>
        <v>2061119.99</v>
      </c>
      <c r="AF240" s="7">
        <f t="shared" si="339"/>
        <v>3247177.5</v>
      </c>
      <c r="AG240" s="7">
        <f t="shared" si="339"/>
        <v>7654306.8399999999</v>
      </c>
      <c r="AH240" s="7">
        <f t="shared" si="339"/>
        <v>11148372.279999999</v>
      </c>
      <c r="AI240" s="7">
        <f t="shared" si="339"/>
        <v>5072090.8499999996</v>
      </c>
      <c r="AJ240" s="7">
        <f t="shared" si="339"/>
        <v>3462680.05</v>
      </c>
      <c r="AK240" s="7">
        <f t="shared" si="339"/>
        <v>3317724.06</v>
      </c>
      <c r="AL240" s="7">
        <f t="shared" si="339"/>
        <v>4448826.4400000004</v>
      </c>
      <c r="AM240" s="7">
        <f t="shared" si="339"/>
        <v>5022251.6500000004</v>
      </c>
      <c r="AN240" s="7">
        <f t="shared" si="339"/>
        <v>4583868.53</v>
      </c>
      <c r="AO240" s="7">
        <f t="shared" si="339"/>
        <v>50333084.359999999</v>
      </c>
      <c r="AP240" s="7">
        <f t="shared" si="339"/>
        <v>999355203.38</v>
      </c>
      <c r="AQ240" s="7">
        <f t="shared" si="339"/>
        <v>4197772.25</v>
      </c>
      <c r="AR240" s="7">
        <f t="shared" si="339"/>
        <v>687237039.45000005</v>
      </c>
      <c r="AS240" s="7">
        <f t="shared" si="339"/>
        <v>78543345.650000006</v>
      </c>
      <c r="AT240" s="7">
        <f t="shared" si="339"/>
        <v>26275792.390000001</v>
      </c>
      <c r="AU240" s="7">
        <f t="shared" si="339"/>
        <v>4354451.4000000004</v>
      </c>
      <c r="AV240" s="7">
        <f t="shared" si="339"/>
        <v>4839294.63</v>
      </c>
      <c r="AW240" s="7">
        <f t="shared" si="339"/>
        <v>4275330.99</v>
      </c>
      <c r="AX240" s="7">
        <f t="shared" si="339"/>
        <v>1748104.72</v>
      </c>
      <c r="AY240" s="7">
        <f t="shared" si="339"/>
        <v>5734323.3899999997</v>
      </c>
      <c r="AZ240" s="7">
        <f t="shared" si="339"/>
        <v>141643828.56999999</v>
      </c>
      <c r="BA240" s="7">
        <f t="shared" si="339"/>
        <v>98638408.060000002</v>
      </c>
      <c r="BB240" s="7">
        <f t="shared" si="339"/>
        <v>83087915.219999999</v>
      </c>
      <c r="BC240" s="7">
        <f t="shared" si="339"/>
        <v>279409600.46999997</v>
      </c>
      <c r="BD240" s="7">
        <f t="shared" si="339"/>
        <v>38956999.009999998</v>
      </c>
      <c r="BE240" s="7">
        <f t="shared" si="339"/>
        <v>14452481.43</v>
      </c>
      <c r="BF240" s="7">
        <f t="shared" si="339"/>
        <v>275483507.57999998</v>
      </c>
      <c r="BG240" s="7">
        <f t="shared" si="339"/>
        <v>11321768.470000001</v>
      </c>
      <c r="BH240" s="7">
        <f t="shared" si="339"/>
        <v>7332894.1400000006</v>
      </c>
      <c r="BI240" s="7">
        <f t="shared" si="339"/>
        <v>4388882.32</v>
      </c>
      <c r="BJ240" s="7">
        <f t="shared" si="339"/>
        <v>67735634.269999996</v>
      </c>
      <c r="BK240" s="7">
        <f t="shared" si="339"/>
        <v>359966129.12</v>
      </c>
      <c r="BL240" s="7">
        <f t="shared" si="339"/>
        <v>2092647.47</v>
      </c>
      <c r="BM240" s="7">
        <f t="shared" si="339"/>
        <v>5248490.74</v>
      </c>
      <c r="BN240" s="7">
        <f t="shared" si="339"/>
        <v>34620864.149999999</v>
      </c>
      <c r="BO240" s="7">
        <f t="shared" ref="BO240:DZ240" si="340">MIN(BO235,BO239)</f>
        <v>14381983.5</v>
      </c>
      <c r="BP240" s="7">
        <f t="shared" si="340"/>
        <v>3223424.34</v>
      </c>
      <c r="BQ240" s="7">
        <f t="shared" si="340"/>
        <v>70715928.159999996</v>
      </c>
      <c r="BR240" s="7">
        <f t="shared" si="340"/>
        <v>49025825.380000003</v>
      </c>
      <c r="BS240" s="7">
        <f t="shared" si="340"/>
        <v>14275268.699999999</v>
      </c>
      <c r="BT240" s="7">
        <f t="shared" si="340"/>
        <v>5431512.1600000001</v>
      </c>
      <c r="BU240" s="7">
        <f t="shared" si="340"/>
        <v>5640205.4500000002</v>
      </c>
      <c r="BV240" s="7">
        <f t="shared" si="340"/>
        <v>14274122.24</v>
      </c>
      <c r="BW240" s="7">
        <f t="shared" si="340"/>
        <v>22769477.91</v>
      </c>
      <c r="BX240" s="7">
        <f t="shared" si="340"/>
        <v>1681744.71</v>
      </c>
      <c r="BY240" s="7">
        <f t="shared" si="340"/>
        <v>5603844.8200000003</v>
      </c>
      <c r="BZ240" s="7">
        <f t="shared" si="340"/>
        <v>3794732.83</v>
      </c>
      <c r="CA240" s="7">
        <f t="shared" si="340"/>
        <v>2975752.87</v>
      </c>
      <c r="CB240" s="7">
        <f t="shared" si="340"/>
        <v>825636014.28999996</v>
      </c>
      <c r="CC240" s="7">
        <f t="shared" si="340"/>
        <v>3434839.16</v>
      </c>
      <c r="CD240" s="7">
        <f t="shared" si="340"/>
        <v>2446048.4700000002</v>
      </c>
      <c r="CE240" s="7">
        <f t="shared" si="340"/>
        <v>3009911.05</v>
      </c>
      <c r="CF240" s="7">
        <f t="shared" si="340"/>
        <v>2329543.2000000002</v>
      </c>
      <c r="CG240" s="7">
        <f t="shared" si="340"/>
        <v>3558490.71</v>
      </c>
      <c r="CH240" s="7">
        <f t="shared" si="340"/>
        <v>2168399.17</v>
      </c>
      <c r="CI240" s="7">
        <f t="shared" si="340"/>
        <v>8147651.5700000003</v>
      </c>
      <c r="CJ240" s="7">
        <f t="shared" si="340"/>
        <v>10960741.470000001</v>
      </c>
      <c r="CK240" s="7">
        <f t="shared" si="340"/>
        <v>55654123.630000003</v>
      </c>
      <c r="CL240" s="7">
        <f t="shared" si="340"/>
        <v>15059231.74</v>
      </c>
      <c r="CM240" s="7">
        <f t="shared" si="340"/>
        <v>8889295.4600000009</v>
      </c>
      <c r="CN240" s="7">
        <f t="shared" si="340"/>
        <v>346409265.19</v>
      </c>
      <c r="CO240" s="7">
        <f t="shared" si="340"/>
        <v>156444693.50999999</v>
      </c>
      <c r="CP240" s="7">
        <f t="shared" si="340"/>
        <v>11717941.5</v>
      </c>
      <c r="CQ240" s="7">
        <f t="shared" si="340"/>
        <v>9925686.120000001</v>
      </c>
      <c r="CR240" s="7">
        <f t="shared" si="340"/>
        <v>3768228.81</v>
      </c>
      <c r="CS240" s="7">
        <f t="shared" si="340"/>
        <v>4355231.42</v>
      </c>
      <c r="CT240" s="7">
        <f t="shared" si="340"/>
        <v>2442775.4899999998</v>
      </c>
      <c r="CU240" s="7">
        <f t="shared" si="340"/>
        <v>5121564.3600000003</v>
      </c>
      <c r="CV240" s="7">
        <f t="shared" si="340"/>
        <v>1047781.03</v>
      </c>
      <c r="CW240" s="7">
        <f t="shared" si="340"/>
        <v>3666104.68</v>
      </c>
      <c r="CX240" s="7">
        <f t="shared" si="340"/>
        <v>5793166.7599999998</v>
      </c>
      <c r="CY240" s="7">
        <f t="shared" si="340"/>
        <v>1134725.27</v>
      </c>
      <c r="CZ240" s="7">
        <f t="shared" si="340"/>
        <v>20706347.620000001</v>
      </c>
      <c r="DA240" s="7">
        <f t="shared" si="340"/>
        <v>3524811.58</v>
      </c>
      <c r="DB240" s="7">
        <f t="shared" si="340"/>
        <v>4650189.97</v>
      </c>
      <c r="DC240" s="7">
        <f t="shared" si="340"/>
        <v>3366523.5399999996</v>
      </c>
      <c r="DD240" s="7">
        <f t="shared" si="340"/>
        <v>3347891.21</v>
      </c>
      <c r="DE240" s="7">
        <f t="shared" si="340"/>
        <v>4366676.09</v>
      </c>
      <c r="DF240" s="7">
        <f t="shared" si="340"/>
        <v>228583335.63</v>
      </c>
      <c r="DG240" s="7">
        <f t="shared" si="340"/>
        <v>2121460.09</v>
      </c>
      <c r="DH240" s="7">
        <f t="shared" si="340"/>
        <v>20357746.760000002</v>
      </c>
      <c r="DI240" s="7">
        <f t="shared" si="340"/>
        <v>27125910.600000001</v>
      </c>
      <c r="DJ240" s="7">
        <f t="shared" si="340"/>
        <v>7720106.7300000004</v>
      </c>
      <c r="DK240" s="7">
        <f t="shared" si="340"/>
        <v>6061082.7000000002</v>
      </c>
      <c r="DL240" s="7">
        <f t="shared" si="340"/>
        <v>64829746.479999997</v>
      </c>
      <c r="DM240" s="7">
        <f t="shared" si="340"/>
        <v>4203514.03</v>
      </c>
      <c r="DN240" s="7">
        <f t="shared" si="340"/>
        <v>15412471.43</v>
      </c>
      <c r="DO240" s="7">
        <f t="shared" si="340"/>
        <v>37154832.590000004</v>
      </c>
      <c r="DP240" s="7">
        <f t="shared" si="340"/>
        <v>3735375.22</v>
      </c>
      <c r="DQ240" s="7">
        <f t="shared" si="340"/>
        <v>10033138.529999999</v>
      </c>
      <c r="DR240" s="7">
        <f t="shared" si="340"/>
        <v>15900311.569999998</v>
      </c>
      <c r="DS240" s="7">
        <f t="shared" si="340"/>
        <v>8075742.3300000001</v>
      </c>
      <c r="DT240" s="7">
        <f t="shared" si="340"/>
        <v>3527002.39</v>
      </c>
      <c r="DU240" s="7">
        <f t="shared" si="340"/>
        <v>5017975.8099999996</v>
      </c>
      <c r="DV240" s="7">
        <f t="shared" si="340"/>
        <v>3713187</v>
      </c>
      <c r="DW240" s="7">
        <f t="shared" si="340"/>
        <v>4552045.01</v>
      </c>
      <c r="DX240" s="7">
        <f t="shared" si="340"/>
        <v>3603499.87</v>
      </c>
      <c r="DY240" s="7">
        <f t="shared" si="340"/>
        <v>4881660.79</v>
      </c>
      <c r="DZ240" s="7">
        <f t="shared" si="340"/>
        <v>8839538.1199999992</v>
      </c>
      <c r="EA240" s="7">
        <f t="shared" ref="EA240:FX240" si="341">MIN(EA235,EA239)</f>
        <v>6745927.9000000004</v>
      </c>
      <c r="EB240" s="7">
        <f t="shared" si="341"/>
        <v>6885287.6699999999</v>
      </c>
      <c r="EC240" s="7">
        <f t="shared" si="341"/>
        <v>4133357.94</v>
      </c>
      <c r="ED240" s="7">
        <f t="shared" si="341"/>
        <v>22929219.100000001</v>
      </c>
      <c r="EE240" s="7">
        <f t="shared" si="341"/>
        <v>3537694.2</v>
      </c>
      <c r="EF240" s="7">
        <f t="shared" si="341"/>
        <v>16202635.509999998</v>
      </c>
      <c r="EG240" s="7">
        <f t="shared" si="341"/>
        <v>3981757.8</v>
      </c>
      <c r="EH240" s="7">
        <f t="shared" si="341"/>
        <v>3917015.42</v>
      </c>
      <c r="EI240" s="7">
        <f t="shared" si="341"/>
        <v>163687034.40000001</v>
      </c>
      <c r="EJ240" s="7">
        <f t="shared" si="341"/>
        <v>110352515.84999999</v>
      </c>
      <c r="EK240" s="7">
        <f t="shared" si="341"/>
        <v>7886875.7800000003</v>
      </c>
      <c r="EL240" s="7">
        <f t="shared" si="341"/>
        <v>5594521.8499999996</v>
      </c>
      <c r="EM240" s="7">
        <f t="shared" si="341"/>
        <v>5170880.18</v>
      </c>
      <c r="EN240" s="7">
        <f t="shared" si="341"/>
        <v>11303568.58</v>
      </c>
      <c r="EO240" s="7">
        <f t="shared" si="341"/>
        <v>4509426.45</v>
      </c>
      <c r="EP240" s="7">
        <f t="shared" si="341"/>
        <v>5792790.5899999999</v>
      </c>
      <c r="EQ240" s="7">
        <f t="shared" si="341"/>
        <v>30093508.489999998</v>
      </c>
      <c r="ER240" s="7">
        <f t="shared" si="341"/>
        <v>4853661.1900000004</v>
      </c>
      <c r="ES240" s="7">
        <f t="shared" si="341"/>
        <v>3145483.25</v>
      </c>
      <c r="ET240" s="7">
        <f t="shared" si="341"/>
        <v>3987510.75</v>
      </c>
      <c r="EU240" s="7">
        <f t="shared" si="341"/>
        <v>7532934.8899999997</v>
      </c>
      <c r="EV240" s="7">
        <f t="shared" si="341"/>
        <v>1778947.52</v>
      </c>
      <c r="EW240" s="7">
        <f t="shared" si="341"/>
        <v>12859402.65</v>
      </c>
      <c r="EX240" s="7">
        <f t="shared" si="341"/>
        <v>3535516.71</v>
      </c>
      <c r="EY240" s="7">
        <f t="shared" si="341"/>
        <v>7336376.2199999997</v>
      </c>
      <c r="EZ240" s="7">
        <f t="shared" si="341"/>
        <v>2680155.0499999998</v>
      </c>
      <c r="FA240" s="7">
        <f t="shared" si="341"/>
        <v>41137149.460000001</v>
      </c>
      <c r="FB240" s="7">
        <f t="shared" si="341"/>
        <v>4514586.1100000003</v>
      </c>
      <c r="FC240" s="7">
        <f t="shared" si="341"/>
        <v>21527574.710000001</v>
      </c>
      <c r="FD240" s="7">
        <f t="shared" si="341"/>
        <v>5441902.8399999999</v>
      </c>
      <c r="FE240" s="7">
        <f t="shared" si="341"/>
        <v>1874152.53</v>
      </c>
      <c r="FF240" s="7">
        <f t="shared" si="341"/>
        <v>3554876.24</v>
      </c>
      <c r="FG240" s="7">
        <f t="shared" si="341"/>
        <v>2667543.75</v>
      </c>
      <c r="FH240" s="7">
        <f t="shared" si="341"/>
        <v>1610188.19</v>
      </c>
      <c r="FI240" s="7">
        <f t="shared" si="341"/>
        <v>19674380.25</v>
      </c>
      <c r="FJ240" s="7">
        <f t="shared" si="341"/>
        <v>21890763.889999997</v>
      </c>
      <c r="FK240" s="7">
        <f t="shared" si="341"/>
        <v>28330742.819999997</v>
      </c>
      <c r="FL240" s="7">
        <f t="shared" si="341"/>
        <v>91001941.469999999</v>
      </c>
      <c r="FM240" s="7">
        <f t="shared" si="341"/>
        <v>42105335.490000002</v>
      </c>
      <c r="FN240" s="7">
        <f t="shared" si="341"/>
        <v>254903396.11000001</v>
      </c>
      <c r="FO240" s="7">
        <f t="shared" si="341"/>
        <v>12954009.939999999</v>
      </c>
      <c r="FP240" s="7">
        <f t="shared" si="341"/>
        <v>26286281.100000001</v>
      </c>
      <c r="FQ240" s="7">
        <f t="shared" si="341"/>
        <v>11412796.349999998</v>
      </c>
      <c r="FR240" s="7">
        <f t="shared" si="341"/>
        <v>3276333.95</v>
      </c>
      <c r="FS240" s="7">
        <f t="shared" si="341"/>
        <v>3259898.82</v>
      </c>
      <c r="FT240" s="7">
        <f t="shared" si="341"/>
        <v>1381225.16</v>
      </c>
      <c r="FU240" s="7">
        <f t="shared" si="341"/>
        <v>10326178.390000001</v>
      </c>
      <c r="FV240" s="7">
        <f t="shared" si="341"/>
        <v>8582488.1799999997</v>
      </c>
      <c r="FW240" s="7">
        <f t="shared" si="341"/>
        <v>3168643.68</v>
      </c>
      <c r="FX240" s="7">
        <f t="shared" si="341"/>
        <v>1576825.22</v>
      </c>
      <c r="FY240" s="7"/>
      <c r="FZ240" s="7">
        <f>SUM(C240:FX240)</f>
        <v>9718554713.1500034</v>
      </c>
      <c r="GA240" s="7"/>
      <c r="GB240" s="7"/>
      <c r="GC240" s="7"/>
      <c r="GD240" s="7"/>
      <c r="GE240" s="7"/>
      <c r="GF240" s="7"/>
      <c r="GG240" s="7"/>
      <c r="GH240" s="7"/>
      <c r="GI240" s="7"/>
      <c r="GJ240" s="7"/>
      <c r="GK240" s="7"/>
      <c r="GL240" s="7"/>
      <c r="GM240" s="7"/>
    </row>
    <row r="241" spans="1:195" x14ac:dyDescent="0.35">
      <c r="A241" s="7"/>
      <c r="B241" s="7" t="s">
        <v>786</v>
      </c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  <c r="DV241" s="7"/>
      <c r="DW241" s="7"/>
      <c r="DX241" s="7"/>
      <c r="DY241" s="7"/>
      <c r="DZ241" s="7"/>
      <c r="EA241" s="7"/>
      <c r="EB241" s="7"/>
      <c r="EC241" s="7"/>
      <c r="ED241" s="7"/>
      <c r="EE241" s="7"/>
      <c r="EF241" s="7"/>
      <c r="EG241" s="7"/>
      <c r="EH241" s="7"/>
      <c r="EI241" s="7"/>
      <c r="EJ241" s="7"/>
      <c r="EK241" s="7"/>
      <c r="EL241" s="7"/>
      <c r="EM241" s="7"/>
      <c r="EN241" s="7"/>
      <c r="EO241" s="7"/>
      <c r="EP241" s="7"/>
      <c r="EQ241" s="7"/>
      <c r="ER241" s="7"/>
      <c r="ES241" s="7"/>
      <c r="ET241" s="7"/>
      <c r="EU241" s="7"/>
      <c r="EV241" s="7"/>
      <c r="EW241" s="7"/>
      <c r="EX241" s="7"/>
      <c r="EY241" s="7"/>
      <c r="EZ241" s="7"/>
      <c r="FA241" s="7"/>
      <c r="FB241" s="7"/>
      <c r="FC241" s="7"/>
      <c r="FD241" s="7"/>
      <c r="FE241" s="7"/>
      <c r="FF241" s="7"/>
      <c r="FG241" s="7"/>
      <c r="FH241" s="7"/>
      <c r="FI241" s="7"/>
      <c r="FJ241" s="7"/>
      <c r="FK241" s="7"/>
      <c r="FL241" s="7"/>
      <c r="FM241" s="7"/>
      <c r="FN241" s="7"/>
      <c r="FO241" s="7"/>
      <c r="FP241" s="7"/>
      <c r="FQ241" s="7"/>
      <c r="FR241" s="7"/>
      <c r="FS241" s="7"/>
      <c r="FT241" s="7"/>
      <c r="FU241" s="7"/>
      <c r="FV241" s="7"/>
      <c r="FW241" s="7"/>
      <c r="FX241" s="7"/>
      <c r="FY241" s="7"/>
      <c r="FZ241" s="7"/>
      <c r="GA241" s="7"/>
      <c r="GB241" s="7"/>
      <c r="GC241" s="7"/>
      <c r="GD241" s="7"/>
      <c r="GE241" s="7"/>
      <c r="GF241" s="7"/>
      <c r="GG241" s="7"/>
      <c r="GH241" s="7"/>
      <c r="GI241" s="7"/>
      <c r="GJ241" s="7"/>
      <c r="GK241" s="7"/>
      <c r="GL241" s="7"/>
      <c r="GM241" s="7"/>
    </row>
    <row r="242" spans="1:195" x14ac:dyDescent="0.35">
      <c r="A242" s="6" t="s">
        <v>787</v>
      </c>
      <c r="B242" s="7" t="s">
        <v>788</v>
      </c>
      <c r="C242" s="7">
        <f t="shared" ref="C242:BN242" si="342">ROUND(C240/C103,2)</f>
        <v>11645.47</v>
      </c>
      <c r="D242" s="7">
        <f t="shared" si="342"/>
        <v>11266.08</v>
      </c>
      <c r="E242" s="7">
        <f t="shared" si="342"/>
        <v>12114.87</v>
      </c>
      <c r="F242" s="7">
        <f t="shared" si="342"/>
        <v>11117.11</v>
      </c>
      <c r="G242" s="7">
        <f t="shared" si="342"/>
        <v>11556.78</v>
      </c>
      <c r="H242" s="7">
        <f t="shared" si="342"/>
        <v>11756.84</v>
      </c>
      <c r="I242" s="7">
        <f t="shared" si="342"/>
        <v>11949.57</v>
      </c>
      <c r="J242" s="7">
        <f t="shared" si="342"/>
        <v>11222.6</v>
      </c>
      <c r="K242" s="7">
        <f t="shared" si="342"/>
        <v>16029.96</v>
      </c>
      <c r="L242" s="7">
        <f t="shared" si="342"/>
        <v>11908.57</v>
      </c>
      <c r="M242" s="7">
        <f t="shared" si="342"/>
        <v>13296.54</v>
      </c>
      <c r="N242" s="7">
        <f t="shared" si="342"/>
        <v>11416.08</v>
      </c>
      <c r="O242" s="7">
        <f t="shared" si="342"/>
        <v>10886.26</v>
      </c>
      <c r="P242" s="7">
        <f t="shared" si="342"/>
        <v>15803.62</v>
      </c>
      <c r="Q242" s="7">
        <f t="shared" si="342"/>
        <v>12312.08</v>
      </c>
      <c r="R242" s="7">
        <f t="shared" si="342"/>
        <v>10977.25</v>
      </c>
      <c r="S242" s="7">
        <f t="shared" si="342"/>
        <v>11567.83</v>
      </c>
      <c r="T242" s="7">
        <f t="shared" si="342"/>
        <v>19488.28</v>
      </c>
      <c r="U242" s="7">
        <f t="shared" si="342"/>
        <v>23069.279999999999</v>
      </c>
      <c r="V242" s="7">
        <f t="shared" si="342"/>
        <v>15688.02</v>
      </c>
      <c r="W242" s="7">
        <f t="shared" si="342"/>
        <v>17652.91</v>
      </c>
      <c r="X242" s="7">
        <f t="shared" si="342"/>
        <v>22299.41</v>
      </c>
      <c r="Y242" s="7">
        <f t="shared" si="342"/>
        <v>11675.45</v>
      </c>
      <c r="Z242" s="7">
        <f t="shared" si="342"/>
        <v>16016.57</v>
      </c>
      <c r="AA242" s="7">
        <f t="shared" si="342"/>
        <v>11071.77</v>
      </c>
      <c r="AB242" s="7">
        <f t="shared" si="342"/>
        <v>11212.65</v>
      </c>
      <c r="AC242" s="7">
        <f t="shared" si="342"/>
        <v>11617.15</v>
      </c>
      <c r="AD242" s="7">
        <f t="shared" si="342"/>
        <v>11076.65</v>
      </c>
      <c r="AE242" s="7">
        <f t="shared" si="342"/>
        <v>21248.66</v>
      </c>
      <c r="AF242" s="7">
        <f t="shared" si="342"/>
        <v>19282.53</v>
      </c>
      <c r="AG242" s="7">
        <f t="shared" si="342"/>
        <v>12525.46</v>
      </c>
      <c r="AH242" s="7">
        <f t="shared" si="342"/>
        <v>11435.4</v>
      </c>
      <c r="AI242" s="7">
        <f t="shared" si="342"/>
        <v>13550.87</v>
      </c>
      <c r="AJ242" s="7">
        <f t="shared" si="342"/>
        <v>19674.32</v>
      </c>
      <c r="AK242" s="7">
        <f t="shared" si="342"/>
        <v>19311.55</v>
      </c>
      <c r="AL242" s="7">
        <f t="shared" si="342"/>
        <v>15555.34</v>
      </c>
      <c r="AM242" s="7">
        <f t="shared" si="342"/>
        <v>13573.65</v>
      </c>
      <c r="AN242" s="7">
        <f t="shared" si="342"/>
        <v>14767.62</v>
      </c>
      <c r="AO242" s="7">
        <f t="shared" si="342"/>
        <v>11034.81</v>
      </c>
      <c r="AP242" s="7">
        <f t="shared" si="342"/>
        <v>11730.82</v>
      </c>
      <c r="AQ242" s="7">
        <f t="shared" si="342"/>
        <v>17310.400000000001</v>
      </c>
      <c r="AR242" s="7">
        <f t="shared" si="342"/>
        <v>10928.86</v>
      </c>
      <c r="AS242" s="7">
        <f t="shared" si="342"/>
        <v>11906.64</v>
      </c>
      <c r="AT242" s="7">
        <f t="shared" si="342"/>
        <v>11202.16</v>
      </c>
      <c r="AU242" s="7">
        <f t="shared" si="342"/>
        <v>16009.01</v>
      </c>
      <c r="AV242" s="7">
        <f t="shared" si="342"/>
        <v>15686.53</v>
      </c>
      <c r="AW242" s="7">
        <f t="shared" si="342"/>
        <v>16766</v>
      </c>
      <c r="AX242" s="7">
        <f t="shared" si="342"/>
        <v>23946.639999999999</v>
      </c>
      <c r="AY242" s="7">
        <f t="shared" si="342"/>
        <v>13814.32</v>
      </c>
      <c r="AZ242" s="7">
        <f t="shared" si="342"/>
        <v>11457.45</v>
      </c>
      <c r="BA242" s="7">
        <f t="shared" si="342"/>
        <v>10782.63</v>
      </c>
      <c r="BB242" s="7">
        <f t="shared" si="342"/>
        <v>10877.66</v>
      </c>
      <c r="BC242" s="7">
        <f t="shared" si="342"/>
        <v>11234.99</v>
      </c>
      <c r="BD242" s="7">
        <f t="shared" si="342"/>
        <v>10778.87</v>
      </c>
      <c r="BE242" s="7">
        <f t="shared" si="342"/>
        <v>11628.97</v>
      </c>
      <c r="BF242" s="7">
        <f t="shared" si="342"/>
        <v>10754.65</v>
      </c>
      <c r="BG242" s="7">
        <f t="shared" si="342"/>
        <v>12284.91</v>
      </c>
      <c r="BH242" s="7">
        <f t="shared" si="342"/>
        <v>12481.52</v>
      </c>
      <c r="BI242" s="7">
        <f t="shared" si="342"/>
        <v>16998</v>
      </c>
      <c r="BJ242" s="7">
        <f t="shared" si="342"/>
        <v>10779.75</v>
      </c>
      <c r="BK242" s="7">
        <f t="shared" si="342"/>
        <v>10845.06</v>
      </c>
      <c r="BL242" s="7">
        <f t="shared" si="342"/>
        <v>22477.42</v>
      </c>
      <c r="BM242" s="7">
        <f t="shared" si="342"/>
        <v>14399.15</v>
      </c>
      <c r="BN242" s="7">
        <f t="shared" si="342"/>
        <v>10830.19</v>
      </c>
      <c r="BO242" s="7">
        <f t="shared" ref="BO242:DZ242" si="343">ROUND(BO240/BO103,2)</f>
        <v>11249.99</v>
      </c>
      <c r="BP242" s="7">
        <f t="shared" si="343"/>
        <v>19141.47</v>
      </c>
      <c r="BQ242" s="7">
        <f t="shared" si="343"/>
        <v>11977.83</v>
      </c>
      <c r="BR242" s="7">
        <f t="shared" si="343"/>
        <v>10911.6</v>
      </c>
      <c r="BS242" s="7">
        <f t="shared" si="343"/>
        <v>12401.41</v>
      </c>
      <c r="BT242" s="7">
        <f t="shared" si="343"/>
        <v>14155.62</v>
      </c>
      <c r="BU242" s="7">
        <f t="shared" si="343"/>
        <v>14192.77</v>
      </c>
      <c r="BV242" s="7">
        <f t="shared" si="343"/>
        <v>11442.18</v>
      </c>
      <c r="BW242" s="7">
        <f t="shared" si="343"/>
        <v>11288.78</v>
      </c>
      <c r="BX242" s="7">
        <f t="shared" si="343"/>
        <v>24408.49</v>
      </c>
      <c r="BY242" s="7">
        <f t="shared" si="343"/>
        <v>12392.4</v>
      </c>
      <c r="BZ242" s="7">
        <f t="shared" si="343"/>
        <v>16940.77</v>
      </c>
      <c r="CA242" s="7">
        <f t="shared" si="343"/>
        <v>20188.28</v>
      </c>
      <c r="CB242" s="7">
        <f t="shared" si="343"/>
        <v>11016.63</v>
      </c>
      <c r="CC242" s="7">
        <f t="shared" si="343"/>
        <v>17983.45</v>
      </c>
      <c r="CD242" s="7">
        <f t="shared" si="343"/>
        <v>16166.88</v>
      </c>
      <c r="CE242" s="7">
        <f t="shared" si="343"/>
        <v>18989.98</v>
      </c>
      <c r="CF242" s="7">
        <f t="shared" si="343"/>
        <v>19429.05</v>
      </c>
      <c r="CG242" s="7">
        <f t="shared" si="343"/>
        <v>17607.57</v>
      </c>
      <c r="CH242" s="7">
        <f t="shared" si="343"/>
        <v>21969.599999999999</v>
      </c>
      <c r="CI242" s="7">
        <f t="shared" si="343"/>
        <v>11816.75</v>
      </c>
      <c r="CJ242" s="7">
        <f t="shared" si="343"/>
        <v>12184.02</v>
      </c>
      <c r="CK242" s="7">
        <f t="shared" si="343"/>
        <v>11267.39</v>
      </c>
      <c r="CL242" s="7">
        <f t="shared" si="343"/>
        <v>11862.33</v>
      </c>
      <c r="CM242" s="7">
        <f t="shared" si="343"/>
        <v>12795.88</v>
      </c>
      <c r="CN242" s="7">
        <f t="shared" si="343"/>
        <v>10772.67</v>
      </c>
      <c r="CO242" s="7">
        <f t="shared" si="343"/>
        <v>10786.91</v>
      </c>
      <c r="CP242" s="7">
        <f t="shared" si="343"/>
        <v>12188.41</v>
      </c>
      <c r="CQ242" s="7">
        <f t="shared" si="343"/>
        <v>12807.34</v>
      </c>
      <c r="CR242" s="7">
        <f t="shared" si="343"/>
        <v>16920.650000000001</v>
      </c>
      <c r="CS242" s="7">
        <f t="shared" si="343"/>
        <v>14507.77</v>
      </c>
      <c r="CT242" s="7">
        <f t="shared" si="343"/>
        <v>21241.53</v>
      </c>
      <c r="CU242" s="7">
        <f t="shared" si="343"/>
        <v>10873.81</v>
      </c>
      <c r="CV242" s="7">
        <f t="shared" si="343"/>
        <v>20955.62</v>
      </c>
      <c r="CW242" s="7">
        <f t="shared" si="343"/>
        <v>17927.16</v>
      </c>
      <c r="CX242" s="7">
        <f t="shared" si="343"/>
        <v>12517.65</v>
      </c>
      <c r="CY242" s="7">
        <f t="shared" si="343"/>
        <v>22694.51</v>
      </c>
      <c r="CZ242" s="7">
        <f t="shared" si="343"/>
        <v>11205.34</v>
      </c>
      <c r="DA242" s="7">
        <f t="shared" si="343"/>
        <v>17562.59</v>
      </c>
      <c r="DB242" s="7">
        <f t="shared" si="343"/>
        <v>14609.46</v>
      </c>
      <c r="DC242" s="7">
        <f t="shared" si="343"/>
        <v>18396.3</v>
      </c>
      <c r="DD242" s="7">
        <f t="shared" si="343"/>
        <v>19693.48</v>
      </c>
      <c r="DE242" s="7">
        <f t="shared" si="343"/>
        <v>14727.41</v>
      </c>
      <c r="DF242" s="7">
        <f t="shared" si="343"/>
        <v>10784.88</v>
      </c>
      <c r="DG242" s="7">
        <f t="shared" si="343"/>
        <v>22689.41</v>
      </c>
      <c r="DH242" s="7">
        <f t="shared" si="343"/>
        <v>11024.45</v>
      </c>
      <c r="DI242" s="7">
        <f t="shared" si="343"/>
        <v>10956.42</v>
      </c>
      <c r="DJ242" s="7">
        <f t="shared" si="343"/>
        <v>12258.03</v>
      </c>
      <c r="DK242" s="7">
        <f t="shared" si="343"/>
        <v>12593.15</v>
      </c>
      <c r="DL242" s="7">
        <f t="shared" si="343"/>
        <v>11346.77</v>
      </c>
      <c r="DM242" s="7">
        <f t="shared" si="343"/>
        <v>18056.330000000002</v>
      </c>
      <c r="DN242" s="7">
        <f t="shared" si="343"/>
        <v>11942.1</v>
      </c>
      <c r="DO242" s="7">
        <f t="shared" si="343"/>
        <v>11412.94</v>
      </c>
      <c r="DP242" s="7">
        <f t="shared" si="343"/>
        <v>18648.900000000001</v>
      </c>
      <c r="DQ242" s="7">
        <f t="shared" si="343"/>
        <v>11887.6</v>
      </c>
      <c r="DR242" s="7">
        <f t="shared" si="343"/>
        <v>11875.65</v>
      </c>
      <c r="DS242" s="7">
        <f t="shared" si="343"/>
        <v>12737.76</v>
      </c>
      <c r="DT242" s="7">
        <f t="shared" si="343"/>
        <v>19892.849999999999</v>
      </c>
      <c r="DU242" s="7">
        <f t="shared" si="343"/>
        <v>14091.48</v>
      </c>
      <c r="DV242" s="7">
        <f t="shared" si="343"/>
        <v>17639.84</v>
      </c>
      <c r="DW242" s="7">
        <f t="shared" si="343"/>
        <v>14895.44</v>
      </c>
      <c r="DX242" s="7">
        <f t="shared" si="343"/>
        <v>21629.65</v>
      </c>
      <c r="DY242" s="7">
        <f t="shared" si="343"/>
        <v>16058.09</v>
      </c>
      <c r="DZ242" s="7">
        <f t="shared" si="343"/>
        <v>12531.24</v>
      </c>
      <c r="EA242" s="7">
        <f t="shared" ref="EA242:FX242" si="344">ROUND(EA240/EA103,2)</f>
        <v>12846.94</v>
      </c>
      <c r="EB242" s="7">
        <f t="shared" si="344"/>
        <v>12441.79</v>
      </c>
      <c r="EC242" s="7">
        <f t="shared" si="344"/>
        <v>14092.59</v>
      </c>
      <c r="ED242" s="7">
        <f t="shared" si="344"/>
        <v>14611.11</v>
      </c>
      <c r="EE242" s="7">
        <f t="shared" si="344"/>
        <v>18235.54</v>
      </c>
      <c r="EF242" s="7">
        <f t="shared" si="344"/>
        <v>11640.66</v>
      </c>
      <c r="EG242" s="7">
        <f t="shared" si="344"/>
        <v>15493.22</v>
      </c>
      <c r="EH242" s="7">
        <f t="shared" si="344"/>
        <v>15807.16</v>
      </c>
      <c r="EI242" s="7">
        <f t="shared" si="344"/>
        <v>11565.29</v>
      </c>
      <c r="EJ242" s="7">
        <f t="shared" si="344"/>
        <v>10771.35</v>
      </c>
      <c r="EK242" s="7">
        <f t="shared" si="344"/>
        <v>11771.46</v>
      </c>
      <c r="EL242" s="7">
        <f t="shared" si="344"/>
        <v>12096.26</v>
      </c>
      <c r="EM242" s="7">
        <f t="shared" si="344"/>
        <v>13469.34</v>
      </c>
      <c r="EN242" s="7">
        <f t="shared" si="344"/>
        <v>11695.36</v>
      </c>
      <c r="EO242" s="7">
        <f t="shared" si="344"/>
        <v>14342.96</v>
      </c>
      <c r="EP242" s="7">
        <f t="shared" si="344"/>
        <v>13798.93</v>
      </c>
      <c r="EQ242" s="7">
        <f t="shared" si="344"/>
        <v>11308.25</v>
      </c>
      <c r="ER242" s="7">
        <f t="shared" si="344"/>
        <v>15656.97</v>
      </c>
      <c r="ES242" s="7">
        <f t="shared" si="344"/>
        <v>19075.099999999999</v>
      </c>
      <c r="ET242" s="7">
        <f t="shared" si="344"/>
        <v>20607.29</v>
      </c>
      <c r="EU242" s="7">
        <f t="shared" si="344"/>
        <v>13053.08</v>
      </c>
      <c r="EV242" s="7">
        <f t="shared" si="344"/>
        <v>23942.77</v>
      </c>
      <c r="EW242" s="7">
        <f t="shared" si="344"/>
        <v>15225.44</v>
      </c>
      <c r="EX242" s="7">
        <f t="shared" si="344"/>
        <v>20797.16</v>
      </c>
      <c r="EY242" s="7">
        <f t="shared" si="344"/>
        <v>11093.87</v>
      </c>
      <c r="EZ242" s="7">
        <f t="shared" si="344"/>
        <v>20537.59</v>
      </c>
      <c r="FA242" s="7">
        <f t="shared" si="344"/>
        <v>11985.3</v>
      </c>
      <c r="FB242" s="7">
        <f t="shared" si="344"/>
        <v>15267.45</v>
      </c>
      <c r="FC242" s="7">
        <f t="shared" si="344"/>
        <v>11026.21</v>
      </c>
      <c r="FD242" s="7">
        <f t="shared" si="344"/>
        <v>13503.48</v>
      </c>
      <c r="FE242" s="7">
        <f t="shared" si="344"/>
        <v>22744.57</v>
      </c>
      <c r="FF242" s="7">
        <f t="shared" si="344"/>
        <v>18505.34</v>
      </c>
      <c r="FG242" s="7">
        <f t="shared" si="344"/>
        <v>21204.639999999999</v>
      </c>
      <c r="FH242" s="7">
        <f t="shared" si="344"/>
        <v>22678.71</v>
      </c>
      <c r="FI242" s="7">
        <f t="shared" si="344"/>
        <v>11354.1</v>
      </c>
      <c r="FJ242" s="7">
        <f t="shared" si="344"/>
        <v>10874.7</v>
      </c>
      <c r="FK242" s="7">
        <f t="shared" si="344"/>
        <v>11139.8</v>
      </c>
      <c r="FL242" s="7">
        <f t="shared" si="344"/>
        <v>10761.31</v>
      </c>
      <c r="FM242" s="7">
        <f t="shared" si="344"/>
        <v>10767.25</v>
      </c>
      <c r="FN242" s="7">
        <f t="shared" si="344"/>
        <v>11391.16</v>
      </c>
      <c r="FO242" s="7">
        <f t="shared" si="344"/>
        <v>11636.73</v>
      </c>
      <c r="FP242" s="7">
        <f t="shared" si="344"/>
        <v>11391.67</v>
      </c>
      <c r="FQ242" s="7">
        <f t="shared" si="344"/>
        <v>11580.72</v>
      </c>
      <c r="FR242" s="7">
        <f t="shared" si="344"/>
        <v>19329.400000000001</v>
      </c>
      <c r="FS242" s="7">
        <f t="shared" si="344"/>
        <v>18365.63</v>
      </c>
      <c r="FT242" s="7">
        <f t="shared" si="344"/>
        <v>24189.58</v>
      </c>
      <c r="FU242" s="7">
        <f t="shared" si="344"/>
        <v>12765.7</v>
      </c>
      <c r="FV242" s="7">
        <f t="shared" si="344"/>
        <v>12348.9</v>
      </c>
      <c r="FW242" s="7">
        <f t="shared" si="344"/>
        <v>19853.66</v>
      </c>
      <c r="FX242" s="7">
        <f t="shared" si="344"/>
        <v>24258.85</v>
      </c>
      <c r="FY242" s="7"/>
      <c r="FZ242" s="7">
        <f>FZ240/FZ103</f>
        <v>11388.253792342743</v>
      </c>
      <c r="GA242" s="7"/>
      <c r="GB242" s="7"/>
      <c r="GC242" s="7"/>
      <c r="GD242" s="7"/>
      <c r="GE242" s="7"/>
      <c r="GF242" s="7"/>
      <c r="GG242" s="7"/>
      <c r="GH242" s="7"/>
      <c r="GI242" s="7"/>
      <c r="GJ242" s="7"/>
      <c r="GK242" s="7"/>
      <c r="GL242" s="7"/>
      <c r="GM242" s="7"/>
    </row>
    <row r="243" spans="1:195" x14ac:dyDescent="0.35">
      <c r="A243" s="7"/>
      <c r="B243" s="7" t="s">
        <v>789</v>
      </c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>
        <f>DK240-DK229</f>
        <v>6050838.7000000002</v>
      </c>
      <c r="DL243" s="7"/>
      <c r="DM243" s="7"/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/>
      <c r="EA243" s="7"/>
      <c r="EB243" s="7"/>
      <c r="EC243" s="7"/>
      <c r="ED243" s="7"/>
      <c r="EE243" s="7"/>
      <c r="EF243" s="7"/>
      <c r="EG243" s="7"/>
      <c r="EH243" s="7"/>
      <c r="EI243" s="7"/>
      <c r="EJ243" s="7"/>
      <c r="EK243" s="7"/>
      <c r="EL243" s="7"/>
      <c r="EM243" s="7"/>
      <c r="EN243" s="7"/>
      <c r="EO243" s="7"/>
      <c r="EP243" s="7"/>
      <c r="EQ243" s="7"/>
      <c r="ER243" s="7"/>
      <c r="ES243" s="7"/>
      <c r="ET243" s="7"/>
      <c r="EU243" s="7"/>
      <c r="EV243" s="7"/>
      <c r="EW243" s="7"/>
      <c r="EX243" s="7"/>
      <c r="EY243" s="7"/>
      <c r="EZ243" s="7"/>
      <c r="FA243" s="7"/>
      <c r="FB243" s="7"/>
      <c r="FC243" s="7"/>
      <c r="FD243" s="7"/>
      <c r="FE243" s="7"/>
      <c r="FF243" s="7"/>
      <c r="FG243" s="7"/>
      <c r="FH243" s="7"/>
      <c r="FI243" s="7"/>
      <c r="FJ243" s="7"/>
      <c r="FK243" s="7"/>
      <c r="FL243" s="7"/>
      <c r="FM243" s="7"/>
      <c r="FN243" s="7"/>
      <c r="FO243" s="7"/>
      <c r="FP243" s="7"/>
      <c r="FQ243" s="7"/>
      <c r="FR243" s="7"/>
      <c r="FS243" s="7"/>
      <c r="FT243" s="7"/>
      <c r="FU243" s="7"/>
      <c r="FV243" s="7"/>
      <c r="FW243" s="7"/>
      <c r="FX243" s="7"/>
      <c r="FY243" s="7"/>
      <c r="FZ243" s="7"/>
      <c r="GA243" s="7"/>
      <c r="GB243" s="7"/>
      <c r="GC243" s="7"/>
      <c r="GD243" s="7"/>
      <c r="GE243" s="7"/>
      <c r="GF243" s="7"/>
      <c r="GG243" s="7"/>
      <c r="GH243" s="7"/>
      <c r="GI243" s="7"/>
      <c r="GJ243" s="7"/>
      <c r="GK243" s="7"/>
      <c r="GL243" s="7"/>
      <c r="GM243" s="7"/>
    </row>
    <row r="244" spans="1:195" x14ac:dyDescent="0.35">
      <c r="A244" s="6" t="s">
        <v>595</v>
      </c>
      <c r="B244" s="7"/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88"/>
      <c r="W244" s="88"/>
      <c r="X244" s="88"/>
      <c r="Y244" s="88"/>
      <c r="Z244" s="88"/>
      <c r="AA244" s="88"/>
      <c r="AB244" s="88"/>
      <c r="AC244" s="88"/>
      <c r="AD244" s="88"/>
      <c r="AE244" s="88"/>
      <c r="AF244" s="88"/>
      <c r="AG244" s="88"/>
      <c r="AH244" s="88"/>
      <c r="AI244" s="88"/>
      <c r="AJ244" s="88"/>
      <c r="AK244" s="88"/>
      <c r="AL244" s="88"/>
      <c r="AM244" s="88"/>
      <c r="AN244" s="88"/>
      <c r="AO244" s="88"/>
      <c r="AP244" s="88"/>
      <c r="AQ244" s="88"/>
      <c r="AR244" s="88"/>
      <c r="AS244" s="88"/>
      <c r="AT244" s="88"/>
      <c r="AU244" s="88"/>
      <c r="AV244" s="88"/>
      <c r="AW244" s="88"/>
      <c r="AX244" s="88"/>
      <c r="AY244" s="88"/>
      <c r="AZ244" s="88"/>
      <c r="BA244" s="88"/>
      <c r="BB244" s="88"/>
      <c r="BC244" s="88"/>
      <c r="BD244" s="88"/>
      <c r="BE244" s="88"/>
      <c r="BF244" s="88"/>
      <c r="BG244" s="88"/>
      <c r="BH244" s="88"/>
      <c r="BI244" s="88"/>
      <c r="BJ244" s="88"/>
      <c r="BK244" s="88"/>
      <c r="BL244" s="88"/>
      <c r="BM244" s="88"/>
      <c r="BN244" s="88"/>
      <c r="BO244" s="88"/>
      <c r="BP244" s="88"/>
      <c r="BQ244" s="88"/>
      <c r="BR244" s="88"/>
      <c r="BS244" s="88"/>
      <c r="BT244" s="88"/>
      <c r="BU244" s="88"/>
      <c r="BV244" s="88"/>
      <c r="BW244" s="88"/>
      <c r="BX244" s="88"/>
      <c r="BY244" s="88"/>
      <c r="BZ244" s="88"/>
      <c r="CA244" s="88"/>
      <c r="CB244" s="88"/>
      <c r="CC244" s="88"/>
      <c r="CD244" s="88"/>
      <c r="CE244" s="88"/>
      <c r="CF244" s="88"/>
      <c r="CG244" s="88"/>
      <c r="CH244" s="88"/>
      <c r="CI244" s="88"/>
      <c r="CJ244" s="88"/>
      <c r="CK244" s="88"/>
      <c r="CL244" s="88"/>
      <c r="CM244" s="88"/>
      <c r="CN244" s="88"/>
      <c r="CO244" s="88"/>
      <c r="CP244" s="88"/>
      <c r="CQ244" s="88"/>
      <c r="CR244" s="88"/>
      <c r="CS244" s="88"/>
      <c r="CT244" s="88"/>
      <c r="CU244" s="88"/>
      <c r="CV244" s="88"/>
      <c r="CW244" s="88"/>
      <c r="CX244" s="88"/>
      <c r="CY244" s="88"/>
      <c r="CZ244" s="88"/>
      <c r="DA244" s="88"/>
      <c r="DB244" s="88"/>
      <c r="DC244" s="88"/>
      <c r="DD244" s="88"/>
      <c r="DE244" s="88"/>
      <c r="DF244" s="88"/>
      <c r="DG244" s="88"/>
      <c r="DH244" s="88"/>
      <c r="DI244" s="88"/>
      <c r="DJ244" s="88"/>
      <c r="DK244" s="88"/>
      <c r="DL244" s="88"/>
      <c r="DM244" s="88"/>
      <c r="DN244" s="88"/>
      <c r="DO244" s="88"/>
      <c r="DP244" s="88"/>
      <c r="DQ244" s="88"/>
      <c r="DR244" s="88"/>
      <c r="DS244" s="88"/>
      <c r="DT244" s="88"/>
      <c r="DU244" s="88"/>
      <c r="DV244" s="88"/>
      <c r="DW244" s="88"/>
      <c r="DX244" s="88"/>
      <c r="DY244" s="88"/>
      <c r="DZ244" s="88"/>
      <c r="EA244" s="88"/>
      <c r="EB244" s="88"/>
      <c r="EC244" s="88"/>
      <c r="ED244" s="88"/>
      <c r="EE244" s="88"/>
      <c r="EF244" s="88"/>
      <c r="EG244" s="88"/>
      <c r="EH244" s="88"/>
      <c r="EI244" s="88"/>
      <c r="EJ244" s="88"/>
      <c r="EK244" s="88"/>
      <c r="EL244" s="88"/>
      <c r="EM244" s="88"/>
      <c r="EN244" s="88"/>
      <c r="EO244" s="88"/>
      <c r="EP244" s="88"/>
      <c r="EQ244" s="88"/>
      <c r="ER244" s="88"/>
      <c r="ES244" s="88"/>
      <c r="ET244" s="88"/>
      <c r="EU244" s="88"/>
      <c r="EV244" s="88"/>
      <c r="EW244" s="88"/>
      <c r="EX244" s="88"/>
      <c r="EY244" s="88"/>
      <c r="EZ244" s="88"/>
      <c r="FA244" s="88"/>
      <c r="FB244" s="88"/>
      <c r="FC244" s="88"/>
      <c r="FD244" s="88"/>
      <c r="FE244" s="88"/>
      <c r="FF244" s="88"/>
      <c r="FG244" s="88"/>
      <c r="FH244" s="88"/>
      <c r="FI244" s="88"/>
      <c r="FJ244" s="88"/>
      <c r="FK244" s="88"/>
      <c r="FL244" s="88"/>
      <c r="FM244" s="88"/>
      <c r="FN244" s="88"/>
      <c r="FO244" s="88"/>
      <c r="FP244" s="88"/>
      <c r="FQ244" s="88"/>
      <c r="FR244" s="88"/>
      <c r="FS244" s="88"/>
      <c r="FT244" s="88"/>
      <c r="FU244" s="88"/>
      <c r="FV244" s="88"/>
      <c r="FW244" s="88"/>
      <c r="FX244" s="88"/>
      <c r="FY244" s="7"/>
      <c r="FZ244" s="7"/>
      <c r="GA244" s="7"/>
      <c r="GB244" s="7"/>
      <c r="GC244" s="7"/>
      <c r="GD244" s="7"/>
      <c r="GE244" s="7"/>
      <c r="GF244" s="7"/>
      <c r="GG244" s="7"/>
      <c r="GH244" s="7"/>
      <c r="GI244" s="7"/>
      <c r="GJ244" s="7"/>
      <c r="GK244" s="7"/>
      <c r="GL244" s="7"/>
      <c r="GM244" s="7"/>
    </row>
    <row r="245" spans="1:195" ht="31" x14ac:dyDescent="0.35">
      <c r="A245" s="6" t="s">
        <v>595</v>
      </c>
      <c r="B245" s="99" t="s">
        <v>790</v>
      </c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  <c r="DV245" s="7"/>
      <c r="DW245" s="7"/>
      <c r="DX245" s="7"/>
      <c r="DY245" s="7"/>
      <c r="DZ245" s="7"/>
      <c r="EA245" s="7"/>
      <c r="EB245" s="7"/>
      <c r="EC245" s="7"/>
      <c r="ED245" s="7"/>
      <c r="EE245" s="7"/>
      <c r="EF245" s="7"/>
      <c r="EG245" s="7"/>
      <c r="EH245" s="7"/>
      <c r="EI245" s="7"/>
      <c r="EJ245" s="7"/>
      <c r="EK245" s="7"/>
      <c r="EL245" s="7"/>
      <c r="EM245" s="7"/>
      <c r="EN245" s="7"/>
      <c r="EO245" s="7"/>
      <c r="EP245" s="7"/>
      <c r="EQ245" s="7"/>
      <c r="ER245" s="7"/>
      <c r="ES245" s="7"/>
      <c r="ET245" s="7"/>
      <c r="EU245" s="7"/>
      <c r="EV245" s="7"/>
      <c r="EW245" s="7"/>
      <c r="EX245" s="7"/>
      <c r="EY245" s="7"/>
      <c r="EZ245" s="7"/>
      <c r="FA245" s="7"/>
      <c r="FB245" s="7"/>
      <c r="FC245" s="7"/>
      <c r="FD245" s="7"/>
      <c r="FE245" s="7"/>
      <c r="FF245" s="7"/>
      <c r="FG245" s="7"/>
      <c r="FH245" s="7"/>
      <c r="FI245" s="7"/>
      <c r="FJ245" s="7"/>
      <c r="FK245" s="7"/>
      <c r="FL245" s="7"/>
      <c r="FM245" s="7"/>
      <c r="FN245" s="7"/>
      <c r="FO245" s="7"/>
      <c r="FP245" s="7"/>
      <c r="FQ245" s="7"/>
      <c r="FR245" s="7"/>
      <c r="FS245" s="7"/>
      <c r="FT245" s="7"/>
      <c r="FU245" s="7"/>
      <c r="FV245" s="7"/>
      <c r="FW245" s="7"/>
      <c r="FX245" s="7"/>
      <c r="FY245" s="7"/>
      <c r="FZ245" s="7"/>
      <c r="GA245" s="7"/>
      <c r="GB245" s="7"/>
      <c r="GC245" s="7"/>
      <c r="GD245" s="7"/>
      <c r="GE245" s="7"/>
      <c r="GF245" s="7"/>
      <c r="GG245" s="7"/>
      <c r="GH245" s="7"/>
      <c r="GI245" s="7"/>
      <c r="GJ245" s="7"/>
      <c r="GK245" s="7"/>
      <c r="GL245" s="7"/>
      <c r="GM245" s="7"/>
    </row>
    <row r="246" spans="1:195" x14ac:dyDescent="0.35">
      <c r="A246" s="6" t="s">
        <v>791</v>
      </c>
      <c r="B246" s="7" t="s">
        <v>792</v>
      </c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7"/>
      <c r="CW246" s="7"/>
      <c r="CX246" s="7"/>
      <c r="CY246" s="7"/>
      <c r="CZ246" s="7"/>
      <c r="DA246" s="7"/>
      <c r="DB246" s="7"/>
      <c r="DC246" s="7"/>
      <c r="DD246" s="7"/>
      <c r="DE246" s="7"/>
      <c r="DF246" s="7"/>
      <c r="DG246" s="7"/>
      <c r="DH246" s="7"/>
      <c r="DI246" s="7"/>
      <c r="DJ246" s="7"/>
      <c r="DK246" s="7"/>
      <c r="DL246" s="7"/>
      <c r="DM246" s="7"/>
      <c r="DN246" s="7"/>
      <c r="DO246" s="7"/>
      <c r="DP246" s="7"/>
      <c r="DQ246" s="7"/>
      <c r="DR246" s="7"/>
      <c r="DS246" s="7"/>
      <c r="DT246" s="7"/>
      <c r="DU246" s="7"/>
      <c r="DV246" s="7"/>
      <c r="DW246" s="7"/>
      <c r="DX246" s="7"/>
      <c r="DY246" s="7"/>
      <c r="DZ246" s="7"/>
      <c r="EA246" s="7"/>
      <c r="EB246" s="7"/>
      <c r="EC246" s="7"/>
      <c r="ED246" s="7"/>
      <c r="EE246" s="7"/>
      <c r="EF246" s="7"/>
      <c r="EG246" s="7"/>
      <c r="EH246" s="7"/>
      <c r="EI246" s="7"/>
      <c r="EJ246" s="7"/>
      <c r="EK246" s="7"/>
      <c r="EL246" s="7"/>
      <c r="EM246" s="7"/>
      <c r="EN246" s="7"/>
      <c r="EO246" s="7"/>
      <c r="EP246" s="7"/>
      <c r="EQ246" s="7"/>
      <c r="ER246" s="7"/>
      <c r="ES246" s="7"/>
      <c r="ET246" s="7"/>
      <c r="EU246" s="7"/>
      <c r="EV246" s="7"/>
      <c r="EW246" s="7"/>
      <c r="EX246" s="7"/>
      <c r="EY246" s="7"/>
      <c r="EZ246" s="7"/>
      <c r="FA246" s="7"/>
      <c r="FB246" s="7"/>
      <c r="FC246" s="7"/>
      <c r="FD246" s="7"/>
      <c r="FE246" s="7"/>
      <c r="FF246" s="7"/>
      <c r="FG246" s="7"/>
      <c r="FH246" s="7"/>
      <c r="FI246" s="7"/>
      <c r="FJ246" s="7"/>
      <c r="FK246" s="7"/>
      <c r="FL246" s="7"/>
      <c r="FM246" s="7"/>
      <c r="FN246" s="7"/>
      <c r="FO246" s="7"/>
      <c r="FP246" s="7"/>
      <c r="FQ246" s="7"/>
      <c r="FR246" s="7"/>
      <c r="FS246" s="7"/>
      <c r="FT246" s="7"/>
      <c r="FU246" s="7"/>
      <c r="FV246" s="7"/>
      <c r="FW246" s="7"/>
      <c r="FX246" s="7"/>
      <c r="FY246" s="88"/>
      <c r="FZ246" s="7"/>
      <c r="GA246" s="7"/>
      <c r="GB246" s="7"/>
      <c r="GC246" s="7"/>
      <c r="GD246" s="7"/>
      <c r="GE246" s="7"/>
      <c r="GF246" s="7"/>
      <c r="GG246" s="7"/>
      <c r="GH246" s="7"/>
      <c r="GI246" s="7"/>
      <c r="GJ246" s="7"/>
      <c r="GK246" s="7"/>
      <c r="GL246" s="7"/>
      <c r="GM246" s="7"/>
    </row>
    <row r="247" spans="1:195" x14ac:dyDescent="0.35">
      <c r="A247" s="7"/>
      <c r="B247" s="7" t="s">
        <v>793</v>
      </c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  <c r="DH247" s="7"/>
      <c r="DI247" s="7"/>
      <c r="DJ247" s="7"/>
      <c r="DK247" s="7"/>
      <c r="DL247" s="7"/>
      <c r="DM247" s="7"/>
      <c r="DN247" s="7"/>
      <c r="DO247" s="7"/>
      <c r="DP247" s="7"/>
      <c r="DQ247" s="7"/>
      <c r="DR247" s="7"/>
      <c r="DS247" s="7"/>
      <c r="DT247" s="7"/>
      <c r="DU247" s="7"/>
      <c r="DV247" s="7"/>
      <c r="DW247" s="7"/>
      <c r="DX247" s="7"/>
      <c r="DY247" s="7"/>
      <c r="DZ247" s="7"/>
      <c r="EA247" s="7"/>
      <c r="EB247" s="7"/>
      <c r="EC247" s="7"/>
      <c r="ED247" s="7"/>
      <c r="EE247" s="7"/>
      <c r="EF247" s="7"/>
      <c r="EG247" s="7"/>
      <c r="EH247" s="7"/>
      <c r="EI247" s="7"/>
      <c r="EJ247" s="7"/>
      <c r="EK247" s="7"/>
      <c r="EL247" s="7"/>
      <c r="EM247" s="7"/>
      <c r="EN247" s="7"/>
      <c r="EO247" s="7"/>
      <c r="EP247" s="7"/>
      <c r="EQ247" s="7"/>
      <c r="ER247" s="7"/>
      <c r="ES247" s="7"/>
      <c r="ET247" s="7"/>
      <c r="EU247" s="7"/>
      <c r="EV247" s="7"/>
      <c r="EW247" s="7"/>
      <c r="EX247" s="7"/>
      <c r="EY247" s="7"/>
      <c r="EZ247" s="7"/>
      <c r="FA247" s="7"/>
      <c r="FB247" s="7"/>
      <c r="FC247" s="7"/>
      <c r="FD247" s="7"/>
      <c r="FE247" s="7"/>
      <c r="FF247" s="7"/>
      <c r="FG247" s="7"/>
      <c r="FH247" s="7"/>
      <c r="FI247" s="7"/>
      <c r="FJ247" s="7"/>
      <c r="FK247" s="7"/>
      <c r="FL247" s="7"/>
      <c r="FM247" s="7"/>
      <c r="FN247" s="7"/>
      <c r="FO247" s="7"/>
      <c r="FP247" s="7"/>
      <c r="FQ247" s="7"/>
      <c r="FR247" s="7"/>
      <c r="FS247" s="7"/>
      <c r="FT247" s="7"/>
      <c r="FU247" s="7"/>
      <c r="FV247" s="7"/>
      <c r="FW247" s="7"/>
      <c r="FX247" s="7"/>
      <c r="FY247" s="7"/>
      <c r="FZ247" s="7">
        <f>SUM(C245:FX245)</f>
        <v>0</v>
      </c>
      <c r="GA247" s="7"/>
      <c r="GB247" s="7"/>
      <c r="GC247" s="7"/>
      <c r="GD247" s="7"/>
      <c r="GE247" s="7"/>
      <c r="GF247" s="7"/>
      <c r="GG247" s="7"/>
      <c r="GH247" s="7"/>
      <c r="GI247" s="7"/>
      <c r="GJ247" s="7"/>
      <c r="GK247" s="7"/>
      <c r="GL247" s="7"/>
      <c r="GM247" s="7"/>
    </row>
    <row r="248" spans="1:195" x14ac:dyDescent="0.35">
      <c r="A248" s="97" t="s">
        <v>794</v>
      </c>
      <c r="B248" s="98" t="s">
        <v>795</v>
      </c>
      <c r="C248" s="7">
        <f t="shared" ref="C248:BN248" si="345">IF((AND(C$212=C$240,C$73&lt;&gt;888888888.88))=TRUE(),C235,0)</f>
        <v>77934324.75</v>
      </c>
      <c r="D248" s="7">
        <f t="shared" si="345"/>
        <v>0</v>
      </c>
      <c r="E248" s="7">
        <f t="shared" si="345"/>
        <v>70881780.040000007</v>
      </c>
      <c r="F248" s="7">
        <f t="shared" si="345"/>
        <v>268471199.26999998</v>
      </c>
      <c r="G248" s="7">
        <f t="shared" si="345"/>
        <v>19868440.309999999</v>
      </c>
      <c r="H248" s="7">
        <f t="shared" si="345"/>
        <v>0</v>
      </c>
      <c r="I248" s="7">
        <f t="shared" si="345"/>
        <v>98683103.169999987</v>
      </c>
      <c r="J248" s="7">
        <f t="shared" si="345"/>
        <v>23926087.259999998</v>
      </c>
      <c r="K248" s="7">
        <f t="shared" si="345"/>
        <v>4137762.26</v>
      </c>
      <c r="L248" s="7">
        <f t="shared" si="345"/>
        <v>26143620.000000004</v>
      </c>
      <c r="M248" s="7">
        <f t="shared" si="345"/>
        <v>13714030.620000001</v>
      </c>
      <c r="N248" s="7">
        <f t="shared" si="345"/>
        <v>585173577.00999999</v>
      </c>
      <c r="O248" s="7">
        <f t="shared" si="345"/>
        <v>144033827.53</v>
      </c>
      <c r="P248" s="7">
        <f t="shared" si="345"/>
        <v>5038387.129999999</v>
      </c>
      <c r="Q248" s="7">
        <f t="shared" si="345"/>
        <v>0</v>
      </c>
      <c r="R248" s="7">
        <f t="shared" si="345"/>
        <v>71339800.530000001</v>
      </c>
      <c r="S248" s="7">
        <f t="shared" si="345"/>
        <v>0</v>
      </c>
      <c r="T248" s="7">
        <f t="shared" si="345"/>
        <v>0</v>
      </c>
      <c r="U248" s="7">
        <f t="shared" si="345"/>
        <v>0</v>
      </c>
      <c r="V248" s="7">
        <f t="shared" si="345"/>
        <v>4094991.19</v>
      </c>
      <c r="W248" s="7">
        <f t="shared" si="345"/>
        <v>2701531.69</v>
      </c>
      <c r="X248" s="7">
        <f t="shared" si="345"/>
        <v>1134890.77</v>
      </c>
      <c r="Y248" s="7">
        <f t="shared" si="345"/>
        <v>10590128.68</v>
      </c>
      <c r="Z248" s="7">
        <f t="shared" si="345"/>
        <v>0</v>
      </c>
      <c r="AA248" s="7">
        <f t="shared" si="345"/>
        <v>345304198.09999996</v>
      </c>
      <c r="AB248" s="7">
        <f t="shared" si="345"/>
        <v>308280109.14000005</v>
      </c>
      <c r="AC248" s="7">
        <f t="shared" si="345"/>
        <v>10730213.84</v>
      </c>
      <c r="AD248" s="7">
        <f t="shared" si="345"/>
        <v>15886295.140000001</v>
      </c>
      <c r="AE248" s="7">
        <f t="shared" si="345"/>
        <v>2093244.6800000002</v>
      </c>
      <c r="AF248" s="7">
        <f t="shared" si="345"/>
        <v>3267995.6499999994</v>
      </c>
      <c r="AG248" s="7">
        <f t="shared" si="345"/>
        <v>7677758.0300000003</v>
      </c>
      <c r="AH248" s="7">
        <f t="shared" si="345"/>
        <v>11202524.720000001</v>
      </c>
      <c r="AI248" s="7">
        <f t="shared" si="345"/>
        <v>5122618.74</v>
      </c>
      <c r="AJ248" s="7">
        <f t="shared" si="345"/>
        <v>0</v>
      </c>
      <c r="AK248" s="7">
        <f t="shared" si="345"/>
        <v>3353526.17</v>
      </c>
      <c r="AL248" s="7">
        <f t="shared" si="345"/>
        <v>0</v>
      </c>
      <c r="AM248" s="7">
        <f t="shared" si="345"/>
        <v>5117345.3600000003</v>
      </c>
      <c r="AN248" s="7">
        <f t="shared" si="345"/>
        <v>4658988.7799999993</v>
      </c>
      <c r="AO248" s="7">
        <f t="shared" si="345"/>
        <v>50394865.789999999</v>
      </c>
      <c r="AP248" s="7">
        <f t="shared" si="345"/>
        <v>1002592494.67</v>
      </c>
      <c r="AQ248" s="7">
        <f t="shared" si="345"/>
        <v>4208556.43</v>
      </c>
      <c r="AR248" s="7">
        <f t="shared" si="345"/>
        <v>687257687.20999992</v>
      </c>
      <c r="AS248" s="7">
        <f t="shared" si="345"/>
        <v>78695008.839999989</v>
      </c>
      <c r="AT248" s="7">
        <f t="shared" si="345"/>
        <v>26285524.52</v>
      </c>
      <c r="AU248" s="7">
        <f t="shared" si="345"/>
        <v>4451701.74</v>
      </c>
      <c r="AV248" s="7">
        <f t="shared" si="345"/>
        <v>4894002</v>
      </c>
      <c r="AW248" s="7">
        <f t="shared" si="345"/>
        <v>0</v>
      </c>
      <c r="AX248" s="7">
        <f t="shared" si="345"/>
        <v>0</v>
      </c>
      <c r="AY248" s="7">
        <f t="shared" si="345"/>
        <v>5789604.6099999994</v>
      </c>
      <c r="AZ248" s="7">
        <f t="shared" si="345"/>
        <v>0</v>
      </c>
      <c r="BA248" s="7">
        <f t="shared" si="345"/>
        <v>0</v>
      </c>
      <c r="BB248" s="7">
        <f t="shared" si="345"/>
        <v>0</v>
      </c>
      <c r="BC248" s="7">
        <f t="shared" si="345"/>
        <v>0</v>
      </c>
      <c r="BD248" s="7">
        <f t="shared" si="345"/>
        <v>38997103.259999998</v>
      </c>
      <c r="BE248" s="7">
        <f t="shared" si="345"/>
        <v>0</v>
      </c>
      <c r="BF248" s="7">
        <f t="shared" si="345"/>
        <v>275729638.49000001</v>
      </c>
      <c r="BG248" s="7">
        <f t="shared" si="345"/>
        <v>0</v>
      </c>
      <c r="BH248" s="7">
        <f t="shared" si="345"/>
        <v>0</v>
      </c>
      <c r="BI248" s="7">
        <f t="shared" si="345"/>
        <v>4429042.1199999992</v>
      </c>
      <c r="BJ248" s="7">
        <f t="shared" si="345"/>
        <v>67788466.930000007</v>
      </c>
      <c r="BK248" s="7">
        <f t="shared" si="345"/>
        <v>360777453.82999998</v>
      </c>
      <c r="BL248" s="7">
        <f t="shared" si="345"/>
        <v>2116243.83</v>
      </c>
      <c r="BM248" s="7">
        <f t="shared" si="345"/>
        <v>0</v>
      </c>
      <c r="BN248" s="7">
        <f t="shared" si="345"/>
        <v>0</v>
      </c>
      <c r="BO248" s="7">
        <f t="shared" ref="BO248:DZ248" si="346">IF((AND(BO$212=BO$240,BO$73&lt;&gt;888888888.88))=TRUE(),BO235,0)</f>
        <v>0</v>
      </c>
      <c r="BP248" s="7">
        <f t="shared" si="346"/>
        <v>3297952.4000000004</v>
      </c>
      <c r="BQ248" s="7">
        <f t="shared" si="346"/>
        <v>0</v>
      </c>
      <c r="BR248" s="7">
        <f t="shared" si="346"/>
        <v>49922137.670000002</v>
      </c>
      <c r="BS248" s="7">
        <f t="shared" si="346"/>
        <v>0</v>
      </c>
      <c r="BT248" s="7">
        <f t="shared" si="346"/>
        <v>5585744.5800000001</v>
      </c>
      <c r="BU248" s="7">
        <f t="shared" si="346"/>
        <v>5735738.0200000005</v>
      </c>
      <c r="BV248" s="7">
        <f t="shared" si="346"/>
        <v>14279403.290000001</v>
      </c>
      <c r="BW248" s="7">
        <f t="shared" si="346"/>
        <v>22870613.440000001</v>
      </c>
      <c r="BX248" s="7">
        <f t="shared" si="346"/>
        <v>0</v>
      </c>
      <c r="BY248" s="7">
        <f t="shared" si="346"/>
        <v>6216619.9399999995</v>
      </c>
      <c r="BZ248" s="7">
        <f t="shared" si="346"/>
        <v>0</v>
      </c>
      <c r="CA248" s="7">
        <f t="shared" si="346"/>
        <v>3003264.09</v>
      </c>
      <c r="CB248" s="7">
        <f t="shared" si="346"/>
        <v>0</v>
      </c>
      <c r="CC248" s="7">
        <f t="shared" si="346"/>
        <v>0</v>
      </c>
      <c r="CD248" s="7">
        <f t="shared" si="346"/>
        <v>2735204.0100000002</v>
      </c>
      <c r="CE248" s="7">
        <f t="shared" si="346"/>
        <v>0</v>
      </c>
      <c r="CF248" s="7">
        <f t="shared" si="346"/>
        <v>2367533.3000000003</v>
      </c>
      <c r="CG248" s="7">
        <f t="shared" si="346"/>
        <v>3559178.5599999996</v>
      </c>
      <c r="CH248" s="7">
        <f t="shared" si="346"/>
        <v>2174751.4099999997</v>
      </c>
      <c r="CI248" s="7">
        <f t="shared" si="346"/>
        <v>0</v>
      </c>
      <c r="CJ248" s="7">
        <f t="shared" si="346"/>
        <v>11103604.709999999</v>
      </c>
      <c r="CK248" s="7">
        <f t="shared" si="346"/>
        <v>55781666.510000005</v>
      </c>
      <c r="CL248" s="7">
        <f t="shared" si="346"/>
        <v>0</v>
      </c>
      <c r="CM248" s="7">
        <f t="shared" si="346"/>
        <v>9133329.9799999986</v>
      </c>
      <c r="CN248" s="7">
        <f t="shared" si="346"/>
        <v>0</v>
      </c>
      <c r="CO248" s="7">
        <f t="shared" si="346"/>
        <v>0</v>
      </c>
      <c r="CP248" s="7">
        <f t="shared" si="346"/>
        <v>11776309.010000002</v>
      </c>
      <c r="CQ248" s="7">
        <f t="shared" si="346"/>
        <v>0</v>
      </c>
      <c r="CR248" s="7">
        <f t="shared" si="346"/>
        <v>3848332.5700000003</v>
      </c>
      <c r="CS248" s="7">
        <f t="shared" si="346"/>
        <v>4431858.4800000004</v>
      </c>
      <c r="CT248" s="7">
        <f t="shared" si="346"/>
        <v>0</v>
      </c>
      <c r="CU248" s="7">
        <f t="shared" si="346"/>
        <v>0</v>
      </c>
      <c r="CV248" s="7">
        <f t="shared" si="346"/>
        <v>1050499.77</v>
      </c>
      <c r="CW248" s="7">
        <f t="shared" si="346"/>
        <v>3682476.8400000003</v>
      </c>
      <c r="CX248" s="7">
        <f t="shared" si="346"/>
        <v>0</v>
      </c>
      <c r="CY248" s="7">
        <f t="shared" si="346"/>
        <v>1135986.5799999998</v>
      </c>
      <c r="CZ248" s="7">
        <f t="shared" si="346"/>
        <v>20708535.630000003</v>
      </c>
      <c r="DA248" s="7">
        <f t="shared" si="346"/>
        <v>3540090.14</v>
      </c>
      <c r="DB248" s="7">
        <f t="shared" si="346"/>
        <v>4663168.01</v>
      </c>
      <c r="DC248" s="7">
        <f t="shared" si="346"/>
        <v>0</v>
      </c>
      <c r="DD248" s="7">
        <f t="shared" si="346"/>
        <v>0</v>
      </c>
      <c r="DE248" s="7">
        <f t="shared" si="346"/>
        <v>4485551.9600000009</v>
      </c>
      <c r="DF248" s="7">
        <f t="shared" si="346"/>
        <v>228723930.38999999</v>
      </c>
      <c r="DG248" s="7">
        <f t="shared" si="346"/>
        <v>0</v>
      </c>
      <c r="DH248" s="7">
        <f t="shared" si="346"/>
        <v>20362742.759999998</v>
      </c>
      <c r="DI248" s="7">
        <f t="shared" si="346"/>
        <v>27224976.630000003</v>
      </c>
      <c r="DJ248" s="7">
        <f t="shared" si="346"/>
        <v>7791334.7800000003</v>
      </c>
      <c r="DK248" s="7">
        <f t="shared" si="346"/>
        <v>0</v>
      </c>
      <c r="DL248" s="7">
        <f t="shared" si="346"/>
        <v>0</v>
      </c>
      <c r="DM248" s="7">
        <f t="shared" si="346"/>
        <v>4204697.1000000006</v>
      </c>
      <c r="DN248" s="7">
        <f t="shared" si="346"/>
        <v>0</v>
      </c>
      <c r="DO248" s="7">
        <f t="shared" si="346"/>
        <v>0</v>
      </c>
      <c r="DP248" s="7">
        <f t="shared" si="346"/>
        <v>0</v>
      </c>
      <c r="DQ248" s="7">
        <f t="shared" si="346"/>
        <v>0</v>
      </c>
      <c r="DR248" s="7">
        <f t="shared" si="346"/>
        <v>0</v>
      </c>
      <c r="DS248" s="7">
        <f t="shared" si="346"/>
        <v>8111639.8399999999</v>
      </c>
      <c r="DT248" s="7">
        <f t="shared" si="346"/>
        <v>3535908.41</v>
      </c>
      <c r="DU248" s="7">
        <f t="shared" si="346"/>
        <v>5034831.0100000007</v>
      </c>
      <c r="DV248" s="7">
        <f t="shared" si="346"/>
        <v>3724675.96</v>
      </c>
      <c r="DW248" s="7">
        <f t="shared" si="346"/>
        <v>4573731.8699999992</v>
      </c>
      <c r="DX248" s="7">
        <f t="shared" si="346"/>
        <v>3606908.8099999996</v>
      </c>
      <c r="DY248" s="7">
        <f t="shared" si="346"/>
        <v>4921878.5599999996</v>
      </c>
      <c r="DZ248" s="7">
        <f t="shared" si="346"/>
        <v>8897193.8600000013</v>
      </c>
      <c r="EA248" s="7">
        <f t="shared" ref="EA248:FX248" si="347">IF((AND(EA$212=EA$240,EA$73&lt;&gt;888888888.88))=TRUE(),EA235,0)</f>
        <v>6783985.9500000002</v>
      </c>
      <c r="EB248" s="7">
        <f t="shared" si="347"/>
        <v>0</v>
      </c>
      <c r="EC248" s="7">
        <f t="shared" si="347"/>
        <v>4182861.6300000004</v>
      </c>
      <c r="ED248" s="7">
        <f t="shared" si="347"/>
        <v>22980651.940000001</v>
      </c>
      <c r="EE248" s="7">
        <f t="shared" si="347"/>
        <v>3541777.4499999997</v>
      </c>
      <c r="EF248" s="7">
        <f t="shared" si="347"/>
        <v>0</v>
      </c>
      <c r="EG248" s="7">
        <f t="shared" si="347"/>
        <v>3987610.86</v>
      </c>
      <c r="EH248" s="7">
        <f t="shared" si="347"/>
        <v>3942540.38</v>
      </c>
      <c r="EI248" s="7">
        <f t="shared" si="347"/>
        <v>0</v>
      </c>
      <c r="EJ248" s="7">
        <f t="shared" si="347"/>
        <v>110421167.34999999</v>
      </c>
      <c r="EK248" s="7">
        <f t="shared" si="347"/>
        <v>7895832.4300000006</v>
      </c>
      <c r="EL248" s="7">
        <f t="shared" si="347"/>
        <v>0</v>
      </c>
      <c r="EM248" s="7">
        <f t="shared" si="347"/>
        <v>5230881.8599999994</v>
      </c>
      <c r="EN248" s="7">
        <f t="shared" si="347"/>
        <v>11361636.699999999</v>
      </c>
      <c r="EO248" s="7">
        <f t="shared" si="347"/>
        <v>4564018.62</v>
      </c>
      <c r="EP248" s="7">
        <f t="shared" si="347"/>
        <v>5807691.3700000001</v>
      </c>
      <c r="EQ248" s="7">
        <f t="shared" si="347"/>
        <v>30123744.640000001</v>
      </c>
      <c r="ER248" s="7">
        <f t="shared" si="347"/>
        <v>4882897.3900000006</v>
      </c>
      <c r="ES248" s="7">
        <f t="shared" si="347"/>
        <v>3197793.59</v>
      </c>
      <c r="ET248" s="7">
        <f t="shared" si="347"/>
        <v>4105760.08</v>
      </c>
      <c r="EU248" s="7">
        <f t="shared" si="347"/>
        <v>7549532.2400000002</v>
      </c>
      <c r="EV248" s="7">
        <f t="shared" si="347"/>
        <v>1793445.02</v>
      </c>
      <c r="EW248" s="7">
        <f t="shared" si="347"/>
        <v>12972476.109999999</v>
      </c>
      <c r="EX248" s="7">
        <f t="shared" si="347"/>
        <v>3559286.27</v>
      </c>
      <c r="EY248" s="7">
        <f t="shared" si="347"/>
        <v>0</v>
      </c>
      <c r="EZ248" s="7">
        <f t="shared" si="347"/>
        <v>0</v>
      </c>
      <c r="FA248" s="7">
        <f t="shared" si="347"/>
        <v>0</v>
      </c>
      <c r="FB248" s="7">
        <f t="shared" si="347"/>
        <v>4625967.99</v>
      </c>
      <c r="FC248" s="7">
        <f t="shared" si="347"/>
        <v>21623368.949999999</v>
      </c>
      <c r="FD248" s="7">
        <f t="shared" si="347"/>
        <v>5453433.3799999999</v>
      </c>
      <c r="FE248" s="7">
        <f t="shared" si="347"/>
        <v>1891377.3100000003</v>
      </c>
      <c r="FF248" s="7">
        <f t="shared" si="347"/>
        <v>3589779.8600000003</v>
      </c>
      <c r="FG248" s="7">
        <f t="shared" si="347"/>
        <v>0</v>
      </c>
      <c r="FH248" s="7">
        <f t="shared" si="347"/>
        <v>0</v>
      </c>
      <c r="FI248" s="7">
        <f t="shared" si="347"/>
        <v>19969732.850000001</v>
      </c>
      <c r="FJ248" s="7">
        <f t="shared" si="347"/>
        <v>0</v>
      </c>
      <c r="FK248" s="7">
        <f t="shared" si="347"/>
        <v>0</v>
      </c>
      <c r="FL248" s="7">
        <f t="shared" si="347"/>
        <v>91255549.319999993</v>
      </c>
      <c r="FM248" s="7">
        <f t="shared" si="347"/>
        <v>42199378.649999999</v>
      </c>
      <c r="FN248" s="7">
        <f t="shared" si="347"/>
        <v>0</v>
      </c>
      <c r="FO248" s="7">
        <f t="shared" si="347"/>
        <v>0</v>
      </c>
      <c r="FP248" s="7">
        <f t="shared" si="347"/>
        <v>26350936.169999998</v>
      </c>
      <c r="FQ248" s="7">
        <f t="shared" si="347"/>
        <v>0</v>
      </c>
      <c r="FR248" s="7">
        <f t="shared" si="347"/>
        <v>3278415.69</v>
      </c>
      <c r="FS248" s="7">
        <f t="shared" si="347"/>
        <v>3325421.11</v>
      </c>
      <c r="FT248" s="7">
        <f t="shared" si="347"/>
        <v>1384796</v>
      </c>
      <c r="FU248" s="7">
        <f t="shared" si="347"/>
        <v>0</v>
      </c>
      <c r="FV248" s="7">
        <f t="shared" si="347"/>
        <v>8613799.7599999998</v>
      </c>
      <c r="FW248" s="7">
        <f t="shared" si="347"/>
        <v>3190841.9</v>
      </c>
      <c r="FX248" s="7">
        <f t="shared" si="347"/>
        <v>0</v>
      </c>
      <c r="FY248" s="7"/>
      <c r="FZ248" s="7"/>
      <c r="GA248" s="7"/>
      <c r="GB248" s="7"/>
      <c r="GC248" s="7"/>
      <c r="GD248" s="7"/>
      <c r="GE248" s="7"/>
      <c r="GF248" s="7"/>
      <c r="GG248" s="7"/>
      <c r="GH248" s="7"/>
      <c r="GI248" s="7"/>
      <c r="GJ248" s="7"/>
      <c r="GK248" s="7"/>
      <c r="GL248" s="7"/>
      <c r="GM248" s="7"/>
    </row>
    <row r="249" spans="1:195" x14ac:dyDescent="0.35">
      <c r="A249" s="98"/>
      <c r="B249" s="98" t="s">
        <v>796</v>
      </c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  <c r="DH249" s="7"/>
      <c r="DI249" s="7"/>
      <c r="DJ249" s="7"/>
      <c r="DK249" s="7"/>
      <c r="DL249" s="7"/>
      <c r="DM249" s="7"/>
      <c r="DN249" s="7"/>
      <c r="DO249" s="7"/>
      <c r="DP249" s="7"/>
      <c r="DQ249" s="7"/>
      <c r="DR249" s="7"/>
      <c r="DS249" s="7"/>
      <c r="DT249" s="7"/>
      <c r="DU249" s="7"/>
      <c r="DV249" s="7"/>
      <c r="DW249" s="7"/>
      <c r="DX249" s="7"/>
      <c r="DY249" s="7"/>
      <c r="DZ249" s="7"/>
      <c r="EA249" s="7"/>
      <c r="EB249" s="7"/>
      <c r="EC249" s="7"/>
      <c r="ED249" s="7"/>
      <c r="EE249" s="7"/>
      <c r="EF249" s="7"/>
      <c r="EG249" s="7"/>
      <c r="EH249" s="7"/>
      <c r="EI249" s="7"/>
      <c r="EJ249" s="7"/>
      <c r="EK249" s="7"/>
      <c r="EL249" s="7"/>
      <c r="EM249" s="7"/>
      <c r="EN249" s="7"/>
      <c r="EO249" s="7"/>
      <c r="EP249" s="7"/>
      <c r="EQ249" s="7"/>
      <c r="ER249" s="7"/>
      <c r="ES249" s="7"/>
      <c r="ET249" s="7"/>
      <c r="EU249" s="7"/>
      <c r="EV249" s="7"/>
      <c r="EW249" s="7"/>
      <c r="EX249" s="7"/>
      <c r="EY249" s="7"/>
      <c r="EZ249" s="7"/>
      <c r="FA249" s="7"/>
      <c r="FB249" s="7"/>
      <c r="FC249" s="7"/>
      <c r="FD249" s="7"/>
      <c r="FE249" s="7"/>
      <c r="FF249" s="7"/>
      <c r="FG249" s="7"/>
      <c r="FH249" s="7"/>
      <c r="FI249" s="7"/>
      <c r="FJ249" s="7"/>
      <c r="FK249" s="7"/>
      <c r="FL249" s="7"/>
      <c r="FM249" s="7"/>
      <c r="FN249" s="7"/>
      <c r="FO249" s="7"/>
      <c r="FP249" s="7"/>
      <c r="FQ249" s="7"/>
      <c r="FR249" s="7"/>
      <c r="FS249" s="7"/>
      <c r="FT249" s="7"/>
      <c r="FU249" s="7"/>
      <c r="FV249" s="7"/>
      <c r="FW249" s="7"/>
      <c r="FX249" s="7"/>
      <c r="FY249" s="7"/>
      <c r="FZ249" s="7"/>
      <c r="GA249" s="7"/>
      <c r="GB249" s="7"/>
      <c r="GC249" s="7"/>
      <c r="GD249" s="7"/>
      <c r="GE249" s="7"/>
      <c r="GF249" s="7"/>
      <c r="GG249" s="7"/>
      <c r="GH249" s="7"/>
      <c r="GI249" s="7"/>
      <c r="GJ249" s="7"/>
      <c r="GK249" s="7"/>
      <c r="GL249" s="7"/>
      <c r="GM249" s="7"/>
    </row>
    <row r="250" spans="1:195" x14ac:dyDescent="0.35">
      <c r="A250" s="6" t="s">
        <v>797</v>
      </c>
      <c r="B250" s="7" t="s">
        <v>798</v>
      </c>
      <c r="C250" s="7">
        <f t="shared" ref="C250:BN250" si="348">IF(C212=C240,C212,0)</f>
        <v>76400073.810000002</v>
      </c>
      <c r="D250" s="7">
        <f t="shared" si="348"/>
        <v>0</v>
      </c>
      <c r="E250" s="7">
        <f t="shared" si="348"/>
        <v>70615149.629999995</v>
      </c>
      <c r="F250" s="7">
        <f t="shared" si="348"/>
        <v>267150936.41999999</v>
      </c>
      <c r="G250" s="7">
        <f t="shared" si="348"/>
        <v>19762099.489999998</v>
      </c>
      <c r="H250" s="7">
        <f t="shared" si="348"/>
        <v>0</v>
      </c>
      <c r="I250" s="7">
        <f t="shared" si="348"/>
        <v>98374824.120000005</v>
      </c>
      <c r="J250" s="7">
        <f t="shared" si="348"/>
        <v>23610103.77</v>
      </c>
      <c r="K250" s="7">
        <f t="shared" si="348"/>
        <v>4060388.28</v>
      </c>
      <c r="L250" s="7">
        <f t="shared" si="348"/>
        <v>26130974.969999999</v>
      </c>
      <c r="M250" s="7">
        <f t="shared" si="348"/>
        <v>13416208.960000001</v>
      </c>
      <c r="N250" s="7">
        <f t="shared" si="348"/>
        <v>584547583.37</v>
      </c>
      <c r="O250" s="7">
        <f t="shared" si="348"/>
        <v>143790056.53999999</v>
      </c>
      <c r="P250" s="7">
        <f t="shared" si="348"/>
        <v>5001846.4800000004</v>
      </c>
      <c r="Q250" s="7">
        <f t="shared" si="348"/>
        <v>0</v>
      </c>
      <c r="R250" s="7">
        <f t="shared" si="348"/>
        <v>71338971.849999994</v>
      </c>
      <c r="S250" s="7">
        <f t="shared" si="348"/>
        <v>0</v>
      </c>
      <c r="T250" s="7">
        <f t="shared" si="348"/>
        <v>0</v>
      </c>
      <c r="U250" s="7">
        <f t="shared" si="348"/>
        <v>0</v>
      </c>
      <c r="V250" s="7">
        <f t="shared" si="348"/>
        <v>4041234.87</v>
      </c>
      <c r="W250" s="7">
        <f t="shared" si="348"/>
        <v>2361958.7999999998</v>
      </c>
      <c r="X250" s="7">
        <f t="shared" si="348"/>
        <v>1114970.26</v>
      </c>
      <c r="Y250" s="7">
        <f t="shared" si="348"/>
        <v>10554610.439999999</v>
      </c>
      <c r="Z250" s="7">
        <f t="shared" si="348"/>
        <v>0</v>
      </c>
      <c r="AA250" s="7">
        <f t="shared" si="348"/>
        <v>343638863.72000003</v>
      </c>
      <c r="AB250" s="7">
        <f t="shared" si="348"/>
        <v>307581032.04000002</v>
      </c>
      <c r="AC250" s="7">
        <f t="shared" si="348"/>
        <v>10699391.779999999</v>
      </c>
      <c r="AD250" s="7">
        <f t="shared" si="348"/>
        <v>15840719.939999999</v>
      </c>
      <c r="AE250" s="7">
        <f t="shared" si="348"/>
        <v>2061119.99</v>
      </c>
      <c r="AF250" s="7">
        <f t="shared" si="348"/>
        <v>3247177.5</v>
      </c>
      <c r="AG250" s="7">
        <f t="shared" si="348"/>
        <v>7654306.8399999999</v>
      </c>
      <c r="AH250" s="7">
        <f t="shared" si="348"/>
        <v>11148372.279999999</v>
      </c>
      <c r="AI250" s="7">
        <f t="shared" si="348"/>
        <v>5072090.8499999996</v>
      </c>
      <c r="AJ250" s="7">
        <f t="shared" si="348"/>
        <v>0</v>
      </c>
      <c r="AK250" s="7">
        <f t="shared" si="348"/>
        <v>3317724.06</v>
      </c>
      <c r="AL250" s="7">
        <f t="shared" si="348"/>
        <v>0</v>
      </c>
      <c r="AM250" s="7">
        <f t="shared" si="348"/>
        <v>5022251.6500000004</v>
      </c>
      <c r="AN250" s="7">
        <f t="shared" si="348"/>
        <v>4583868.53</v>
      </c>
      <c r="AO250" s="7">
        <f t="shared" si="348"/>
        <v>50333084.359999999</v>
      </c>
      <c r="AP250" s="7">
        <f t="shared" si="348"/>
        <v>999355203.38</v>
      </c>
      <c r="AQ250" s="7">
        <f t="shared" si="348"/>
        <v>4197772.25</v>
      </c>
      <c r="AR250" s="7">
        <f t="shared" si="348"/>
        <v>687237039.45000005</v>
      </c>
      <c r="AS250" s="7">
        <f t="shared" si="348"/>
        <v>78543345.650000006</v>
      </c>
      <c r="AT250" s="7">
        <f t="shared" si="348"/>
        <v>26275792.390000001</v>
      </c>
      <c r="AU250" s="7">
        <f t="shared" si="348"/>
        <v>4354451.4000000004</v>
      </c>
      <c r="AV250" s="7">
        <f t="shared" si="348"/>
        <v>4839294.63</v>
      </c>
      <c r="AW250" s="7">
        <f t="shared" si="348"/>
        <v>0</v>
      </c>
      <c r="AX250" s="7">
        <f t="shared" si="348"/>
        <v>0</v>
      </c>
      <c r="AY250" s="7">
        <f t="shared" si="348"/>
        <v>5734323.3899999997</v>
      </c>
      <c r="AZ250" s="7">
        <f t="shared" si="348"/>
        <v>0</v>
      </c>
      <c r="BA250" s="7">
        <f t="shared" si="348"/>
        <v>0</v>
      </c>
      <c r="BB250" s="7">
        <f t="shared" si="348"/>
        <v>0</v>
      </c>
      <c r="BC250" s="7">
        <f t="shared" si="348"/>
        <v>0</v>
      </c>
      <c r="BD250" s="7">
        <f t="shared" si="348"/>
        <v>38956999.009999998</v>
      </c>
      <c r="BE250" s="7">
        <f t="shared" si="348"/>
        <v>0</v>
      </c>
      <c r="BF250" s="7">
        <f t="shared" si="348"/>
        <v>275483507.57999998</v>
      </c>
      <c r="BG250" s="7">
        <f t="shared" si="348"/>
        <v>0</v>
      </c>
      <c r="BH250" s="7">
        <f t="shared" si="348"/>
        <v>0</v>
      </c>
      <c r="BI250" s="7">
        <f t="shared" si="348"/>
        <v>4388882.32</v>
      </c>
      <c r="BJ250" s="7">
        <f t="shared" si="348"/>
        <v>67735634.269999996</v>
      </c>
      <c r="BK250" s="7">
        <f t="shared" si="348"/>
        <v>359966129.12</v>
      </c>
      <c r="BL250" s="7">
        <f t="shared" si="348"/>
        <v>2092647.47</v>
      </c>
      <c r="BM250" s="7">
        <f t="shared" si="348"/>
        <v>0</v>
      </c>
      <c r="BN250" s="7">
        <f t="shared" si="348"/>
        <v>0</v>
      </c>
      <c r="BO250" s="7">
        <f t="shared" ref="BO250:DZ250" si="349">IF(BO212=BO240,BO212,0)</f>
        <v>0</v>
      </c>
      <c r="BP250" s="7">
        <f t="shared" si="349"/>
        <v>3223424.34</v>
      </c>
      <c r="BQ250" s="7">
        <f t="shared" si="349"/>
        <v>0</v>
      </c>
      <c r="BR250" s="7">
        <f t="shared" si="349"/>
        <v>49025825.380000003</v>
      </c>
      <c r="BS250" s="7">
        <f t="shared" si="349"/>
        <v>0</v>
      </c>
      <c r="BT250" s="7">
        <f t="shared" si="349"/>
        <v>5431512.1600000001</v>
      </c>
      <c r="BU250" s="7">
        <f t="shared" si="349"/>
        <v>5640205.4500000002</v>
      </c>
      <c r="BV250" s="7">
        <f t="shared" si="349"/>
        <v>14274122.24</v>
      </c>
      <c r="BW250" s="7">
        <f t="shared" si="349"/>
        <v>22769477.91</v>
      </c>
      <c r="BX250" s="7">
        <f t="shared" si="349"/>
        <v>0</v>
      </c>
      <c r="BY250" s="7">
        <f t="shared" si="349"/>
        <v>5603844.8200000003</v>
      </c>
      <c r="BZ250" s="7">
        <f t="shared" si="349"/>
        <v>0</v>
      </c>
      <c r="CA250" s="7">
        <f t="shared" si="349"/>
        <v>2975752.87</v>
      </c>
      <c r="CB250" s="7">
        <f t="shared" si="349"/>
        <v>0</v>
      </c>
      <c r="CC250" s="7">
        <f t="shared" si="349"/>
        <v>0</v>
      </c>
      <c r="CD250" s="7">
        <f t="shared" si="349"/>
        <v>2446048.4700000002</v>
      </c>
      <c r="CE250" s="7">
        <f t="shared" si="349"/>
        <v>0</v>
      </c>
      <c r="CF250" s="7">
        <f t="shared" si="349"/>
        <v>2329543.2000000002</v>
      </c>
      <c r="CG250" s="7">
        <f t="shared" si="349"/>
        <v>3558490.71</v>
      </c>
      <c r="CH250" s="7">
        <f t="shared" si="349"/>
        <v>2168399.17</v>
      </c>
      <c r="CI250" s="7">
        <f t="shared" si="349"/>
        <v>0</v>
      </c>
      <c r="CJ250" s="7">
        <f t="shared" si="349"/>
        <v>10960741.470000001</v>
      </c>
      <c r="CK250" s="7">
        <f t="shared" si="349"/>
        <v>55654123.630000003</v>
      </c>
      <c r="CL250" s="7">
        <f t="shared" si="349"/>
        <v>0</v>
      </c>
      <c r="CM250" s="7">
        <f t="shared" si="349"/>
        <v>8889295.4600000009</v>
      </c>
      <c r="CN250" s="7">
        <f t="shared" si="349"/>
        <v>0</v>
      </c>
      <c r="CO250" s="7">
        <f t="shared" si="349"/>
        <v>0</v>
      </c>
      <c r="CP250" s="7">
        <f t="shared" si="349"/>
        <v>11717941.5</v>
      </c>
      <c r="CQ250" s="7">
        <f t="shared" si="349"/>
        <v>0</v>
      </c>
      <c r="CR250" s="7">
        <f t="shared" si="349"/>
        <v>3768228.81</v>
      </c>
      <c r="CS250" s="7">
        <f t="shared" si="349"/>
        <v>4355231.42</v>
      </c>
      <c r="CT250" s="7">
        <f t="shared" si="349"/>
        <v>0</v>
      </c>
      <c r="CU250" s="7">
        <f t="shared" si="349"/>
        <v>0</v>
      </c>
      <c r="CV250" s="7">
        <f t="shared" si="349"/>
        <v>1047781.03</v>
      </c>
      <c r="CW250" s="7">
        <f t="shared" si="349"/>
        <v>3666104.68</v>
      </c>
      <c r="CX250" s="7">
        <f t="shared" si="349"/>
        <v>0</v>
      </c>
      <c r="CY250" s="7">
        <f t="shared" si="349"/>
        <v>1134725.27</v>
      </c>
      <c r="CZ250" s="7">
        <f t="shared" si="349"/>
        <v>20706347.620000001</v>
      </c>
      <c r="DA250" s="7">
        <f t="shared" si="349"/>
        <v>3524811.58</v>
      </c>
      <c r="DB250" s="7">
        <f t="shared" si="349"/>
        <v>4650189.97</v>
      </c>
      <c r="DC250" s="7">
        <f t="shared" si="349"/>
        <v>0</v>
      </c>
      <c r="DD250" s="7">
        <f t="shared" si="349"/>
        <v>0</v>
      </c>
      <c r="DE250" s="7">
        <f t="shared" si="349"/>
        <v>4366676.09</v>
      </c>
      <c r="DF250" s="7">
        <f t="shared" si="349"/>
        <v>228583335.63</v>
      </c>
      <c r="DG250" s="7">
        <f t="shared" si="349"/>
        <v>0</v>
      </c>
      <c r="DH250" s="7">
        <f t="shared" si="349"/>
        <v>20357746.760000002</v>
      </c>
      <c r="DI250" s="7">
        <f t="shared" si="349"/>
        <v>27125910.600000001</v>
      </c>
      <c r="DJ250" s="7">
        <f t="shared" si="349"/>
        <v>7720106.7300000004</v>
      </c>
      <c r="DK250" s="7">
        <f t="shared" si="349"/>
        <v>0</v>
      </c>
      <c r="DL250" s="7">
        <f t="shared" si="349"/>
        <v>0</v>
      </c>
      <c r="DM250" s="7">
        <f t="shared" si="349"/>
        <v>4203514.03</v>
      </c>
      <c r="DN250" s="7">
        <f t="shared" si="349"/>
        <v>0</v>
      </c>
      <c r="DO250" s="7">
        <f t="shared" si="349"/>
        <v>0</v>
      </c>
      <c r="DP250" s="7">
        <f t="shared" si="349"/>
        <v>0</v>
      </c>
      <c r="DQ250" s="7">
        <f t="shared" si="349"/>
        <v>0</v>
      </c>
      <c r="DR250" s="7">
        <f t="shared" si="349"/>
        <v>0</v>
      </c>
      <c r="DS250" s="7">
        <f t="shared" si="349"/>
        <v>8075742.3300000001</v>
      </c>
      <c r="DT250" s="7">
        <f t="shared" si="349"/>
        <v>3527002.39</v>
      </c>
      <c r="DU250" s="7">
        <f t="shared" si="349"/>
        <v>5017975.8099999996</v>
      </c>
      <c r="DV250" s="7">
        <f t="shared" si="349"/>
        <v>3713187</v>
      </c>
      <c r="DW250" s="7">
        <f t="shared" si="349"/>
        <v>4552045.01</v>
      </c>
      <c r="DX250" s="7">
        <f t="shared" si="349"/>
        <v>3603499.87</v>
      </c>
      <c r="DY250" s="7">
        <f t="shared" si="349"/>
        <v>4881660.79</v>
      </c>
      <c r="DZ250" s="7">
        <f t="shared" si="349"/>
        <v>8839538.1199999992</v>
      </c>
      <c r="EA250" s="7">
        <f t="shared" ref="EA250:FX250" si="350">IF(EA212=EA240,EA212,0)</f>
        <v>6745927.9000000004</v>
      </c>
      <c r="EB250" s="7">
        <f t="shared" si="350"/>
        <v>0</v>
      </c>
      <c r="EC250" s="7">
        <f t="shared" si="350"/>
        <v>4133357.94</v>
      </c>
      <c r="ED250" s="7">
        <f t="shared" si="350"/>
        <v>22929219.100000001</v>
      </c>
      <c r="EE250" s="7">
        <f t="shared" si="350"/>
        <v>3537694.2</v>
      </c>
      <c r="EF250" s="7">
        <f t="shared" si="350"/>
        <v>0</v>
      </c>
      <c r="EG250" s="7">
        <f t="shared" si="350"/>
        <v>3981757.8</v>
      </c>
      <c r="EH250" s="7">
        <f t="shared" si="350"/>
        <v>3917015.42</v>
      </c>
      <c r="EI250" s="7">
        <f t="shared" si="350"/>
        <v>0</v>
      </c>
      <c r="EJ250" s="7">
        <f t="shared" si="350"/>
        <v>110352515.84999999</v>
      </c>
      <c r="EK250" s="7">
        <f t="shared" si="350"/>
        <v>7886875.7800000003</v>
      </c>
      <c r="EL250" s="7">
        <f t="shared" si="350"/>
        <v>0</v>
      </c>
      <c r="EM250" s="7">
        <f t="shared" si="350"/>
        <v>5170880.18</v>
      </c>
      <c r="EN250" s="7">
        <f t="shared" si="350"/>
        <v>11303568.58</v>
      </c>
      <c r="EO250" s="7">
        <f t="shared" si="350"/>
        <v>4509426.45</v>
      </c>
      <c r="EP250" s="7">
        <f t="shared" si="350"/>
        <v>5792790.5899999999</v>
      </c>
      <c r="EQ250" s="7">
        <f t="shared" si="350"/>
        <v>30093508.489999998</v>
      </c>
      <c r="ER250" s="7">
        <f t="shared" si="350"/>
        <v>4853661.1900000004</v>
      </c>
      <c r="ES250" s="7">
        <f t="shared" si="350"/>
        <v>3145483.25</v>
      </c>
      <c r="ET250" s="7">
        <f t="shared" si="350"/>
        <v>3987510.75</v>
      </c>
      <c r="EU250" s="7">
        <f t="shared" si="350"/>
        <v>7532934.8899999997</v>
      </c>
      <c r="EV250" s="7">
        <f t="shared" si="350"/>
        <v>1778947.52</v>
      </c>
      <c r="EW250" s="7">
        <f t="shared" si="350"/>
        <v>12859402.65</v>
      </c>
      <c r="EX250" s="7">
        <f t="shared" si="350"/>
        <v>3535516.71</v>
      </c>
      <c r="EY250" s="7">
        <f t="shared" si="350"/>
        <v>0</v>
      </c>
      <c r="EZ250" s="7">
        <f t="shared" si="350"/>
        <v>0</v>
      </c>
      <c r="FA250" s="7">
        <f t="shared" si="350"/>
        <v>0</v>
      </c>
      <c r="FB250" s="7">
        <f t="shared" si="350"/>
        <v>4514586.1100000003</v>
      </c>
      <c r="FC250" s="7">
        <f t="shared" si="350"/>
        <v>21527574.710000001</v>
      </c>
      <c r="FD250" s="7">
        <f t="shared" si="350"/>
        <v>5441902.8399999999</v>
      </c>
      <c r="FE250" s="7">
        <f t="shared" si="350"/>
        <v>1874152.53</v>
      </c>
      <c r="FF250" s="7">
        <f t="shared" si="350"/>
        <v>3554876.24</v>
      </c>
      <c r="FG250" s="7">
        <f t="shared" si="350"/>
        <v>0</v>
      </c>
      <c r="FH250" s="7">
        <f t="shared" si="350"/>
        <v>0</v>
      </c>
      <c r="FI250" s="7">
        <f t="shared" si="350"/>
        <v>19674380.25</v>
      </c>
      <c r="FJ250" s="7">
        <f t="shared" si="350"/>
        <v>0</v>
      </c>
      <c r="FK250" s="7">
        <f t="shared" si="350"/>
        <v>0</v>
      </c>
      <c r="FL250" s="7">
        <f t="shared" si="350"/>
        <v>91001941.469999999</v>
      </c>
      <c r="FM250" s="7">
        <f t="shared" si="350"/>
        <v>42105335.490000002</v>
      </c>
      <c r="FN250" s="7">
        <f t="shared" si="350"/>
        <v>0</v>
      </c>
      <c r="FO250" s="7">
        <f t="shared" si="350"/>
        <v>0</v>
      </c>
      <c r="FP250" s="7">
        <f t="shared" si="350"/>
        <v>26286281.100000001</v>
      </c>
      <c r="FQ250" s="7">
        <f t="shared" si="350"/>
        <v>0</v>
      </c>
      <c r="FR250" s="7">
        <f t="shared" si="350"/>
        <v>3276333.95</v>
      </c>
      <c r="FS250" s="7">
        <f t="shared" si="350"/>
        <v>3259898.82</v>
      </c>
      <c r="FT250" s="7">
        <f t="shared" si="350"/>
        <v>1381225.16</v>
      </c>
      <c r="FU250" s="7">
        <f t="shared" si="350"/>
        <v>0</v>
      </c>
      <c r="FV250" s="7">
        <f t="shared" si="350"/>
        <v>8582488.1799999997</v>
      </c>
      <c r="FW250" s="7">
        <f t="shared" si="350"/>
        <v>3168643.68</v>
      </c>
      <c r="FX250" s="7">
        <f t="shared" si="350"/>
        <v>0</v>
      </c>
      <c r="FY250" s="7"/>
      <c r="FZ250" s="7"/>
      <c r="GA250" s="7"/>
      <c r="GB250" s="7"/>
      <c r="GC250" s="7"/>
      <c r="GD250" s="7"/>
      <c r="GE250" s="7"/>
      <c r="GF250" s="7"/>
      <c r="GG250" s="7"/>
      <c r="GH250" s="7"/>
      <c r="GI250" s="7"/>
      <c r="GJ250" s="7"/>
      <c r="GK250" s="7"/>
      <c r="GL250" s="7"/>
      <c r="GM250" s="7"/>
    </row>
    <row r="251" spans="1:195" x14ac:dyDescent="0.35">
      <c r="A251" s="6" t="s">
        <v>799</v>
      </c>
      <c r="B251" s="7" t="s">
        <v>800</v>
      </c>
      <c r="C251" s="7">
        <f t="shared" ref="C251:BN251" si="351">IF(C212=C240,C68,0)</f>
        <v>99999999999</v>
      </c>
      <c r="D251" s="7">
        <f t="shared" si="351"/>
        <v>0</v>
      </c>
      <c r="E251" s="7">
        <f t="shared" si="351"/>
        <v>99999999999</v>
      </c>
      <c r="F251" s="7">
        <f t="shared" si="351"/>
        <v>99999999999</v>
      </c>
      <c r="G251" s="7">
        <f t="shared" si="351"/>
        <v>99999999999</v>
      </c>
      <c r="H251" s="7">
        <f t="shared" si="351"/>
        <v>0</v>
      </c>
      <c r="I251" s="7">
        <f t="shared" si="351"/>
        <v>99999999999</v>
      </c>
      <c r="J251" s="7">
        <f t="shared" si="351"/>
        <v>99999999999</v>
      </c>
      <c r="K251" s="7">
        <f t="shared" si="351"/>
        <v>99999999999</v>
      </c>
      <c r="L251" s="7">
        <f t="shared" si="351"/>
        <v>99999999999</v>
      </c>
      <c r="M251" s="7">
        <f t="shared" si="351"/>
        <v>99999999999</v>
      </c>
      <c r="N251" s="7">
        <f t="shared" si="351"/>
        <v>99999999999</v>
      </c>
      <c r="O251" s="7">
        <f t="shared" si="351"/>
        <v>99999999999</v>
      </c>
      <c r="P251" s="7">
        <f t="shared" si="351"/>
        <v>99999999999</v>
      </c>
      <c r="Q251" s="7">
        <f t="shared" si="351"/>
        <v>0</v>
      </c>
      <c r="R251" s="7">
        <f t="shared" si="351"/>
        <v>99999999999</v>
      </c>
      <c r="S251" s="7">
        <f t="shared" si="351"/>
        <v>0</v>
      </c>
      <c r="T251" s="7">
        <f t="shared" si="351"/>
        <v>0</v>
      </c>
      <c r="U251" s="7">
        <f t="shared" si="351"/>
        <v>0</v>
      </c>
      <c r="V251" s="7">
        <f t="shared" si="351"/>
        <v>99999999999</v>
      </c>
      <c r="W251" s="7">
        <f t="shared" si="351"/>
        <v>99999999999</v>
      </c>
      <c r="X251" s="7">
        <f t="shared" si="351"/>
        <v>99999999999</v>
      </c>
      <c r="Y251" s="7">
        <f t="shared" si="351"/>
        <v>99999999999</v>
      </c>
      <c r="Z251" s="7">
        <f t="shared" si="351"/>
        <v>0</v>
      </c>
      <c r="AA251" s="7">
        <f t="shared" si="351"/>
        <v>99999999999</v>
      </c>
      <c r="AB251" s="7">
        <f t="shared" si="351"/>
        <v>99999999999</v>
      </c>
      <c r="AC251" s="7">
        <f t="shared" si="351"/>
        <v>99999999999</v>
      </c>
      <c r="AD251" s="7">
        <f t="shared" si="351"/>
        <v>99999999999</v>
      </c>
      <c r="AE251" s="7">
        <f t="shared" si="351"/>
        <v>99999999999</v>
      </c>
      <c r="AF251" s="7">
        <f t="shared" si="351"/>
        <v>99999999999</v>
      </c>
      <c r="AG251" s="7">
        <f t="shared" si="351"/>
        <v>99999999999</v>
      </c>
      <c r="AH251" s="7">
        <f t="shared" si="351"/>
        <v>99999999999</v>
      </c>
      <c r="AI251" s="7">
        <f t="shared" si="351"/>
        <v>99999999999</v>
      </c>
      <c r="AJ251" s="7">
        <f t="shared" si="351"/>
        <v>0</v>
      </c>
      <c r="AK251" s="7">
        <f t="shared" si="351"/>
        <v>99999999999</v>
      </c>
      <c r="AL251" s="7">
        <f t="shared" si="351"/>
        <v>0</v>
      </c>
      <c r="AM251" s="7">
        <f t="shared" si="351"/>
        <v>99999999999</v>
      </c>
      <c r="AN251" s="7">
        <f t="shared" si="351"/>
        <v>99999999999</v>
      </c>
      <c r="AO251" s="7">
        <f t="shared" si="351"/>
        <v>99999999999</v>
      </c>
      <c r="AP251" s="7">
        <f t="shared" si="351"/>
        <v>99999999999</v>
      </c>
      <c r="AQ251" s="7">
        <f t="shared" si="351"/>
        <v>99999999999</v>
      </c>
      <c r="AR251" s="7">
        <f t="shared" si="351"/>
        <v>99999999999</v>
      </c>
      <c r="AS251" s="7">
        <f t="shared" si="351"/>
        <v>99999999999</v>
      </c>
      <c r="AT251" s="7">
        <f t="shared" si="351"/>
        <v>99999999999</v>
      </c>
      <c r="AU251" s="7">
        <f t="shared" si="351"/>
        <v>99999999999</v>
      </c>
      <c r="AV251" s="7">
        <f t="shared" si="351"/>
        <v>99999999999</v>
      </c>
      <c r="AW251" s="7">
        <f t="shared" si="351"/>
        <v>0</v>
      </c>
      <c r="AX251" s="7">
        <f t="shared" si="351"/>
        <v>0</v>
      </c>
      <c r="AY251" s="7">
        <f t="shared" si="351"/>
        <v>99999999999</v>
      </c>
      <c r="AZ251" s="7">
        <f t="shared" si="351"/>
        <v>0</v>
      </c>
      <c r="BA251" s="7">
        <f t="shared" si="351"/>
        <v>0</v>
      </c>
      <c r="BB251" s="7">
        <f t="shared" si="351"/>
        <v>0</v>
      </c>
      <c r="BC251" s="7">
        <f t="shared" si="351"/>
        <v>0</v>
      </c>
      <c r="BD251" s="7">
        <f t="shared" si="351"/>
        <v>99999999999</v>
      </c>
      <c r="BE251" s="7">
        <f t="shared" si="351"/>
        <v>0</v>
      </c>
      <c r="BF251" s="7">
        <f t="shared" si="351"/>
        <v>99999999999</v>
      </c>
      <c r="BG251" s="7">
        <f t="shared" si="351"/>
        <v>0</v>
      </c>
      <c r="BH251" s="7">
        <f t="shared" si="351"/>
        <v>0</v>
      </c>
      <c r="BI251" s="7">
        <f t="shared" si="351"/>
        <v>99999999999</v>
      </c>
      <c r="BJ251" s="7">
        <f t="shared" si="351"/>
        <v>99999999999</v>
      </c>
      <c r="BK251" s="7">
        <f t="shared" si="351"/>
        <v>99999999999</v>
      </c>
      <c r="BL251" s="7">
        <f t="shared" si="351"/>
        <v>99999999999</v>
      </c>
      <c r="BM251" s="7">
        <f t="shared" si="351"/>
        <v>0</v>
      </c>
      <c r="BN251" s="7">
        <f t="shared" si="351"/>
        <v>0</v>
      </c>
      <c r="BO251" s="7">
        <f t="shared" ref="BO251:DZ251" si="352">IF(BO212=BO240,BO68,0)</f>
        <v>0</v>
      </c>
      <c r="BP251" s="7">
        <f t="shared" si="352"/>
        <v>99999999999</v>
      </c>
      <c r="BQ251" s="7">
        <f t="shared" si="352"/>
        <v>0</v>
      </c>
      <c r="BR251" s="7">
        <f t="shared" si="352"/>
        <v>99999999999</v>
      </c>
      <c r="BS251" s="7">
        <f t="shared" si="352"/>
        <v>0</v>
      </c>
      <c r="BT251" s="7">
        <f t="shared" si="352"/>
        <v>99999999999</v>
      </c>
      <c r="BU251" s="7">
        <f t="shared" si="352"/>
        <v>99999999999</v>
      </c>
      <c r="BV251" s="7">
        <f t="shared" si="352"/>
        <v>99999999999</v>
      </c>
      <c r="BW251" s="7">
        <f t="shared" si="352"/>
        <v>99999999999</v>
      </c>
      <c r="BX251" s="7">
        <f t="shared" si="352"/>
        <v>0</v>
      </c>
      <c r="BY251" s="7">
        <f t="shared" si="352"/>
        <v>99999999999</v>
      </c>
      <c r="BZ251" s="7">
        <f t="shared" si="352"/>
        <v>0</v>
      </c>
      <c r="CA251" s="7">
        <f t="shared" si="352"/>
        <v>99999999999</v>
      </c>
      <c r="CB251" s="7">
        <f t="shared" si="352"/>
        <v>0</v>
      </c>
      <c r="CC251" s="7">
        <f t="shared" si="352"/>
        <v>0</v>
      </c>
      <c r="CD251" s="7">
        <f t="shared" si="352"/>
        <v>99999999999</v>
      </c>
      <c r="CE251" s="7">
        <f t="shared" si="352"/>
        <v>0</v>
      </c>
      <c r="CF251" s="7">
        <f t="shared" si="352"/>
        <v>99999999999</v>
      </c>
      <c r="CG251" s="7">
        <f t="shared" si="352"/>
        <v>99999999999</v>
      </c>
      <c r="CH251" s="7">
        <f t="shared" si="352"/>
        <v>99999999999</v>
      </c>
      <c r="CI251" s="7">
        <f t="shared" si="352"/>
        <v>0</v>
      </c>
      <c r="CJ251" s="7">
        <f t="shared" si="352"/>
        <v>99999999999</v>
      </c>
      <c r="CK251" s="7">
        <f t="shared" si="352"/>
        <v>99999999999</v>
      </c>
      <c r="CL251" s="7">
        <f t="shared" si="352"/>
        <v>0</v>
      </c>
      <c r="CM251" s="7">
        <f t="shared" si="352"/>
        <v>99999999999</v>
      </c>
      <c r="CN251" s="7">
        <f t="shared" si="352"/>
        <v>0</v>
      </c>
      <c r="CO251" s="7">
        <f t="shared" si="352"/>
        <v>0</v>
      </c>
      <c r="CP251" s="7">
        <f t="shared" si="352"/>
        <v>99999999999</v>
      </c>
      <c r="CQ251" s="7">
        <f t="shared" si="352"/>
        <v>0</v>
      </c>
      <c r="CR251" s="7">
        <f t="shared" si="352"/>
        <v>99999999999</v>
      </c>
      <c r="CS251" s="7">
        <f t="shared" si="352"/>
        <v>99999999999</v>
      </c>
      <c r="CT251" s="7">
        <f t="shared" si="352"/>
        <v>0</v>
      </c>
      <c r="CU251" s="7">
        <f t="shared" si="352"/>
        <v>0</v>
      </c>
      <c r="CV251" s="7">
        <f t="shared" si="352"/>
        <v>99999999999</v>
      </c>
      <c r="CW251" s="7">
        <f t="shared" si="352"/>
        <v>99999999999</v>
      </c>
      <c r="CX251" s="7">
        <f t="shared" si="352"/>
        <v>0</v>
      </c>
      <c r="CY251" s="7">
        <f t="shared" si="352"/>
        <v>99999999999</v>
      </c>
      <c r="CZ251" s="7">
        <f t="shared" si="352"/>
        <v>99999999999</v>
      </c>
      <c r="DA251" s="7">
        <f t="shared" si="352"/>
        <v>99999999999</v>
      </c>
      <c r="DB251" s="7">
        <f t="shared" si="352"/>
        <v>99999999999</v>
      </c>
      <c r="DC251" s="7">
        <f t="shared" si="352"/>
        <v>0</v>
      </c>
      <c r="DD251" s="7">
        <f t="shared" si="352"/>
        <v>0</v>
      </c>
      <c r="DE251" s="7">
        <f t="shared" si="352"/>
        <v>99999999999</v>
      </c>
      <c r="DF251" s="7">
        <f t="shared" si="352"/>
        <v>99999999999</v>
      </c>
      <c r="DG251" s="7">
        <f t="shared" si="352"/>
        <v>0</v>
      </c>
      <c r="DH251" s="7">
        <f t="shared" si="352"/>
        <v>99999999999</v>
      </c>
      <c r="DI251" s="7">
        <f t="shared" si="352"/>
        <v>99999999999</v>
      </c>
      <c r="DJ251" s="7">
        <f t="shared" si="352"/>
        <v>99999999999</v>
      </c>
      <c r="DK251" s="7">
        <f t="shared" si="352"/>
        <v>0</v>
      </c>
      <c r="DL251" s="7">
        <f t="shared" si="352"/>
        <v>0</v>
      </c>
      <c r="DM251" s="7">
        <f t="shared" si="352"/>
        <v>99999999999</v>
      </c>
      <c r="DN251" s="7">
        <f t="shared" si="352"/>
        <v>0</v>
      </c>
      <c r="DO251" s="7">
        <f t="shared" si="352"/>
        <v>0</v>
      </c>
      <c r="DP251" s="7">
        <f t="shared" si="352"/>
        <v>0</v>
      </c>
      <c r="DQ251" s="7">
        <f t="shared" si="352"/>
        <v>0</v>
      </c>
      <c r="DR251" s="7">
        <f t="shared" si="352"/>
        <v>0</v>
      </c>
      <c r="DS251" s="7">
        <f t="shared" si="352"/>
        <v>99999999999</v>
      </c>
      <c r="DT251" s="7">
        <f t="shared" si="352"/>
        <v>99999999999</v>
      </c>
      <c r="DU251" s="7">
        <f t="shared" si="352"/>
        <v>99999999999</v>
      </c>
      <c r="DV251" s="7">
        <f t="shared" si="352"/>
        <v>99999999999</v>
      </c>
      <c r="DW251" s="7">
        <f t="shared" si="352"/>
        <v>99999999999</v>
      </c>
      <c r="DX251" s="7">
        <f t="shared" si="352"/>
        <v>99999999999</v>
      </c>
      <c r="DY251" s="7">
        <f t="shared" si="352"/>
        <v>99999999999</v>
      </c>
      <c r="DZ251" s="7">
        <f t="shared" si="352"/>
        <v>99999999999</v>
      </c>
      <c r="EA251" s="7">
        <f t="shared" ref="EA251:FX251" si="353">IF(EA212=EA240,EA68,0)</f>
        <v>99999999999</v>
      </c>
      <c r="EB251" s="7">
        <f t="shared" si="353"/>
        <v>0</v>
      </c>
      <c r="EC251" s="7">
        <f t="shared" si="353"/>
        <v>99999999999</v>
      </c>
      <c r="ED251" s="7">
        <f t="shared" si="353"/>
        <v>99999999999</v>
      </c>
      <c r="EE251" s="7">
        <f t="shared" si="353"/>
        <v>99999999999</v>
      </c>
      <c r="EF251" s="7">
        <f t="shared" si="353"/>
        <v>0</v>
      </c>
      <c r="EG251" s="7">
        <f t="shared" si="353"/>
        <v>99999999999</v>
      </c>
      <c r="EH251" s="7">
        <f t="shared" si="353"/>
        <v>99999999999</v>
      </c>
      <c r="EI251" s="7">
        <f t="shared" si="353"/>
        <v>0</v>
      </c>
      <c r="EJ251" s="7">
        <f t="shared" si="353"/>
        <v>99999999999</v>
      </c>
      <c r="EK251" s="7">
        <f t="shared" si="353"/>
        <v>99999999999</v>
      </c>
      <c r="EL251" s="7">
        <f t="shared" si="353"/>
        <v>0</v>
      </c>
      <c r="EM251" s="7">
        <f t="shared" si="353"/>
        <v>99999999999</v>
      </c>
      <c r="EN251" s="7">
        <f t="shared" si="353"/>
        <v>99999999999</v>
      </c>
      <c r="EO251" s="7">
        <f t="shared" si="353"/>
        <v>99999999999</v>
      </c>
      <c r="EP251" s="7">
        <f t="shared" si="353"/>
        <v>99999999999</v>
      </c>
      <c r="EQ251" s="7">
        <f t="shared" si="353"/>
        <v>99999999999</v>
      </c>
      <c r="ER251" s="7">
        <f t="shared" si="353"/>
        <v>99999999999</v>
      </c>
      <c r="ES251" s="7">
        <f t="shared" si="353"/>
        <v>99999999999</v>
      </c>
      <c r="ET251" s="7">
        <f t="shared" si="353"/>
        <v>99999999999</v>
      </c>
      <c r="EU251" s="7">
        <f t="shared" si="353"/>
        <v>99999999999</v>
      </c>
      <c r="EV251" s="7">
        <f t="shared" si="353"/>
        <v>99999999999</v>
      </c>
      <c r="EW251" s="7">
        <f t="shared" si="353"/>
        <v>99999999999</v>
      </c>
      <c r="EX251" s="7">
        <f t="shared" si="353"/>
        <v>99999999999</v>
      </c>
      <c r="EY251" s="7">
        <f t="shared" si="353"/>
        <v>0</v>
      </c>
      <c r="EZ251" s="7">
        <f t="shared" si="353"/>
        <v>0</v>
      </c>
      <c r="FA251" s="7">
        <f t="shared" si="353"/>
        <v>0</v>
      </c>
      <c r="FB251" s="7">
        <f t="shared" si="353"/>
        <v>99999999999</v>
      </c>
      <c r="FC251" s="7">
        <f t="shared" si="353"/>
        <v>99999999999</v>
      </c>
      <c r="FD251" s="7">
        <f t="shared" si="353"/>
        <v>99999999999</v>
      </c>
      <c r="FE251" s="7">
        <f t="shared" si="353"/>
        <v>99999999999</v>
      </c>
      <c r="FF251" s="7">
        <f t="shared" si="353"/>
        <v>99999999999</v>
      </c>
      <c r="FG251" s="7">
        <f t="shared" si="353"/>
        <v>0</v>
      </c>
      <c r="FH251" s="7">
        <f t="shared" si="353"/>
        <v>0</v>
      </c>
      <c r="FI251" s="7">
        <f t="shared" si="353"/>
        <v>99999999999</v>
      </c>
      <c r="FJ251" s="7">
        <f t="shared" si="353"/>
        <v>0</v>
      </c>
      <c r="FK251" s="7">
        <f t="shared" si="353"/>
        <v>0</v>
      </c>
      <c r="FL251" s="7">
        <f t="shared" si="353"/>
        <v>99999999999</v>
      </c>
      <c r="FM251" s="7">
        <f t="shared" si="353"/>
        <v>99999999999</v>
      </c>
      <c r="FN251" s="7">
        <f t="shared" si="353"/>
        <v>0</v>
      </c>
      <c r="FO251" s="7">
        <f t="shared" si="353"/>
        <v>0</v>
      </c>
      <c r="FP251" s="7">
        <f t="shared" si="353"/>
        <v>99999999999</v>
      </c>
      <c r="FQ251" s="7">
        <f t="shared" si="353"/>
        <v>0</v>
      </c>
      <c r="FR251" s="7">
        <f t="shared" si="353"/>
        <v>99999999999</v>
      </c>
      <c r="FS251" s="7">
        <f t="shared" si="353"/>
        <v>99999999999</v>
      </c>
      <c r="FT251" s="7">
        <f t="shared" si="353"/>
        <v>99999999999</v>
      </c>
      <c r="FU251" s="7">
        <f t="shared" si="353"/>
        <v>0</v>
      </c>
      <c r="FV251" s="7">
        <f t="shared" si="353"/>
        <v>99999999999</v>
      </c>
      <c r="FW251" s="7">
        <f t="shared" si="353"/>
        <v>99999999999</v>
      </c>
      <c r="FX251" s="7">
        <f t="shared" si="353"/>
        <v>0</v>
      </c>
      <c r="FY251" s="7"/>
      <c r="FZ251" s="7"/>
      <c r="GA251" s="7"/>
      <c r="GB251" s="7"/>
      <c r="GC251" s="7"/>
      <c r="GD251" s="7"/>
      <c r="GE251" s="7"/>
      <c r="GF251" s="7"/>
      <c r="GG251" s="7"/>
      <c r="GH251" s="7"/>
      <c r="GI251" s="7"/>
      <c r="GJ251" s="7"/>
      <c r="GK251" s="7"/>
      <c r="GL251" s="7"/>
      <c r="GM251" s="7"/>
    </row>
    <row r="252" spans="1:195" x14ac:dyDescent="0.35">
      <c r="A252" s="6" t="s">
        <v>801</v>
      </c>
      <c r="B252" s="7" t="s">
        <v>802</v>
      </c>
      <c r="C252" s="7">
        <f t="shared" ref="C252:BN252" si="354">IF(MIN((C248-C250),(C251-C250))&gt;0,ROUND(MIN((C248-C250),(C251-C250)),2),0)</f>
        <v>1534250.94</v>
      </c>
      <c r="D252" s="7">
        <f t="shared" si="354"/>
        <v>0</v>
      </c>
      <c r="E252" s="7">
        <f t="shared" si="354"/>
        <v>266630.40999999997</v>
      </c>
      <c r="F252" s="7">
        <f t="shared" si="354"/>
        <v>1320262.8500000001</v>
      </c>
      <c r="G252" s="7">
        <f t="shared" si="354"/>
        <v>106340.82</v>
      </c>
      <c r="H252" s="7">
        <f t="shared" si="354"/>
        <v>0</v>
      </c>
      <c r="I252" s="7">
        <f t="shared" si="354"/>
        <v>308279.05</v>
      </c>
      <c r="J252" s="7">
        <f t="shared" si="354"/>
        <v>315983.49</v>
      </c>
      <c r="K252" s="7">
        <f t="shared" si="354"/>
        <v>77373.98</v>
      </c>
      <c r="L252" s="7">
        <f t="shared" si="354"/>
        <v>12645.03</v>
      </c>
      <c r="M252" s="7">
        <f t="shared" si="354"/>
        <v>297821.65999999997</v>
      </c>
      <c r="N252" s="7">
        <f t="shared" si="354"/>
        <v>625993.64</v>
      </c>
      <c r="O252" s="7">
        <f t="shared" si="354"/>
        <v>243770.99</v>
      </c>
      <c r="P252" s="7">
        <f t="shared" si="354"/>
        <v>36540.65</v>
      </c>
      <c r="Q252" s="7">
        <f t="shared" si="354"/>
        <v>0</v>
      </c>
      <c r="R252" s="7">
        <f t="shared" si="354"/>
        <v>828.68</v>
      </c>
      <c r="S252" s="7">
        <f t="shared" si="354"/>
        <v>0</v>
      </c>
      <c r="T252" s="7">
        <f t="shared" si="354"/>
        <v>0</v>
      </c>
      <c r="U252" s="7">
        <f t="shared" si="354"/>
        <v>0</v>
      </c>
      <c r="V252" s="7">
        <f t="shared" si="354"/>
        <v>53756.32</v>
      </c>
      <c r="W252" s="7">
        <f t="shared" si="354"/>
        <v>339572.89</v>
      </c>
      <c r="X252" s="7">
        <f t="shared" si="354"/>
        <v>19920.509999999998</v>
      </c>
      <c r="Y252" s="7">
        <f t="shared" si="354"/>
        <v>35518.239999999998</v>
      </c>
      <c r="Z252" s="7">
        <f t="shared" si="354"/>
        <v>0</v>
      </c>
      <c r="AA252" s="7">
        <f t="shared" si="354"/>
        <v>1665334.38</v>
      </c>
      <c r="AB252" s="7">
        <f t="shared" si="354"/>
        <v>699077.1</v>
      </c>
      <c r="AC252" s="7">
        <f t="shared" si="354"/>
        <v>30822.06</v>
      </c>
      <c r="AD252" s="7">
        <f t="shared" si="354"/>
        <v>45575.199999999997</v>
      </c>
      <c r="AE252" s="7">
        <f t="shared" si="354"/>
        <v>32124.69</v>
      </c>
      <c r="AF252" s="7">
        <f t="shared" si="354"/>
        <v>20818.150000000001</v>
      </c>
      <c r="AG252" s="7">
        <f t="shared" si="354"/>
        <v>23451.19</v>
      </c>
      <c r="AH252" s="7">
        <f t="shared" si="354"/>
        <v>54152.44</v>
      </c>
      <c r="AI252" s="7">
        <f t="shared" si="354"/>
        <v>50527.89</v>
      </c>
      <c r="AJ252" s="7">
        <f t="shared" si="354"/>
        <v>0</v>
      </c>
      <c r="AK252" s="7">
        <f t="shared" si="354"/>
        <v>35802.11</v>
      </c>
      <c r="AL252" s="7">
        <f t="shared" si="354"/>
        <v>0</v>
      </c>
      <c r="AM252" s="7">
        <f t="shared" si="354"/>
        <v>95093.71</v>
      </c>
      <c r="AN252" s="7">
        <f t="shared" si="354"/>
        <v>75120.25</v>
      </c>
      <c r="AO252" s="7">
        <f t="shared" si="354"/>
        <v>61781.43</v>
      </c>
      <c r="AP252" s="7">
        <f t="shared" si="354"/>
        <v>3237291.29</v>
      </c>
      <c r="AQ252" s="7">
        <f t="shared" si="354"/>
        <v>10784.18</v>
      </c>
      <c r="AR252" s="7">
        <f t="shared" si="354"/>
        <v>20647.759999999998</v>
      </c>
      <c r="AS252" s="7">
        <f t="shared" si="354"/>
        <v>151663.19</v>
      </c>
      <c r="AT252" s="7">
        <f t="shared" si="354"/>
        <v>9732.1299999999992</v>
      </c>
      <c r="AU252" s="7">
        <f t="shared" si="354"/>
        <v>97250.34</v>
      </c>
      <c r="AV252" s="7">
        <f t="shared" si="354"/>
        <v>54707.37</v>
      </c>
      <c r="AW252" s="7">
        <f t="shared" si="354"/>
        <v>0</v>
      </c>
      <c r="AX252" s="7">
        <f t="shared" si="354"/>
        <v>0</v>
      </c>
      <c r="AY252" s="7">
        <f t="shared" si="354"/>
        <v>55281.22</v>
      </c>
      <c r="AZ252" s="7">
        <f t="shared" si="354"/>
        <v>0</v>
      </c>
      <c r="BA252" s="7">
        <f t="shared" si="354"/>
        <v>0</v>
      </c>
      <c r="BB252" s="7">
        <f t="shared" si="354"/>
        <v>0</v>
      </c>
      <c r="BC252" s="7">
        <f t="shared" si="354"/>
        <v>0</v>
      </c>
      <c r="BD252" s="7">
        <f t="shared" si="354"/>
        <v>40104.25</v>
      </c>
      <c r="BE252" s="7">
        <f t="shared" si="354"/>
        <v>0</v>
      </c>
      <c r="BF252" s="7">
        <f t="shared" si="354"/>
        <v>246130.91</v>
      </c>
      <c r="BG252" s="7">
        <f t="shared" si="354"/>
        <v>0</v>
      </c>
      <c r="BH252" s="7">
        <f t="shared" si="354"/>
        <v>0</v>
      </c>
      <c r="BI252" s="7">
        <f t="shared" si="354"/>
        <v>40159.800000000003</v>
      </c>
      <c r="BJ252" s="7">
        <f t="shared" si="354"/>
        <v>52832.66</v>
      </c>
      <c r="BK252" s="7">
        <f t="shared" si="354"/>
        <v>811324.71</v>
      </c>
      <c r="BL252" s="7">
        <f t="shared" si="354"/>
        <v>23596.36</v>
      </c>
      <c r="BM252" s="7">
        <f t="shared" si="354"/>
        <v>0</v>
      </c>
      <c r="BN252" s="7">
        <f t="shared" si="354"/>
        <v>0</v>
      </c>
      <c r="BO252" s="7">
        <f t="shared" ref="BO252:DZ252" si="355">IF(MIN((BO248-BO250),(BO251-BO250))&gt;0,ROUND(MIN((BO248-BO250),(BO251-BO250)),2),0)</f>
        <v>0</v>
      </c>
      <c r="BP252" s="7">
        <f t="shared" si="355"/>
        <v>74528.06</v>
      </c>
      <c r="BQ252" s="7">
        <f t="shared" si="355"/>
        <v>0</v>
      </c>
      <c r="BR252" s="7">
        <f t="shared" si="355"/>
        <v>896312.29</v>
      </c>
      <c r="BS252" s="7">
        <f t="shared" si="355"/>
        <v>0</v>
      </c>
      <c r="BT252" s="7">
        <f t="shared" si="355"/>
        <v>154232.42000000001</v>
      </c>
      <c r="BU252" s="7">
        <f t="shared" si="355"/>
        <v>95532.57</v>
      </c>
      <c r="BV252" s="7">
        <f t="shared" si="355"/>
        <v>5281.05</v>
      </c>
      <c r="BW252" s="7">
        <f t="shared" si="355"/>
        <v>101135.53</v>
      </c>
      <c r="BX252" s="7">
        <f t="shared" si="355"/>
        <v>0</v>
      </c>
      <c r="BY252" s="7">
        <f t="shared" si="355"/>
        <v>612775.12</v>
      </c>
      <c r="BZ252" s="7">
        <f t="shared" si="355"/>
        <v>0</v>
      </c>
      <c r="CA252" s="7">
        <f t="shared" si="355"/>
        <v>27511.22</v>
      </c>
      <c r="CB252" s="7">
        <f t="shared" si="355"/>
        <v>0</v>
      </c>
      <c r="CC252" s="7">
        <f t="shared" si="355"/>
        <v>0</v>
      </c>
      <c r="CD252" s="7">
        <f t="shared" si="355"/>
        <v>289155.53999999998</v>
      </c>
      <c r="CE252" s="7">
        <f t="shared" si="355"/>
        <v>0</v>
      </c>
      <c r="CF252" s="7">
        <f t="shared" si="355"/>
        <v>37990.1</v>
      </c>
      <c r="CG252" s="7">
        <f t="shared" si="355"/>
        <v>687.85</v>
      </c>
      <c r="CH252" s="7">
        <f t="shared" si="355"/>
        <v>6352.24</v>
      </c>
      <c r="CI252" s="7">
        <f t="shared" si="355"/>
        <v>0</v>
      </c>
      <c r="CJ252" s="7">
        <f t="shared" si="355"/>
        <v>142863.24</v>
      </c>
      <c r="CK252" s="7">
        <f t="shared" si="355"/>
        <v>127542.88</v>
      </c>
      <c r="CL252" s="7">
        <f t="shared" si="355"/>
        <v>0</v>
      </c>
      <c r="CM252" s="7">
        <f t="shared" si="355"/>
        <v>244034.52</v>
      </c>
      <c r="CN252" s="7">
        <f t="shared" si="355"/>
        <v>0</v>
      </c>
      <c r="CO252" s="7">
        <f t="shared" si="355"/>
        <v>0</v>
      </c>
      <c r="CP252" s="7">
        <f t="shared" si="355"/>
        <v>58367.51</v>
      </c>
      <c r="CQ252" s="7">
        <f t="shared" si="355"/>
        <v>0</v>
      </c>
      <c r="CR252" s="7">
        <f t="shared" si="355"/>
        <v>80103.759999999995</v>
      </c>
      <c r="CS252" s="7">
        <f t="shared" si="355"/>
        <v>76627.06</v>
      </c>
      <c r="CT252" s="7">
        <f t="shared" si="355"/>
        <v>0</v>
      </c>
      <c r="CU252" s="7">
        <f t="shared" si="355"/>
        <v>0</v>
      </c>
      <c r="CV252" s="7">
        <f t="shared" si="355"/>
        <v>2718.74</v>
      </c>
      <c r="CW252" s="7">
        <f t="shared" si="355"/>
        <v>16372.16</v>
      </c>
      <c r="CX252" s="7">
        <f t="shared" si="355"/>
        <v>0</v>
      </c>
      <c r="CY252" s="7">
        <f t="shared" si="355"/>
        <v>1261.31</v>
      </c>
      <c r="CZ252" s="7">
        <f t="shared" si="355"/>
        <v>2188.0100000000002</v>
      </c>
      <c r="DA252" s="7">
        <f t="shared" si="355"/>
        <v>15278.56</v>
      </c>
      <c r="DB252" s="7">
        <f t="shared" si="355"/>
        <v>12978.04</v>
      </c>
      <c r="DC252" s="7">
        <f t="shared" si="355"/>
        <v>0</v>
      </c>
      <c r="DD252" s="7">
        <f t="shared" si="355"/>
        <v>0</v>
      </c>
      <c r="DE252" s="7">
        <f t="shared" si="355"/>
        <v>118875.87</v>
      </c>
      <c r="DF252" s="7">
        <f t="shared" si="355"/>
        <v>140594.76</v>
      </c>
      <c r="DG252" s="7">
        <f t="shared" si="355"/>
        <v>0</v>
      </c>
      <c r="DH252" s="7">
        <f t="shared" si="355"/>
        <v>4996</v>
      </c>
      <c r="DI252" s="7">
        <f t="shared" si="355"/>
        <v>99066.03</v>
      </c>
      <c r="DJ252" s="7">
        <f t="shared" si="355"/>
        <v>71228.05</v>
      </c>
      <c r="DK252" s="7">
        <f t="shared" si="355"/>
        <v>0</v>
      </c>
      <c r="DL252" s="7">
        <f t="shared" si="355"/>
        <v>0</v>
      </c>
      <c r="DM252" s="7">
        <f t="shared" si="355"/>
        <v>1183.07</v>
      </c>
      <c r="DN252" s="7">
        <f t="shared" si="355"/>
        <v>0</v>
      </c>
      <c r="DO252" s="7">
        <f t="shared" si="355"/>
        <v>0</v>
      </c>
      <c r="DP252" s="7">
        <f t="shared" si="355"/>
        <v>0</v>
      </c>
      <c r="DQ252" s="7">
        <f t="shared" si="355"/>
        <v>0</v>
      </c>
      <c r="DR252" s="7">
        <f t="shared" si="355"/>
        <v>0</v>
      </c>
      <c r="DS252" s="7">
        <f t="shared" si="355"/>
        <v>35897.51</v>
      </c>
      <c r="DT252" s="7">
        <f t="shared" si="355"/>
        <v>8906.02</v>
      </c>
      <c r="DU252" s="7">
        <f t="shared" si="355"/>
        <v>16855.2</v>
      </c>
      <c r="DV252" s="7">
        <f t="shared" si="355"/>
        <v>11488.96</v>
      </c>
      <c r="DW252" s="7">
        <f t="shared" si="355"/>
        <v>21686.86</v>
      </c>
      <c r="DX252" s="7">
        <f t="shared" si="355"/>
        <v>3408.94</v>
      </c>
      <c r="DY252" s="7">
        <f t="shared" si="355"/>
        <v>40217.769999999997</v>
      </c>
      <c r="DZ252" s="7">
        <f t="shared" si="355"/>
        <v>57655.74</v>
      </c>
      <c r="EA252" s="7">
        <f t="shared" ref="EA252:FX252" si="356">IF(MIN((EA248-EA250),(EA251-EA250))&gt;0,ROUND(MIN((EA248-EA250),(EA251-EA250)),2),0)</f>
        <v>38058.050000000003</v>
      </c>
      <c r="EB252" s="7">
        <f t="shared" si="356"/>
        <v>0</v>
      </c>
      <c r="EC252" s="7">
        <f t="shared" si="356"/>
        <v>49503.69</v>
      </c>
      <c r="ED252" s="7">
        <f t="shared" si="356"/>
        <v>51432.84</v>
      </c>
      <c r="EE252" s="7">
        <f t="shared" si="356"/>
        <v>4083.25</v>
      </c>
      <c r="EF252" s="7">
        <f t="shared" si="356"/>
        <v>0</v>
      </c>
      <c r="EG252" s="7">
        <f t="shared" si="356"/>
        <v>5853.06</v>
      </c>
      <c r="EH252" s="7">
        <f t="shared" si="356"/>
        <v>25524.959999999999</v>
      </c>
      <c r="EI252" s="7">
        <f t="shared" si="356"/>
        <v>0</v>
      </c>
      <c r="EJ252" s="7">
        <f t="shared" si="356"/>
        <v>68651.5</v>
      </c>
      <c r="EK252" s="7">
        <f t="shared" si="356"/>
        <v>8956.65</v>
      </c>
      <c r="EL252" s="7">
        <f t="shared" si="356"/>
        <v>0</v>
      </c>
      <c r="EM252" s="7">
        <f t="shared" si="356"/>
        <v>60001.68</v>
      </c>
      <c r="EN252" s="7">
        <f t="shared" si="356"/>
        <v>58068.12</v>
      </c>
      <c r="EO252" s="7">
        <f t="shared" si="356"/>
        <v>54592.17</v>
      </c>
      <c r="EP252" s="7">
        <f t="shared" si="356"/>
        <v>14900.78</v>
      </c>
      <c r="EQ252" s="7">
        <f t="shared" si="356"/>
        <v>30236.15</v>
      </c>
      <c r="ER252" s="7">
        <f t="shared" si="356"/>
        <v>29236.2</v>
      </c>
      <c r="ES252" s="7">
        <f t="shared" si="356"/>
        <v>52310.34</v>
      </c>
      <c r="ET252" s="7">
        <f t="shared" si="356"/>
        <v>118249.33</v>
      </c>
      <c r="EU252" s="7">
        <f t="shared" si="356"/>
        <v>16597.349999999999</v>
      </c>
      <c r="EV252" s="7">
        <f t="shared" si="356"/>
        <v>14497.5</v>
      </c>
      <c r="EW252" s="7">
        <f t="shared" si="356"/>
        <v>113073.46</v>
      </c>
      <c r="EX252" s="7">
        <f t="shared" si="356"/>
        <v>23769.56</v>
      </c>
      <c r="EY252" s="7">
        <f t="shared" si="356"/>
        <v>0</v>
      </c>
      <c r="EZ252" s="7">
        <f t="shared" si="356"/>
        <v>0</v>
      </c>
      <c r="FA252" s="7">
        <f t="shared" si="356"/>
        <v>0</v>
      </c>
      <c r="FB252" s="7">
        <f t="shared" si="356"/>
        <v>111381.88</v>
      </c>
      <c r="FC252" s="7">
        <f t="shared" si="356"/>
        <v>95794.240000000005</v>
      </c>
      <c r="FD252" s="7">
        <f t="shared" si="356"/>
        <v>11530.54</v>
      </c>
      <c r="FE252" s="7">
        <f t="shared" si="356"/>
        <v>17224.78</v>
      </c>
      <c r="FF252" s="7">
        <f t="shared" si="356"/>
        <v>34903.620000000003</v>
      </c>
      <c r="FG252" s="7">
        <f t="shared" si="356"/>
        <v>0</v>
      </c>
      <c r="FH252" s="7">
        <f t="shared" si="356"/>
        <v>0</v>
      </c>
      <c r="FI252" s="7">
        <f t="shared" si="356"/>
        <v>295352.59999999998</v>
      </c>
      <c r="FJ252" s="7">
        <f t="shared" si="356"/>
        <v>0</v>
      </c>
      <c r="FK252" s="7">
        <f t="shared" si="356"/>
        <v>0</v>
      </c>
      <c r="FL252" s="7">
        <f t="shared" si="356"/>
        <v>253607.85</v>
      </c>
      <c r="FM252" s="7">
        <f t="shared" si="356"/>
        <v>94043.16</v>
      </c>
      <c r="FN252" s="7">
        <f t="shared" si="356"/>
        <v>0</v>
      </c>
      <c r="FO252" s="7">
        <f t="shared" si="356"/>
        <v>0</v>
      </c>
      <c r="FP252" s="7">
        <f t="shared" si="356"/>
        <v>64655.07</v>
      </c>
      <c r="FQ252" s="7">
        <f t="shared" si="356"/>
        <v>0</v>
      </c>
      <c r="FR252" s="7">
        <f t="shared" si="356"/>
        <v>2081.7399999999998</v>
      </c>
      <c r="FS252" s="7">
        <f t="shared" si="356"/>
        <v>65522.29</v>
      </c>
      <c r="FT252" s="7">
        <f t="shared" si="356"/>
        <v>3570.84</v>
      </c>
      <c r="FU252" s="7">
        <f t="shared" si="356"/>
        <v>0</v>
      </c>
      <c r="FV252" s="7">
        <f t="shared" si="356"/>
        <v>31311.58</v>
      </c>
      <c r="FW252" s="7">
        <f t="shared" si="356"/>
        <v>22198.22</v>
      </c>
      <c r="FX252" s="7">
        <f t="shared" si="356"/>
        <v>0</v>
      </c>
      <c r="FY252" s="7"/>
      <c r="FZ252" s="7"/>
      <c r="GA252" s="7"/>
      <c r="GB252" s="7"/>
      <c r="GC252" s="7"/>
      <c r="GD252" s="7"/>
      <c r="GE252" s="7"/>
      <c r="GF252" s="7"/>
      <c r="GG252" s="7"/>
      <c r="GH252" s="7"/>
      <c r="GI252" s="7"/>
      <c r="GJ252" s="7"/>
      <c r="GK252" s="7"/>
      <c r="GL252" s="7"/>
      <c r="GM252" s="7"/>
    </row>
    <row r="253" spans="1:195" x14ac:dyDescent="0.35">
      <c r="A253" s="7"/>
      <c r="B253" s="7" t="s">
        <v>803</v>
      </c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  <c r="DH253" s="7"/>
      <c r="DI253" s="7"/>
      <c r="DJ253" s="7"/>
      <c r="DK253" s="7"/>
      <c r="DL253" s="7"/>
      <c r="DM253" s="7"/>
      <c r="DN253" s="7"/>
      <c r="DO253" s="7"/>
      <c r="DP253" s="7"/>
      <c r="DQ253" s="7"/>
      <c r="DR253" s="7"/>
      <c r="DS253" s="7"/>
      <c r="DT253" s="7"/>
      <c r="DU253" s="7"/>
      <c r="DV253" s="7"/>
      <c r="DW253" s="7"/>
      <c r="DX253" s="7"/>
      <c r="DY253" s="7"/>
      <c r="DZ253" s="7"/>
      <c r="EA253" s="7"/>
      <c r="EB253" s="7"/>
      <c r="EC253" s="7"/>
      <c r="ED253" s="7"/>
      <c r="EE253" s="7"/>
      <c r="EF253" s="7"/>
      <c r="EG253" s="7"/>
      <c r="EH253" s="7"/>
      <c r="EI253" s="7"/>
      <c r="EJ253" s="7"/>
      <c r="EK253" s="7"/>
      <c r="EL253" s="7"/>
      <c r="EM253" s="7"/>
      <c r="EN253" s="7"/>
      <c r="EO253" s="7"/>
      <c r="EP253" s="7"/>
      <c r="EQ253" s="7"/>
      <c r="ER253" s="7"/>
      <c r="ES253" s="7"/>
      <c r="ET253" s="7"/>
      <c r="EU253" s="7"/>
      <c r="EV253" s="7"/>
      <c r="EW253" s="7"/>
      <c r="EX253" s="7"/>
      <c r="EY253" s="7"/>
      <c r="EZ253" s="7"/>
      <c r="FA253" s="7"/>
      <c r="FB253" s="7"/>
      <c r="FC253" s="7"/>
      <c r="FD253" s="7"/>
      <c r="FE253" s="7"/>
      <c r="FF253" s="7"/>
      <c r="FG253" s="7"/>
      <c r="FH253" s="7"/>
      <c r="FI253" s="7"/>
      <c r="FJ253" s="7"/>
      <c r="FK253" s="7"/>
      <c r="FL253" s="7"/>
      <c r="FM253" s="7"/>
      <c r="FN253" s="7"/>
      <c r="FO253" s="7"/>
      <c r="FP253" s="7"/>
      <c r="FQ253" s="7"/>
      <c r="FR253" s="7"/>
      <c r="FS253" s="7"/>
      <c r="FT253" s="7"/>
      <c r="FU253" s="7"/>
      <c r="FV253" s="7"/>
      <c r="FW253" s="7"/>
      <c r="FX253" s="7"/>
      <c r="FY253" s="7"/>
      <c r="FZ253" s="7"/>
      <c r="GA253" s="7"/>
      <c r="GB253" s="7"/>
      <c r="GC253" s="7"/>
      <c r="GD253" s="7"/>
      <c r="GE253" s="7"/>
      <c r="GF253" s="7"/>
      <c r="GG253" s="7"/>
      <c r="GH253" s="7"/>
      <c r="GI253" s="7"/>
      <c r="GJ253" s="7"/>
      <c r="GK253" s="7"/>
      <c r="GL253" s="7"/>
      <c r="GM253" s="7"/>
    </row>
    <row r="254" spans="1:195" x14ac:dyDescent="0.35">
      <c r="A254" s="7"/>
      <c r="B254" s="7" t="s">
        <v>804</v>
      </c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  <c r="DH254" s="7"/>
      <c r="DI254" s="7"/>
      <c r="DJ254" s="7"/>
      <c r="DK254" s="7"/>
      <c r="DL254" s="7"/>
      <c r="DM254" s="7"/>
      <c r="DN254" s="7"/>
      <c r="DO254" s="7"/>
      <c r="DP254" s="7"/>
      <c r="DQ254" s="7"/>
      <c r="DR254" s="7"/>
      <c r="DS254" s="7"/>
      <c r="DT254" s="7"/>
      <c r="DU254" s="7"/>
      <c r="DV254" s="7"/>
      <c r="DW254" s="7"/>
      <c r="DX254" s="7"/>
      <c r="DY254" s="7"/>
      <c r="DZ254" s="7"/>
      <c r="EA254" s="7"/>
      <c r="EB254" s="7"/>
      <c r="EC254" s="7"/>
      <c r="ED254" s="7"/>
      <c r="EE254" s="7"/>
      <c r="EF254" s="7"/>
      <c r="EG254" s="7"/>
      <c r="EH254" s="7"/>
      <c r="EI254" s="7"/>
      <c r="EJ254" s="7"/>
      <c r="EK254" s="7"/>
      <c r="EL254" s="7"/>
      <c r="EM254" s="7"/>
      <c r="EN254" s="7"/>
      <c r="EO254" s="7"/>
      <c r="EP254" s="7"/>
      <c r="EQ254" s="7"/>
      <c r="ER254" s="7"/>
      <c r="ES254" s="7"/>
      <c r="ET254" s="7"/>
      <c r="EU254" s="7"/>
      <c r="EV254" s="7"/>
      <c r="EW254" s="7"/>
      <c r="EX254" s="7"/>
      <c r="EY254" s="7"/>
      <c r="EZ254" s="7"/>
      <c r="FA254" s="7"/>
      <c r="FB254" s="7"/>
      <c r="FC254" s="7"/>
      <c r="FD254" s="7"/>
      <c r="FE254" s="7"/>
      <c r="FF254" s="7"/>
      <c r="FG254" s="7"/>
      <c r="FH254" s="7"/>
      <c r="FI254" s="7"/>
      <c r="FJ254" s="7"/>
      <c r="FK254" s="7"/>
      <c r="FL254" s="7"/>
      <c r="FM254" s="7"/>
      <c r="FN254" s="7"/>
      <c r="FO254" s="7"/>
      <c r="FP254" s="7"/>
      <c r="FQ254" s="7"/>
      <c r="FR254" s="7"/>
      <c r="FS254" s="7"/>
      <c r="FT254" s="7"/>
      <c r="FU254" s="7"/>
      <c r="FV254" s="7"/>
      <c r="FW254" s="7"/>
      <c r="FX254" s="7"/>
      <c r="FY254" s="7"/>
      <c r="FZ254" s="7"/>
      <c r="GA254" s="7"/>
      <c r="GB254" s="7"/>
      <c r="GC254" s="7"/>
      <c r="GD254" s="7"/>
      <c r="GE254" s="7"/>
      <c r="GF254" s="7"/>
      <c r="GG254" s="7"/>
      <c r="GH254" s="7"/>
      <c r="GI254" s="7"/>
      <c r="GJ254" s="7"/>
      <c r="GK254" s="7"/>
      <c r="GL254" s="7"/>
      <c r="GM254" s="7"/>
    </row>
    <row r="255" spans="1:195" x14ac:dyDescent="0.35">
      <c r="A255" s="7"/>
      <c r="B255" s="7" t="s">
        <v>805</v>
      </c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  <c r="DH255" s="7"/>
      <c r="DI255" s="7"/>
      <c r="DJ255" s="7"/>
      <c r="DK255" s="7"/>
      <c r="DL255" s="7"/>
      <c r="DM255" s="7"/>
      <c r="DN255" s="7"/>
      <c r="DO255" s="7"/>
      <c r="DP255" s="7"/>
      <c r="DQ255" s="7"/>
      <c r="DR255" s="7"/>
      <c r="DS255" s="7"/>
      <c r="DT255" s="7"/>
      <c r="DU255" s="7"/>
      <c r="DV255" s="7"/>
      <c r="DW255" s="7"/>
      <c r="DX255" s="7"/>
      <c r="DY255" s="7"/>
      <c r="DZ255" s="7"/>
      <c r="EA255" s="7"/>
      <c r="EB255" s="7"/>
      <c r="EC255" s="7"/>
      <c r="ED255" s="7"/>
      <c r="EE255" s="7"/>
      <c r="EF255" s="7"/>
      <c r="EG255" s="7"/>
      <c r="EH255" s="7"/>
      <c r="EI255" s="7"/>
      <c r="EJ255" s="7"/>
      <c r="EK255" s="7"/>
      <c r="EL255" s="7"/>
      <c r="EM255" s="7"/>
      <c r="EN255" s="7"/>
      <c r="EO255" s="7"/>
      <c r="EP255" s="7"/>
      <c r="EQ255" s="7"/>
      <c r="ER255" s="7"/>
      <c r="ES255" s="7"/>
      <c r="ET255" s="7"/>
      <c r="EU255" s="7"/>
      <c r="EV255" s="7"/>
      <c r="EW255" s="7"/>
      <c r="EX255" s="7"/>
      <c r="EY255" s="7"/>
      <c r="EZ255" s="7"/>
      <c r="FA255" s="7"/>
      <c r="FB255" s="7"/>
      <c r="FC255" s="7"/>
      <c r="FD255" s="7"/>
      <c r="FE255" s="7"/>
      <c r="FF255" s="7"/>
      <c r="FG255" s="7"/>
      <c r="FH255" s="7"/>
      <c r="FI255" s="7"/>
      <c r="FJ255" s="7"/>
      <c r="FK255" s="7"/>
      <c r="FL255" s="7"/>
      <c r="FM255" s="7"/>
      <c r="FN255" s="7"/>
      <c r="FO255" s="7"/>
      <c r="FP255" s="7"/>
      <c r="FQ255" s="7"/>
      <c r="FR255" s="7"/>
      <c r="FS255" s="7"/>
      <c r="FT255" s="7"/>
      <c r="FU255" s="7"/>
      <c r="FV255" s="7"/>
      <c r="FW255" s="7"/>
      <c r="FX255" s="7"/>
      <c r="FY255" s="7"/>
      <c r="FZ255" s="7"/>
      <c r="GA255" s="7"/>
      <c r="GB255" s="7"/>
      <c r="GC255" s="7"/>
      <c r="GD255" s="7"/>
      <c r="GE255" s="7"/>
      <c r="GF255" s="7"/>
      <c r="GG255" s="7"/>
      <c r="GH255" s="7"/>
      <c r="GI255" s="7"/>
      <c r="GJ255" s="7"/>
      <c r="GK255" s="7"/>
      <c r="GL255" s="7"/>
      <c r="GM255" s="7"/>
    </row>
    <row r="256" spans="1:195" x14ac:dyDescent="0.35">
      <c r="A256" s="6" t="s">
        <v>806</v>
      </c>
      <c r="B256" s="7" t="s">
        <v>807</v>
      </c>
      <c r="C256" s="7">
        <f t="shared" ref="C256:BN256" si="357">MIN(C73,C252)</f>
        <v>1534250.94</v>
      </c>
      <c r="D256" s="7">
        <f t="shared" si="357"/>
        <v>0</v>
      </c>
      <c r="E256" s="7">
        <f t="shared" si="357"/>
        <v>266630.40999999997</v>
      </c>
      <c r="F256" s="7">
        <f t="shared" si="357"/>
        <v>1320262.8500000001</v>
      </c>
      <c r="G256" s="7">
        <f t="shared" si="357"/>
        <v>106340.82</v>
      </c>
      <c r="H256" s="7">
        <f t="shared" si="357"/>
        <v>0</v>
      </c>
      <c r="I256" s="7">
        <f t="shared" si="357"/>
        <v>308279.05</v>
      </c>
      <c r="J256" s="7">
        <f t="shared" si="357"/>
        <v>315983.49</v>
      </c>
      <c r="K256" s="7">
        <f t="shared" si="357"/>
        <v>77373.98</v>
      </c>
      <c r="L256" s="7">
        <f t="shared" si="357"/>
        <v>12645.03</v>
      </c>
      <c r="M256" s="7">
        <f t="shared" si="357"/>
        <v>297821.65999999997</v>
      </c>
      <c r="N256" s="7">
        <f t="shared" si="357"/>
        <v>625993.64</v>
      </c>
      <c r="O256" s="7">
        <f t="shared" si="357"/>
        <v>243770.99</v>
      </c>
      <c r="P256" s="7">
        <f t="shared" si="357"/>
        <v>36540.65</v>
      </c>
      <c r="Q256" s="7">
        <f t="shared" si="357"/>
        <v>0</v>
      </c>
      <c r="R256" s="7">
        <f t="shared" si="357"/>
        <v>828.68</v>
      </c>
      <c r="S256" s="7">
        <f t="shared" si="357"/>
        <v>0</v>
      </c>
      <c r="T256" s="7">
        <f t="shared" si="357"/>
        <v>0</v>
      </c>
      <c r="U256" s="7">
        <f t="shared" si="357"/>
        <v>0</v>
      </c>
      <c r="V256" s="7">
        <f t="shared" si="357"/>
        <v>53756.32</v>
      </c>
      <c r="W256" s="7">
        <f t="shared" si="357"/>
        <v>339572.89</v>
      </c>
      <c r="X256" s="7">
        <f t="shared" si="357"/>
        <v>19920.509999999998</v>
      </c>
      <c r="Y256" s="7">
        <f t="shared" si="357"/>
        <v>35518.239999999998</v>
      </c>
      <c r="Z256" s="7">
        <f t="shared" si="357"/>
        <v>0</v>
      </c>
      <c r="AA256" s="7">
        <f t="shared" si="357"/>
        <v>1665334.38</v>
      </c>
      <c r="AB256" s="7">
        <f t="shared" si="357"/>
        <v>699077.1</v>
      </c>
      <c r="AC256" s="7">
        <f t="shared" si="357"/>
        <v>30822.06</v>
      </c>
      <c r="AD256" s="7">
        <f t="shared" si="357"/>
        <v>45575.199999999997</v>
      </c>
      <c r="AE256" s="7">
        <f t="shared" si="357"/>
        <v>32124.69</v>
      </c>
      <c r="AF256" s="7">
        <f t="shared" si="357"/>
        <v>20818.150000000001</v>
      </c>
      <c r="AG256" s="7">
        <f t="shared" si="357"/>
        <v>23451.19</v>
      </c>
      <c r="AH256" s="7">
        <f t="shared" si="357"/>
        <v>54152.44</v>
      </c>
      <c r="AI256" s="7">
        <f t="shared" si="357"/>
        <v>50527.89</v>
      </c>
      <c r="AJ256" s="7">
        <f t="shared" si="357"/>
        <v>0</v>
      </c>
      <c r="AK256" s="7">
        <f t="shared" si="357"/>
        <v>35802.11</v>
      </c>
      <c r="AL256" s="7">
        <f t="shared" si="357"/>
        <v>0</v>
      </c>
      <c r="AM256" s="7">
        <f t="shared" si="357"/>
        <v>95093.71</v>
      </c>
      <c r="AN256" s="7">
        <f t="shared" si="357"/>
        <v>75120.25</v>
      </c>
      <c r="AO256" s="7">
        <f t="shared" si="357"/>
        <v>61781.43</v>
      </c>
      <c r="AP256" s="7">
        <f t="shared" si="357"/>
        <v>3237291.29</v>
      </c>
      <c r="AQ256" s="7">
        <f t="shared" si="357"/>
        <v>10784.18</v>
      </c>
      <c r="AR256" s="7">
        <f t="shared" si="357"/>
        <v>20647.759999999998</v>
      </c>
      <c r="AS256" s="7">
        <f t="shared" si="357"/>
        <v>151663.19</v>
      </c>
      <c r="AT256" s="7">
        <f t="shared" si="357"/>
        <v>9732.1299999999992</v>
      </c>
      <c r="AU256" s="7">
        <f t="shared" si="357"/>
        <v>97250.34</v>
      </c>
      <c r="AV256" s="7">
        <f t="shared" si="357"/>
        <v>54707.37</v>
      </c>
      <c r="AW256" s="7">
        <f t="shared" si="357"/>
        <v>0</v>
      </c>
      <c r="AX256" s="7">
        <f t="shared" si="357"/>
        <v>0</v>
      </c>
      <c r="AY256" s="7">
        <f t="shared" si="357"/>
        <v>55281.22</v>
      </c>
      <c r="AZ256" s="7">
        <f t="shared" si="357"/>
        <v>0</v>
      </c>
      <c r="BA256" s="7">
        <f t="shared" si="357"/>
        <v>0</v>
      </c>
      <c r="BB256" s="7">
        <f t="shared" si="357"/>
        <v>0</v>
      </c>
      <c r="BC256" s="7">
        <f t="shared" si="357"/>
        <v>0</v>
      </c>
      <c r="BD256" s="7">
        <f t="shared" si="357"/>
        <v>40104.25</v>
      </c>
      <c r="BE256" s="7">
        <f t="shared" si="357"/>
        <v>0</v>
      </c>
      <c r="BF256" s="7">
        <f t="shared" si="357"/>
        <v>246130.91</v>
      </c>
      <c r="BG256" s="7">
        <f t="shared" si="357"/>
        <v>0</v>
      </c>
      <c r="BH256" s="7">
        <f t="shared" si="357"/>
        <v>0</v>
      </c>
      <c r="BI256" s="7">
        <f t="shared" si="357"/>
        <v>40159.800000000003</v>
      </c>
      <c r="BJ256" s="7">
        <f t="shared" si="357"/>
        <v>52832.66</v>
      </c>
      <c r="BK256" s="7">
        <f t="shared" si="357"/>
        <v>811324.71</v>
      </c>
      <c r="BL256" s="7">
        <f t="shared" si="357"/>
        <v>23596.36</v>
      </c>
      <c r="BM256" s="7">
        <f t="shared" si="357"/>
        <v>0</v>
      </c>
      <c r="BN256" s="7">
        <f t="shared" si="357"/>
        <v>0</v>
      </c>
      <c r="BO256" s="7">
        <f t="shared" ref="BO256:DZ256" si="358">MIN(BO73,BO252)</f>
        <v>0</v>
      </c>
      <c r="BP256" s="7">
        <f t="shared" si="358"/>
        <v>74528.06</v>
      </c>
      <c r="BQ256" s="7">
        <f t="shared" si="358"/>
        <v>0</v>
      </c>
      <c r="BR256" s="7">
        <f t="shared" si="358"/>
        <v>896312.29</v>
      </c>
      <c r="BS256" s="7">
        <f t="shared" si="358"/>
        <v>0</v>
      </c>
      <c r="BT256" s="7">
        <f t="shared" si="358"/>
        <v>154232.42000000001</v>
      </c>
      <c r="BU256" s="7">
        <f t="shared" si="358"/>
        <v>95532.57</v>
      </c>
      <c r="BV256" s="7">
        <f t="shared" si="358"/>
        <v>5281.05</v>
      </c>
      <c r="BW256" s="7">
        <f t="shared" si="358"/>
        <v>101135.53</v>
      </c>
      <c r="BX256" s="7">
        <f t="shared" si="358"/>
        <v>0</v>
      </c>
      <c r="BY256" s="7">
        <f t="shared" si="358"/>
        <v>612775.12</v>
      </c>
      <c r="BZ256" s="7">
        <f t="shared" si="358"/>
        <v>0</v>
      </c>
      <c r="CA256" s="7">
        <f t="shared" si="358"/>
        <v>27511.22</v>
      </c>
      <c r="CB256" s="7">
        <f t="shared" si="358"/>
        <v>0</v>
      </c>
      <c r="CC256" s="7">
        <f t="shared" si="358"/>
        <v>0</v>
      </c>
      <c r="CD256" s="7">
        <f t="shared" si="358"/>
        <v>289155.53999999998</v>
      </c>
      <c r="CE256" s="7">
        <f t="shared" si="358"/>
        <v>0</v>
      </c>
      <c r="CF256" s="7">
        <f t="shared" si="358"/>
        <v>37990.1</v>
      </c>
      <c r="CG256" s="7">
        <f t="shared" si="358"/>
        <v>687.85</v>
      </c>
      <c r="CH256" s="7">
        <f t="shared" si="358"/>
        <v>6352.24</v>
      </c>
      <c r="CI256" s="7">
        <f t="shared" si="358"/>
        <v>0</v>
      </c>
      <c r="CJ256" s="7">
        <f t="shared" si="358"/>
        <v>142863.24</v>
      </c>
      <c r="CK256" s="7">
        <f t="shared" si="358"/>
        <v>127542.88</v>
      </c>
      <c r="CL256" s="7">
        <f t="shared" si="358"/>
        <v>0</v>
      </c>
      <c r="CM256" s="7">
        <f t="shared" si="358"/>
        <v>244034.52</v>
      </c>
      <c r="CN256" s="7">
        <f t="shared" si="358"/>
        <v>0</v>
      </c>
      <c r="CO256" s="7">
        <f t="shared" si="358"/>
        <v>0</v>
      </c>
      <c r="CP256" s="7">
        <f t="shared" si="358"/>
        <v>58367.51</v>
      </c>
      <c r="CQ256" s="7">
        <f t="shared" si="358"/>
        <v>0</v>
      </c>
      <c r="CR256" s="7">
        <f t="shared" si="358"/>
        <v>80103.759999999995</v>
      </c>
      <c r="CS256" s="7">
        <f t="shared" si="358"/>
        <v>76627.06</v>
      </c>
      <c r="CT256" s="7">
        <f t="shared" si="358"/>
        <v>0</v>
      </c>
      <c r="CU256" s="7">
        <f t="shared" si="358"/>
        <v>0</v>
      </c>
      <c r="CV256" s="7">
        <f t="shared" si="358"/>
        <v>2718.74</v>
      </c>
      <c r="CW256" s="7">
        <f t="shared" si="358"/>
        <v>16372.16</v>
      </c>
      <c r="CX256" s="7">
        <f t="shared" si="358"/>
        <v>0</v>
      </c>
      <c r="CY256" s="7">
        <f t="shared" si="358"/>
        <v>1261.31</v>
      </c>
      <c r="CZ256" s="7">
        <f t="shared" si="358"/>
        <v>2188.0100000000002</v>
      </c>
      <c r="DA256" s="7">
        <f t="shared" si="358"/>
        <v>15278.56</v>
      </c>
      <c r="DB256" s="7">
        <f t="shared" si="358"/>
        <v>12978.04</v>
      </c>
      <c r="DC256" s="7">
        <f t="shared" si="358"/>
        <v>0</v>
      </c>
      <c r="DD256" s="7">
        <f t="shared" si="358"/>
        <v>0</v>
      </c>
      <c r="DE256" s="7">
        <f t="shared" si="358"/>
        <v>118875.87</v>
      </c>
      <c r="DF256" s="7">
        <f t="shared" si="358"/>
        <v>140594.76</v>
      </c>
      <c r="DG256" s="7">
        <f t="shared" si="358"/>
        <v>0</v>
      </c>
      <c r="DH256" s="7">
        <f t="shared" si="358"/>
        <v>4996</v>
      </c>
      <c r="DI256" s="7">
        <f t="shared" si="358"/>
        <v>99066.03</v>
      </c>
      <c r="DJ256" s="7">
        <f t="shared" si="358"/>
        <v>71228.05</v>
      </c>
      <c r="DK256" s="7">
        <f t="shared" si="358"/>
        <v>0</v>
      </c>
      <c r="DL256" s="7">
        <f t="shared" si="358"/>
        <v>0</v>
      </c>
      <c r="DM256" s="7">
        <f t="shared" si="358"/>
        <v>1183.07</v>
      </c>
      <c r="DN256" s="7">
        <f t="shared" si="358"/>
        <v>0</v>
      </c>
      <c r="DO256" s="7">
        <f t="shared" si="358"/>
        <v>0</v>
      </c>
      <c r="DP256" s="7">
        <f t="shared" si="358"/>
        <v>0</v>
      </c>
      <c r="DQ256" s="7">
        <f t="shared" si="358"/>
        <v>0</v>
      </c>
      <c r="DR256" s="7">
        <f t="shared" si="358"/>
        <v>0</v>
      </c>
      <c r="DS256" s="7">
        <f t="shared" si="358"/>
        <v>35897.51</v>
      </c>
      <c r="DT256" s="7">
        <f t="shared" si="358"/>
        <v>8906.02</v>
      </c>
      <c r="DU256" s="7">
        <f t="shared" si="358"/>
        <v>16855.2</v>
      </c>
      <c r="DV256" s="7">
        <f t="shared" si="358"/>
        <v>11488.96</v>
      </c>
      <c r="DW256" s="7">
        <f t="shared" si="358"/>
        <v>21686.86</v>
      </c>
      <c r="DX256" s="7">
        <f t="shared" si="358"/>
        <v>3408.94</v>
      </c>
      <c r="DY256" s="7">
        <f t="shared" si="358"/>
        <v>40217.769999999997</v>
      </c>
      <c r="DZ256" s="7">
        <f t="shared" si="358"/>
        <v>57655.74</v>
      </c>
      <c r="EA256" s="7">
        <f t="shared" ref="EA256:FX256" si="359">MIN(EA73,EA252)</f>
        <v>38058.050000000003</v>
      </c>
      <c r="EB256" s="7">
        <f t="shared" si="359"/>
        <v>0</v>
      </c>
      <c r="EC256" s="7">
        <f t="shared" si="359"/>
        <v>49503.69</v>
      </c>
      <c r="ED256" s="7">
        <f t="shared" si="359"/>
        <v>51432.84</v>
      </c>
      <c r="EE256" s="7">
        <f t="shared" si="359"/>
        <v>4083.25</v>
      </c>
      <c r="EF256" s="7">
        <f t="shared" si="359"/>
        <v>0</v>
      </c>
      <c r="EG256" s="7">
        <f t="shared" si="359"/>
        <v>5853.06</v>
      </c>
      <c r="EH256" s="7">
        <f t="shared" si="359"/>
        <v>25524.959999999999</v>
      </c>
      <c r="EI256" s="7">
        <f t="shared" si="359"/>
        <v>0</v>
      </c>
      <c r="EJ256" s="7">
        <f t="shared" si="359"/>
        <v>68651.5</v>
      </c>
      <c r="EK256" s="7">
        <f t="shared" si="359"/>
        <v>8956.65</v>
      </c>
      <c r="EL256" s="7">
        <f t="shared" si="359"/>
        <v>0</v>
      </c>
      <c r="EM256" s="7">
        <f t="shared" si="359"/>
        <v>60001.68</v>
      </c>
      <c r="EN256" s="7">
        <f t="shared" si="359"/>
        <v>58068.12</v>
      </c>
      <c r="EO256" s="7">
        <f t="shared" si="359"/>
        <v>54592.17</v>
      </c>
      <c r="EP256" s="7">
        <f t="shared" si="359"/>
        <v>14900.78</v>
      </c>
      <c r="EQ256" s="7">
        <f t="shared" si="359"/>
        <v>30236.15</v>
      </c>
      <c r="ER256" s="7">
        <f t="shared" si="359"/>
        <v>29236.2</v>
      </c>
      <c r="ES256" s="7">
        <f t="shared" si="359"/>
        <v>52310.34</v>
      </c>
      <c r="ET256" s="7">
        <f t="shared" si="359"/>
        <v>118249.33</v>
      </c>
      <c r="EU256" s="7">
        <f t="shared" si="359"/>
        <v>16597.349999999999</v>
      </c>
      <c r="EV256" s="7">
        <f t="shared" si="359"/>
        <v>14497.5</v>
      </c>
      <c r="EW256" s="7">
        <f t="shared" si="359"/>
        <v>113073.46</v>
      </c>
      <c r="EX256" s="7">
        <f t="shared" si="359"/>
        <v>23769.56</v>
      </c>
      <c r="EY256" s="7">
        <f t="shared" si="359"/>
        <v>0</v>
      </c>
      <c r="EZ256" s="7">
        <f t="shared" si="359"/>
        <v>0</v>
      </c>
      <c r="FA256" s="7">
        <f t="shared" si="359"/>
        <v>0</v>
      </c>
      <c r="FB256" s="7">
        <f t="shared" si="359"/>
        <v>111381.88</v>
      </c>
      <c r="FC256" s="7">
        <f t="shared" si="359"/>
        <v>95794.240000000005</v>
      </c>
      <c r="FD256" s="7">
        <f t="shared" si="359"/>
        <v>11530.54</v>
      </c>
      <c r="FE256" s="7">
        <f t="shared" si="359"/>
        <v>17224.78</v>
      </c>
      <c r="FF256" s="7">
        <f t="shared" si="359"/>
        <v>34903.620000000003</v>
      </c>
      <c r="FG256" s="7">
        <f t="shared" si="359"/>
        <v>0</v>
      </c>
      <c r="FH256" s="7">
        <f t="shared" si="359"/>
        <v>0</v>
      </c>
      <c r="FI256" s="7">
        <f t="shared" si="359"/>
        <v>295352.59999999998</v>
      </c>
      <c r="FJ256" s="7">
        <f t="shared" si="359"/>
        <v>0</v>
      </c>
      <c r="FK256" s="7">
        <f t="shared" si="359"/>
        <v>0</v>
      </c>
      <c r="FL256" s="7">
        <f t="shared" si="359"/>
        <v>253607.85</v>
      </c>
      <c r="FM256" s="7">
        <f t="shared" si="359"/>
        <v>94043.16</v>
      </c>
      <c r="FN256" s="7">
        <f t="shared" si="359"/>
        <v>0</v>
      </c>
      <c r="FO256" s="7">
        <f t="shared" si="359"/>
        <v>0</v>
      </c>
      <c r="FP256" s="7">
        <f t="shared" si="359"/>
        <v>64655.07</v>
      </c>
      <c r="FQ256" s="7">
        <f t="shared" si="359"/>
        <v>0</v>
      </c>
      <c r="FR256" s="7">
        <f t="shared" si="359"/>
        <v>2081.7399999999998</v>
      </c>
      <c r="FS256" s="7">
        <f t="shared" si="359"/>
        <v>65522.29</v>
      </c>
      <c r="FT256" s="7">
        <f t="shared" si="359"/>
        <v>3570.84</v>
      </c>
      <c r="FU256" s="7">
        <f t="shared" si="359"/>
        <v>0</v>
      </c>
      <c r="FV256" s="7">
        <f t="shared" si="359"/>
        <v>31311.58</v>
      </c>
      <c r="FW256" s="7">
        <f t="shared" si="359"/>
        <v>22198.22</v>
      </c>
      <c r="FX256" s="7">
        <f t="shared" si="359"/>
        <v>0</v>
      </c>
      <c r="FY256" s="7"/>
      <c r="FZ256" s="7">
        <f>SUM(C256:FX256)</f>
        <v>18991342.529999997</v>
      </c>
      <c r="GA256" s="7"/>
      <c r="GB256" s="7"/>
      <c r="GC256" s="7"/>
      <c r="GD256" s="7"/>
      <c r="GE256" s="7"/>
      <c r="GF256" s="7"/>
      <c r="GG256" s="7"/>
      <c r="GH256" s="7"/>
      <c r="GI256" s="7"/>
      <c r="GJ256" s="7"/>
      <c r="GK256" s="7"/>
      <c r="GL256" s="7"/>
      <c r="GM256" s="7"/>
    </row>
    <row r="257" spans="1:195" x14ac:dyDescent="0.35">
      <c r="A257" s="7"/>
      <c r="B257" s="7" t="s">
        <v>808</v>
      </c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  <c r="DH257" s="7"/>
      <c r="DI257" s="7"/>
      <c r="DJ257" s="7"/>
      <c r="DK257" s="7"/>
      <c r="DL257" s="7"/>
      <c r="DM257" s="7"/>
      <c r="DN257" s="7"/>
      <c r="DO257" s="7"/>
      <c r="DP257" s="7"/>
      <c r="DQ257" s="7"/>
      <c r="DR257" s="7"/>
      <c r="DS257" s="7"/>
      <c r="DT257" s="7"/>
      <c r="DU257" s="7"/>
      <c r="DV257" s="7"/>
      <c r="DW257" s="7"/>
      <c r="DX257" s="7"/>
      <c r="DY257" s="7"/>
      <c r="DZ257" s="7"/>
      <c r="EA257" s="7"/>
      <c r="EB257" s="7"/>
      <c r="EC257" s="7"/>
      <c r="ED257" s="7"/>
      <c r="EE257" s="7"/>
      <c r="EF257" s="7"/>
      <c r="EG257" s="7"/>
      <c r="EH257" s="7"/>
      <c r="EI257" s="7"/>
      <c r="EJ257" s="7"/>
      <c r="EK257" s="7"/>
      <c r="EL257" s="7"/>
      <c r="EM257" s="7"/>
      <c r="EN257" s="7"/>
      <c r="EO257" s="7"/>
      <c r="EP257" s="7"/>
      <c r="EQ257" s="7"/>
      <c r="ER257" s="7"/>
      <c r="ES257" s="7"/>
      <c r="ET257" s="7"/>
      <c r="EU257" s="7"/>
      <c r="EV257" s="7"/>
      <c r="EW257" s="7"/>
      <c r="EX257" s="7"/>
      <c r="EY257" s="7"/>
      <c r="EZ257" s="7"/>
      <c r="FA257" s="7"/>
      <c r="FB257" s="7"/>
      <c r="FC257" s="7"/>
      <c r="FD257" s="7"/>
      <c r="FE257" s="7"/>
      <c r="FF257" s="7"/>
      <c r="FG257" s="7"/>
      <c r="FH257" s="7"/>
      <c r="FI257" s="7"/>
      <c r="FJ257" s="7"/>
      <c r="FK257" s="7"/>
      <c r="FL257" s="7"/>
      <c r="FM257" s="7"/>
      <c r="FN257" s="7"/>
      <c r="FO257" s="7"/>
      <c r="FP257" s="7"/>
      <c r="FQ257" s="7"/>
      <c r="FR257" s="7"/>
      <c r="FS257" s="7"/>
      <c r="FT257" s="7"/>
      <c r="FU257" s="7"/>
      <c r="FV257" s="7"/>
      <c r="FW257" s="7"/>
      <c r="FX257" s="7"/>
      <c r="FY257" s="7"/>
      <c r="FZ257" s="7"/>
      <c r="GA257" s="7"/>
      <c r="GB257" s="7"/>
      <c r="GC257" s="7"/>
      <c r="GD257" s="7"/>
      <c r="GE257" s="7"/>
      <c r="GF257" s="7"/>
      <c r="GG257" s="7"/>
      <c r="GH257" s="7"/>
      <c r="GI257" s="7"/>
      <c r="GJ257" s="7"/>
      <c r="GK257" s="7"/>
      <c r="GL257" s="7"/>
      <c r="GM257" s="7"/>
    </row>
    <row r="258" spans="1:195" x14ac:dyDescent="0.3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  <c r="DH258" s="7"/>
      <c r="DI258" s="7"/>
      <c r="DJ258" s="7"/>
      <c r="DK258" s="7"/>
      <c r="DL258" s="7"/>
      <c r="DM258" s="7"/>
      <c r="DN258" s="7"/>
      <c r="DO258" s="7"/>
      <c r="DP258" s="7"/>
      <c r="DQ258" s="7"/>
      <c r="DR258" s="7"/>
      <c r="DS258" s="7"/>
      <c r="DT258" s="7"/>
      <c r="DU258" s="7"/>
      <c r="DV258" s="7"/>
      <c r="DW258" s="7"/>
      <c r="DX258" s="7"/>
      <c r="DY258" s="7"/>
      <c r="DZ258" s="7"/>
      <c r="EA258" s="7"/>
      <c r="EB258" s="7"/>
      <c r="EC258" s="7"/>
      <c r="ED258" s="7"/>
      <c r="EE258" s="7"/>
      <c r="EF258" s="7"/>
      <c r="EG258" s="7"/>
      <c r="EH258" s="7"/>
      <c r="EI258" s="7"/>
      <c r="EJ258" s="7"/>
      <c r="EK258" s="7"/>
      <c r="EL258" s="7"/>
      <c r="EM258" s="7"/>
      <c r="EN258" s="7"/>
      <c r="EO258" s="7"/>
      <c r="EP258" s="7"/>
      <c r="EQ258" s="7"/>
      <c r="ER258" s="7"/>
      <c r="ES258" s="7"/>
      <c r="ET258" s="7"/>
      <c r="EU258" s="7"/>
      <c r="EV258" s="7"/>
      <c r="EW258" s="7"/>
      <c r="EX258" s="7"/>
      <c r="EY258" s="7"/>
      <c r="EZ258" s="7"/>
      <c r="FA258" s="7"/>
      <c r="FB258" s="7"/>
      <c r="FC258" s="7"/>
      <c r="FD258" s="7"/>
      <c r="FE258" s="7"/>
      <c r="FF258" s="7"/>
      <c r="FG258" s="7"/>
      <c r="FH258" s="7"/>
      <c r="FI258" s="7"/>
      <c r="FJ258" s="7"/>
      <c r="FK258" s="7"/>
      <c r="FL258" s="7"/>
      <c r="FM258" s="7"/>
      <c r="FN258" s="7"/>
      <c r="FO258" s="7"/>
      <c r="FP258" s="7"/>
      <c r="FQ258" s="7"/>
      <c r="FR258" s="7"/>
      <c r="FS258" s="7"/>
      <c r="FT258" s="7"/>
      <c r="FU258" s="7"/>
      <c r="FV258" s="7"/>
      <c r="FW258" s="7"/>
      <c r="FX258" s="7"/>
      <c r="FY258" s="7"/>
      <c r="FZ258" s="7"/>
      <c r="GA258" s="7"/>
      <c r="GB258" s="7"/>
      <c r="GC258" s="7"/>
      <c r="GD258" s="7"/>
      <c r="GE258" s="7"/>
      <c r="GF258" s="7"/>
      <c r="GG258" s="7"/>
      <c r="GH258" s="7"/>
      <c r="GI258" s="7"/>
      <c r="GJ258" s="7"/>
      <c r="GK258" s="7"/>
      <c r="GL258" s="7"/>
      <c r="GM258" s="7"/>
    </row>
    <row r="259" spans="1:195" x14ac:dyDescent="0.35">
      <c r="A259" s="6" t="s">
        <v>595</v>
      </c>
      <c r="B259" s="44" t="s">
        <v>809</v>
      </c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  <c r="AK259" s="66"/>
      <c r="AL259" s="66"/>
      <c r="AM259" s="66"/>
      <c r="AN259" s="66"/>
      <c r="AO259" s="66"/>
      <c r="AP259" s="66"/>
      <c r="AQ259" s="66"/>
      <c r="AR259" s="66"/>
      <c r="AS259" s="66"/>
      <c r="AT259" s="66"/>
      <c r="AU259" s="66"/>
      <c r="AV259" s="66"/>
      <c r="AW259" s="66"/>
      <c r="AX259" s="66"/>
      <c r="AY259" s="66"/>
      <c r="AZ259" s="66"/>
      <c r="BA259" s="66"/>
      <c r="BB259" s="66"/>
      <c r="BC259" s="66"/>
      <c r="BD259" s="66"/>
      <c r="BE259" s="66"/>
      <c r="BF259" s="66"/>
      <c r="BG259" s="66"/>
      <c r="BH259" s="66"/>
      <c r="BI259" s="66"/>
      <c r="BJ259" s="66"/>
      <c r="BK259" s="66"/>
      <c r="BL259" s="66"/>
      <c r="BM259" s="66"/>
      <c r="BN259" s="66"/>
      <c r="BO259" s="66"/>
      <c r="BP259" s="66"/>
      <c r="BQ259" s="66"/>
      <c r="BR259" s="66"/>
      <c r="BS259" s="66"/>
      <c r="BT259" s="66"/>
      <c r="BU259" s="66"/>
      <c r="BV259" s="66"/>
      <c r="BW259" s="66"/>
      <c r="BX259" s="66"/>
      <c r="BY259" s="66"/>
      <c r="BZ259" s="66"/>
      <c r="CA259" s="66"/>
      <c r="CB259" s="66"/>
      <c r="CC259" s="66"/>
      <c r="CD259" s="66"/>
      <c r="CE259" s="66"/>
      <c r="CF259" s="66"/>
      <c r="CG259" s="66"/>
      <c r="CH259" s="66"/>
      <c r="CI259" s="66"/>
      <c r="CJ259" s="66"/>
      <c r="CK259" s="66"/>
      <c r="CL259" s="66"/>
      <c r="CM259" s="66"/>
      <c r="CN259" s="66"/>
      <c r="CO259" s="66"/>
      <c r="CP259" s="66"/>
      <c r="CQ259" s="66"/>
      <c r="CR259" s="66"/>
      <c r="CS259" s="66"/>
      <c r="CT259" s="66"/>
      <c r="CU259" s="66"/>
      <c r="CV259" s="66"/>
      <c r="CW259" s="66"/>
      <c r="CX259" s="66"/>
      <c r="CY259" s="66"/>
      <c r="CZ259" s="66"/>
      <c r="DA259" s="66"/>
      <c r="DB259" s="66"/>
      <c r="DC259" s="66"/>
      <c r="DD259" s="66"/>
      <c r="DE259" s="66"/>
      <c r="DF259" s="66"/>
      <c r="DG259" s="66"/>
      <c r="DH259" s="66"/>
      <c r="DI259" s="66"/>
      <c r="DJ259" s="66"/>
      <c r="DK259" s="66"/>
      <c r="DL259" s="66"/>
      <c r="DM259" s="66"/>
      <c r="DN259" s="66"/>
      <c r="DO259" s="66"/>
      <c r="DP259" s="66"/>
      <c r="DQ259" s="66"/>
      <c r="DR259" s="66"/>
      <c r="DS259" s="66"/>
      <c r="DT259" s="66"/>
      <c r="DU259" s="66"/>
      <c r="DV259" s="66"/>
      <c r="DW259" s="66"/>
      <c r="DX259" s="66"/>
      <c r="DY259" s="66"/>
      <c r="DZ259" s="66"/>
      <c r="EA259" s="66"/>
      <c r="EB259" s="66"/>
      <c r="EC259" s="66"/>
      <c r="ED259" s="66"/>
      <c r="EE259" s="66"/>
      <c r="EF259" s="66"/>
      <c r="EG259" s="66"/>
      <c r="EH259" s="66"/>
      <c r="EI259" s="66"/>
      <c r="EJ259" s="66"/>
      <c r="EK259" s="66"/>
      <c r="EL259" s="66"/>
      <c r="EM259" s="66"/>
      <c r="EN259" s="66"/>
      <c r="EO259" s="66"/>
      <c r="EP259" s="66"/>
      <c r="EQ259" s="66"/>
      <c r="ER259" s="66"/>
      <c r="ES259" s="66"/>
      <c r="ET259" s="66"/>
      <c r="EU259" s="66"/>
      <c r="EV259" s="66"/>
      <c r="EW259" s="66"/>
      <c r="EX259" s="66"/>
      <c r="EY259" s="66"/>
      <c r="EZ259" s="66"/>
      <c r="FA259" s="66"/>
      <c r="FB259" s="66"/>
      <c r="FC259" s="66"/>
      <c r="FD259" s="66"/>
      <c r="FE259" s="66"/>
      <c r="FF259" s="66"/>
      <c r="FG259" s="66"/>
      <c r="FH259" s="66"/>
      <c r="FI259" s="66"/>
      <c r="FJ259" s="66"/>
      <c r="FK259" s="66"/>
      <c r="FL259" s="66"/>
      <c r="FM259" s="66"/>
      <c r="FN259" s="66"/>
      <c r="FO259" s="66"/>
      <c r="FP259" s="66"/>
      <c r="FQ259" s="66"/>
      <c r="FR259" s="66"/>
      <c r="FS259" s="66"/>
      <c r="FT259" s="66"/>
      <c r="FU259" s="66"/>
      <c r="FV259" s="66"/>
      <c r="FW259" s="66"/>
      <c r="FX259" s="66"/>
      <c r="FY259" s="7"/>
      <c r="FZ259" s="7"/>
      <c r="GA259" s="43"/>
      <c r="GB259" s="7"/>
      <c r="GC259" s="7"/>
      <c r="GD259" s="7"/>
      <c r="GE259" s="7"/>
      <c r="GF259" s="7"/>
      <c r="GG259" s="7"/>
      <c r="GH259" s="7"/>
      <c r="GI259" s="7"/>
      <c r="GJ259" s="7"/>
      <c r="GK259" s="7"/>
      <c r="GL259" s="7"/>
      <c r="GM259" s="7"/>
    </row>
    <row r="260" spans="1:195" x14ac:dyDescent="0.35">
      <c r="A260" s="6" t="s">
        <v>810</v>
      </c>
      <c r="B260" s="7" t="s">
        <v>811</v>
      </c>
      <c r="C260" s="7">
        <f>+C240+C190</f>
        <v>76400073.810000002</v>
      </c>
      <c r="D260" s="7">
        <f t="shared" ref="D260:BO260" si="360">+D240+D190</f>
        <v>441555784.05000001</v>
      </c>
      <c r="E260" s="7">
        <f t="shared" si="360"/>
        <v>70615149.629999995</v>
      </c>
      <c r="F260" s="7">
        <f t="shared" si="360"/>
        <v>267150936.41999999</v>
      </c>
      <c r="G260" s="7">
        <f t="shared" si="360"/>
        <v>20066137.489999998</v>
      </c>
      <c r="H260" s="7">
        <f t="shared" si="360"/>
        <v>13187782.600000001</v>
      </c>
      <c r="I260" s="7">
        <f t="shared" si="360"/>
        <v>98374824.120000005</v>
      </c>
      <c r="J260" s="7">
        <f t="shared" si="360"/>
        <v>23984159.41</v>
      </c>
      <c r="K260" s="7">
        <f t="shared" si="360"/>
        <v>4179629.2549999999</v>
      </c>
      <c r="L260" s="7">
        <f t="shared" si="360"/>
        <v>26130974.969999999</v>
      </c>
      <c r="M260" s="7">
        <f t="shared" si="360"/>
        <v>13416208.960000001</v>
      </c>
      <c r="N260" s="7">
        <f t="shared" si="360"/>
        <v>584547583.37</v>
      </c>
      <c r="O260" s="7">
        <f t="shared" si="360"/>
        <v>143790056.53999999</v>
      </c>
      <c r="P260" s="7">
        <f t="shared" si="360"/>
        <v>5150838.8550000004</v>
      </c>
      <c r="Q260" s="7">
        <f t="shared" si="360"/>
        <v>480594581.25</v>
      </c>
      <c r="R260" s="7">
        <f t="shared" si="360"/>
        <v>72494458.489999995</v>
      </c>
      <c r="S260" s="7">
        <f t="shared" si="360"/>
        <v>18990331.129999995</v>
      </c>
      <c r="T260" s="7">
        <f t="shared" si="360"/>
        <v>3247356.85</v>
      </c>
      <c r="U260" s="7">
        <f t="shared" si="360"/>
        <v>1414949.22</v>
      </c>
      <c r="V260" s="7">
        <f t="shared" si="360"/>
        <v>4162500.0700000003</v>
      </c>
      <c r="W260" s="7">
        <f t="shared" si="360"/>
        <v>2461958.7999999998</v>
      </c>
      <c r="X260" s="7">
        <f t="shared" si="360"/>
        <v>1214970.26</v>
      </c>
      <c r="Y260" s="7">
        <f t="shared" si="360"/>
        <v>10980168.439999999</v>
      </c>
      <c r="Z260" s="7">
        <f t="shared" si="360"/>
        <v>3811868.72</v>
      </c>
      <c r="AA260" s="7">
        <f t="shared" si="360"/>
        <v>343638863.72000003</v>
      </c>
      <c r="AB260" s="7">
        <f t="shared" si="360"/>
        <v>307581032.04000002</v>
      </c>
      <c r="AC260" s="7">
        <f t="shared" si="360"/>
        <v>11132952.529999999</v>
      </c>
      <c r="AD260" s="7">
        <f t="shared" si="360"/>
        <v>16094991.719999999</v>
      </c>
      <c r="AE260" s="7">
        <f t="shared" si="360"/>
        <v>2161119.9900000002</v>
      </c>
      <c r="AF260" s="7">
        <f t="shared" si="360"/>
        <v>3347177.5</v>
      </c>
      <c r="AG260" s="7">
        <f t="shared" si="360"/>
        <v>7941982.165</v>
      </c>
      <c r="AH260" s="7">
        <f t="shared" si="360"/>
        <v>11607306.455</v>
      </c>
      <c r="AI260" s="7">
        <f t="shared" si="360"/>
        <v>5248292.5749999993</v>
      </c>
      <c r="AJ260" s="7">
        <f t="shared" si="360"/>
        <v>3562680.05</v>
      </c>
      <c r="AK260" s="7">
        <f t="shared" si="360"/>
        <v>3417724.06</v>
      </c>
      <c r="AL260" s="7">
        <f t="shared" si="360"/>
        <v>4583460.9400000004</v>
      </c>
      <c r="AM260" s="7">
        <f t="shared" si="360"/>
        <v>5196429.1500000004</v>
      </c>
      <c r="AN260" s="7">
        <f t="shared" si="360"/>
        <v>4729989.33</v>
      </c>
      <c r="AO260" s="7">
        <f t="shared" si="360"/>
        <v>51144083.5</v>
      </c>
      <c r="AP260" s="7">
        <f t="shared" si="360"/>
        <v>999355203.38</v>
      </c>
      <c r="AQ260" s="7">
        <f t="shared" si="360"/>
        <v>4311929.125</v>
      </c>
      <c r="AR260" s="7">
        <f t="shared" si="360"/>
        <v>687237039.45000005</v>
      </c>
      <c r="AS260" s="7">
        <f t="shared" si="360"/>
        <v>78543345.650000006</v>
      </c>
      <c r="AT260" s="7">
        <f t="shared" si="360"/>
        <v>26692840.07</v>
      </c>
      <c r="AU260" s="7">
        <f t="shared" si="360"/>
        <v>4482495.4000000004</v>
      </c>
      <c r="AV260" s="7">
        <f t="shared" si="360"/>
        <v>4984521.0049999999</v>
      </c>
      <c r="AW260" s="7">
        <f t="shared" si="360"/>
        <v>4395372.24</v>
      </c>
      <c r="AX260" s="7">
        <f t="shared" si="360"/>
        <v>1848104.72</v>
      </c>
      <c r="AY260" s="7">
        <f t="shared" si="360"/>
        <v>5929731.7149999999</v>
      </c>
      <c r="AZ260" s="7">
        <f t="shared" si="360"/>
        <v>141643828.56999999</v>
      </c>
      <c r="BA260" s="7">
        <f t="shared" si="360"/>
        <v>98638408.060000002</v>
      </c>
      <c r="BB260" s="7">
        <f t="shared" si="360"/>
        <v>83087915.219999999</v>
      </c>
      <c r="BC260" s="7">
        <f t="shared" si="360"/>
        <v>279409600.46999997</v>
      </c>
      <c r="BD260" s="7">
        <f t="shared" si="360"/>
        <v>38956999.009999998</v>
      </c>
      <c r="BE260" s="7">
        <f t="shared" si="360"/>
        <v>14452481.43</v>
      </c>
      <c r="BF260" s="7">
        <f t="shared" si="360"/>
        <v>275483507.57999998</v>
      </c>
      <c r="BG260" s="7">
        <f t="shared" si="360"/>
        <v>11755611.67</v>
      </c>
      <c r="BH260" s="7">
        <f t="shared" si="360"/>
        <v>7609459.7650000006</v>
      </c>
      <c r="BI260" s="7">
        <f t="shared" si="360"/>
        <v>4510429.9700000007</v>
      </c>
      <c r="BJ260" s="7">
        <f t="shared" si="360"/>
        <v>67735634.269999996</v>
      </c>
      <c r="BK260" s="7">
        <f t="shared" si="360"/>
        <v>359966129.12</v>
      </c>
      <c r="BL260" s="7">
        <f t="shared" si="360"/>
        <v>2192647.4699999997</v>
      </c>
      <c r="BM260" s="7">
        <f t="shared" si="360"/>
        <v>5420079.1150000002</v>
      </c>
      <c r="BN260" s="7">
        <f t="shared" si="360"/>
        <v>35189237.409999996</v>
      </c>
      <c r="BO260" s="7">
        <f t="shared" si="360"/>
        <v>14609283.02</v>
      </c>
      <c r="BP260" s="7">
        <f t="shared" ref="BP260:EA260" si="361">+BP240+BP190</f>
        <v>3323424.34</v>
      </c>
      <c r="BQ260" s="7">
        <f t="shared" si="361"/>
        <v>71765641.579999998</v>
      </c>
      <c r="BR260" s="7">
        <f t="shared" si="361"/>
        <v>49824680.780000001</v>
      </c>
      <c r="BS260" s="7">
        <f t="shared" si="361"/>
        <v>14479934.279999999</v>
      </c>
      <c r="BT260" s="7">
        <f t="shared" si="361"/>
        <v>5612138.9350000005</v>
      </c>
      <c r="BU260" s="7">
        <f t="shared" si="361"/>
        <v>5827281.5</v>
      </c>
      <c r="BV260" s="7">
        <f t="shared" si="361"/>
        <v>14495927.74</v>
      </c>
      <c r="BW260" s="7">
        <f t="shared" si="361"/>
        <v>23128100.510000002</v>
      </c>
      <c r="BX260" s="7">
        <f t="shared" si="361"/>
        <v>1781744.71</v>
      </c>
      <c r="BY260" s="7">
        <f t="shared" si="361"/>
        <v>5816717.9700000007</v>
      </c>
      <c r="BZ260" s="7">
        <f t="shared" si="361"/>
        <v>3900180.83</v>
      </c>
      <c r="CA260" s="7">
        <f t="shared" si="361"/>
        <v>3075752.87</v>
      </c>
      <c r="CB260" s="7">
        <f t="shared" si="361"/>
        <v>825636014.28999996</v>
      </c>
      <c r="CC260" s="7">
        <f t="shared" si="361"/>
        <v>3534839.16</v>
      </c>
      <c r="CD260" s="7">
        <f t="shared" si="361"/>
        <v>2546048.4700000002</v>
      </c>
      <c r="CE260" s="7">
        <f t="shared" si="361"/>
        <v>3109911.05</v>
      </c>
      <c r="CF260" s="7">
        <f t="shared" si="361"/>
        <v>2429543.2000000002</v>
      </c>
      <c r="CG260" s="7">
        <f t="shared" si="361"/>
        <v>3658490.71</v>
      </c>
      <c r="CH260" s="7">
        <f t="shared" si="361"/>
        <v>2268399.17</v>
      </c>
      <c r="CI260" s="7">
        <f t="shared" si="361"/>
        <v>8472233.6950000003</v>
      </c>
      <c r="CJ260" s="7">
        <f t="shared" si="361"/>
        <v>11384228.17</v>
      </c>
      <c r="CK260" s="7">
        <f t="shared" si="361"/>
        <v>56532348.950000003</v>
      </c>
      <c r="CL260" s="7">
        <f t="shared" si="361"/>
        <v>15284948.84</v>
      </c>
      <c r="CM260" s="7">
        <f t="shared" si="361"/>
        <v>9216325.4850000013</v>
      </c>
      <c r="CN260" s="7">
        <f t="shared" si="361"/>
        <v>346409265.19</v>
      </c>
      <c r="CO260" s="7">
        <f t="shared" si="361"/>
        <v>156444693.50999999</v>
      </c>
      <c r="CP260" s="7">
        <f t="shared" si="361"/>
        <v>12170520.550000001</v>
      </c>
      <c r="CQ260" s="7">
        <f t="shared" si="361"/>
        <v>10290517.370000001</v>
      </c>
      <c r="CR260" s="7">
        <f t="shared" si="361"/>
        <v>3873064.835</v>
      </c>
      <c r="CS260" s="7">
        <f t="shared" si="361"/>
        <v>4496550.57</v>
      </c>
      <c r="CT260" s="7">
        <f t="shared" si="361"/>
        <v>2542775.4899999998</v>
      </c>
      <c r="CU260" s="7">
        <f t="shared" si="361"/>
        <v>5343287.6100000003</v>
      </c>
      <c r="CV260" s="7">
        <f t="shared" si="361"/>
        <v>1147781.03</v>
      </c>
      <c r="CW260" s="7">
        <f t="shared" si="361"/>
        <v>3766104.68</v>
      </c>
      <c r="CX260" s="7">
        <f t="shared" si="361"/>
        <v>6011029.8599999994</v>
      </c>
      <c r="CY260" s="7">
        <f t="shared" si="361"/>
        <v>1234725.27</v>
      </c>
      <c r="CZ260" s="7">
        <f t="shared" si="361"/>
        <v>21034904.240000002</v>
      </c>
      <c r="DA260" s="7">
        <f t="shared" si="361"/>
        <v>3624811.58</v>
      </c>
      <c r="DB260" s="7">
        <f t="shared" si="361"/>
        <v>4800029.6949999994</v>
      </c>
      <c r="DC260" s="7">
        <f t="shared" si="361"/>
        <v>3466523.5399999996</v>
      </c>
      <c r="DD260" s="7">
        <f t="shared" si="361"/>
        <v>3447891.21</v>
      </c>
      <c r="DE260" s="7">
        <f t="shared" si="361"/>
        <v>4506253.4649999999</v>
      </c>
      <c r="DF260" s="7">
        <f t="shared" si="361"/>
        <v>228583335.63</v>
      </c>
      <c r="DG260" s="7">
        <f t="shared" si="361"/>
        <v>2221460.09</v>
      </c>
      <c r="DH260" s="7">
        <f t="shared" si="361"/>
        <v>20686072.240000002</v>
      </c>
      <c r="DI260" s="7">
        <f t="shared" si="361"/>
        <v>27566107.84</v>
      </c>
      <c r="DJ260" s="7">
        <f t="shared" si="361"/>
        <v>8016585.0800000001</v>
      </c>
      <c r="DK260" s="7">
        <f t="shared" si="361"/>
        <v>6287654.6749999998</v>
      </c>
      <c r="DL260" s="7">
        <f t="shared" si="361"/>
        <v>65845606.779999994</v>
      </c>
      <c r="DM260" s="7">
        <f t="shared" si="361"/>
        <v>4313104.63</v>
      </c>
      <c r="DN260" s="7">
        <f t="shared" si="361"/>
        <v>15641940.109999999</v>
      </c>
      <c r="DO260" s="7">
        <f t="shared" si="361"/>
        <v>37733660.490000002</v>
      </c>
      <c r="DP260" s="7">
        <f t="shared" si="361"/>
        <v>3835375.22</v>
      </c>
      <c r="DQ260" s="7">
        <f t="shared" si="361"/>
        <v>10430451.529999999</v>
      </c>
      <c r="DR260" s="7">
        <f t="shared" si="361"/>
        <v>16138367.989999998</v>
      </c>
      <c r="DS260" s="7">
        <f t="shared" si="361"/>
        <v>8374197.8300000001</v>
      </c>
      <c r="DT260" s="7">
        <f t="shared" si="361"/>
        <v>3627002.39</v>
      </c>
      <c r="DU260" s="7">
        <f t="shared" si="361"/>
        <v>5185609.8849999998</v>
      </c>
      <c r="DV260" s="7">
        <f t="shared" si="361"/>
        <v>3813187</v>
      </c>
      <c r="DW260" s="7">
        <f t="shared" si="361"/>
        <v>4695906.21</v>
      </c>
      <c r="DX260" s="7">
        <f t="shared" si="361"/>
        <v>3703499.87</v>
      </c>
      <c r="DY260" s="7">
        <f t="shared" si="361"/>
        <v>5024768.79</v>
      </c>
      <c r="DZ260" s="7">
        <f t="shared" si="361"/>
        <v>9171605.1699999999</v>
      </c>
      <c r="EA260" s="7">
        <f t="shared" si="361"/>
        <v>6993118.7250000006</v>
      </c>
      <c r="EB260" s="7">
        <f t="shared" ref="EB260:FX260" si="362">+EB240+EB190</f>
        <v>7145800.7199999997</v>
      </c>
      <c r="EC260" s="7">
        <f t="shared" si="362"/>
        <v>4271428.915</v>
      </c>
      <c r="ED260" s="7">
        <f t="shared" si="362"/>
        <v>23208240.640000001</v>
      </c>
      <c r="EE260" s="7">
        <f t="shared" si="362"/>
        <v>3637694.2</v>
      </c>
      <c r="EF260" s="7">
        <f t="shared" si="362"/>
        <v>16450115.329999998</v>
      </c>
      <c r="EG260" s="7">
        <f t="shared" si="362"/>
        <v>4102740.55</v>
      </c>
      <c r="EH260" s="7">
        <f t="shared" si="362"/>
        <v>4033667.27</v>
      </c>
      <c r="EI260" s="7">
        <f t="shared" si="362"/>
        <v>163687034.40000001</v>
      </c>
      <c r="EJ260" s="7">
        <f t="shared" si="362"/>
        <v>110352515.84999999</v>
      </c>
      <c r="EK260" s="7">
        <f t="shared" si="362"/>
        <v>8202278.2800000003</v>
      </c>
      <c r="EL260" s="7">
        <f t="shared" si="362"/>
        <v>5812243.7249999996</v>
      </c>
      <c r="EM260" s="7">
        <f t="shared" si="362"/>
        <v>5351601.1049999995</v>
      </c>
      <c r="EN260" s="7">
        <f t="shared" si="362"/>
        <v>11758548.455</v>
      </c>
      <c r="EO260" s="7">
        <f t="shared" si="362"/>
        <v>4657430.25</v>
      </c>
      <c r="EP260" s="7">
        <f t="shared" si="362"/>
        <v>5990411.4399999995</v>
      </c>
      <c r="EQ260" s="7">
        <f t="shared" si="362"/>
        <v>30566669.849999998</v>
      </c>
      <c r="ER260" s="7">
        <f t="shared" si="362"/>
        <v>4999593.6900000004</v>
      </c>
      <c r="ES260" s="7">
        <f t="shared" si="362"/>
        <v>3245483.25</v>
      </c>
      <c r="ET260" s="7">
        <f t="shared" si="362"/>
        <v>4087510.75</v>
      </c>
      <c r="EU260" s="7">
        <f t="shared" si="362"/>
        <v>7804604.7149999999</v>
      </c>
      <c r="EV260" s="7">
        <f t="shared" si="362"/>
        <v>1878947.52</v>
      </c>
      <c r="EW260" s="7">
        <f t="shared" si="362"/>
        <v>13256998.1</v>
      </c>
      <c r="EX260" s="7">
        <f t="shared" si="362"/>
        <v>3635516.71</v>
      </c>
      <c r="EY260" s="7">
        <f t="shared" si="362"/>
        <v>7647683.1949999994</v>
      </c>
      <c r="EZ260" s="7">
        <f t="shared" si="362"/>
        <v>2780155.05</v>
      </c>
      <c r="FA260" s="7">
        <f t="shared" si="362"/>
        <v>41747412.399999999</v>
      </c>
      <c r="FB260" s="7">
        <f t="shared" si="362"/>
        <v>4653786.8850000007</v>
      </c>
      <c r="FC260" s="7">
        <f t="shared" si="362"/>
        <v>21874711.43</v>
      </c>
      <c r="FD260" s="7">
        <f t="shared" si="362"/>
        <v>5631615.0899999999</v>
      </c>
      <c r="FE260" s="7">
        <f t="shared" si="362"/>
        <v>1974152.53</v>
      </c>
      <c r="FF260" s="7">
        <f t="shared" si="362"/>
        <v>3654876.24</v>
      </c>
      <c r="FG260" s="7">
        <f t="shared" si="362"/>
        <v>2767543.75</v>
      </c>
      <c r="FH260" s="7">
        <f t="shared" si="362"/>
        <v>1710188.19</v>
      </c>
      <c r="FI260" s="7">
        <f t="shared" si="362"/>
        <v>19982472.09</v>
      </c>
      <c r="FJ260" s="7">
        <f t="shared" si="362"/>
        <v>22248675.289999995</v>
      </c>
      <c r="FK260" s="7">
        <f t="shared" si="362"/>
        <v>28782923.779999997</v>
      </c>
      <c r="FL260" s="7">
        <f t="shared" si="362"/>
        <v>91001941.469999999</v>
      </c>
      <c r="FM260" s="7">
        <f t="shared" si="362"/>
        <v>42800622.390000001</v>
      </c>
      <c r="FN260" s="7">
        <f t="shared" si="362"/>
        <v>254903396.11000001</v>
      </c>
      <c r="FO260" s="7">
        <f t="shared" si="362"/>
        <v>13151936.9</v>
      </c>
      <c r="FP260" s="7">
        <f t="shared" si="362"/>
        <v>26696554.600000001</v>
      </c>
      <c r="FQ260" s="7">
        <f t="shared" si="362"/>
        <v>11876720.474999998</v>
      </c>
      <c r="FR260" s="7">
        <f t="shared" si="362"/>
        <v>3376333.95</v>
      </c>
      <c r="FS260" s="7">
        <f t="shared" si="362"/>
        <v>3359898.82</v>
      </c>
      <c r="FT260" s="7">
        <f t="shared" si="362"/>
        <v>1481225.16</v>
      </c>
      <c r="FU260" s="7">
        <f t="shared" si="362"/>
        <v>10706968.065000001</v>
      </c>
      <c r="FV260" s="7">
        <f t="shared" si="362"/>
        <v>8909659.4299999997</v>
      </c>
      <c r="FW260" s="7">
        <f t="shared" si="362"/>
        <v>3268643.68</v>
      </c>
      <c r="FX260" s="7">
        <f t="shared" si="362"/>
        <v>1676825.22</v>
      </c>
      <c r="FY260" s="7"/>
      <c r="FZ260" s="7">
        <f>SUM(C260:FX260)</f>
        <v>9754161406.3500061</v>
      </c>
      <c r="GA260" s="7"/>
      <c r="GB260" s="7"/>
      <c r="GC260" s="7"/>
      <c r="GD260" s="7"/>
      <c r="GE260" s="7"/>
      <c r="GF260" s="7"/>
      <c r="GG260" s="7"/>
      <c r="GH260" s="7"/>
      <c r="GI260" s="7"/>
      <c r="GJ260" s="7"/>
      <c r="GK260" s="7"/>
      <c r="GL260" s="7"/>
      <c r="GM260" s="7"/>
    </row>
    <row r="261" spans="1:195" x14ac:dyDescent="0.35">
      <c r="A261" s="6" t="s">
        <v>812</v>
      </c>
      <c r="B261" s="7" t="s">
        <v>813</v>
      </c>
      <c r="C261" s="7">
        <f>C256</f>
        <v>1534250.94</v>
      </c>
      <c r="D261" s="7">
        <f t="shared" ref="D261:BO261" si="363">D256</f>
        <v>0</v>
      </c>
      <c r="E261" s="7">
        <f t="shared" si="363"/>
        <v>266630.40999999997</v>
      </c>
      <c r="F261" s="7">
        <f t="shared" si="363"/>
        <v>1320262.8500000001</v>
      </c>
      <c r="G261" s="7">
        <f t="shared" si="363"/>
        <v>106340.82</v>
      </c>
      <c r="H261" s="7">
        <f t="shared" si="363"/>
        <v>0</v>
      </c>
      <c r="I261" s="7">
        <f t="shared" si="363"/>
        <v>308279.05</v>
      </c>
      <c r="J261" s="7">
        <f t="shared" si="363"/>
        <v>315983.49</v>
      </c>
      <c r="K261" s="7">
        <f t="shared" si="363"/>
        <v>77373.98</v>
      </c>
      <c r="L261" s="7">
        <f t="shared" si="363"/>
        <v>12645.03</v>
      </c>
      <c r="M261" s="7">
        <f t="shared" si="363"/>
        <v>297821.65999999997</v>
      </c>
      <c r="N261" s="7">
        <f t="shared" si="363"/>
        <v>625993.64</v>
      </c>
      <c r="O261" s="7">
        <f t="shared" si="363"/>
        <v>243770.99</v>
      </c>
      <c r="P261" s="7">
        <f t="shared" si="363"/>
        <v>36540.65</v>
      </c>
      <c r="Q261" s="7">
        <f t="shared" si="363"/>
        <v>0</v>
      </c>
      <c r="R261" s="7">
        <f t="shared" si="363"/>
        <v>828.68</v>
      </c>
      <c r="S261" s="7">
        <f t="shared" si="363"/>
        <v>0</v>
      </c>
      <c r="T261" s="7">
        <f t="shared" si="363"/>
        <v>0</v>
      </c>
      <c r="U261" s="7">
        <f t="shared" si="363"/>
        <v>0</v>
      </c>
      <c r="V261" s="7">
        <f t="shared" si="363"/>
        <v>53756.32</v>
      </c>
      <c r="W261" s="7">
        <f t="shared" si="363"/>
        <v>339572.89</v>
      </c>
      <c r="X261" s="7">
        <f t="shared" si="363"/>
        <v>19920.509999999998</v>
      </c>
      <c r="Y261" s="7">
        <f t="shared" si="363"/>
        <v>35518.239999999998</v>
      </c>
      <c r="Z261" s="7">
        <f t="shared" si="363"/>
        <v>0</v>
      </c>
      <c r="AA261" s="7">
        <f t="shared" si="363"/>
        <v>1665334.38</v>
      </c>
      <c r="AB261" s="7">
        <f t="shared" si="363"/>
        <v>699077.1</v>
      </c>
      <c r="AC261" s="7">
        <f t="shared" si="363"/>
        <v>30822.06</v>
      </c>
      <c r="AD261" s="7">
        <f t="shared" si="363"/>
        <v>45575.199999999997</v>
      </c>
      <c r="AE261" s="7">
        <f t="shared" si="363"/>
        <v>32124.69</v>
      </c>
      <c r="AF261" s="7">
        <f t="shared" si="363"/>
        <v>20818.150000000001</v>
      </c>
      <c r="AG261" s="7">
        <f t="shared" si="363"/>
        <v>23451.19</v>
      </c>
      <c r="AH261" s="7">
        <f t="shared" si="363"/>
        <v>54152.44</v>
      </c>
      <c r="AI261" s="7">
        <f t="shared" si="363"/>
        <v>50527.89</v>
      </c>
      <c r="AJ261" s="7">
        <f t="shared" si="363"/>
        <v>0</v>
      </c>
      <c r="AK261" s="7">
        <f t="shared" si="363"/>
        <v>35802.11</v>
      </c>
      <c r="AL261" s="7">
        <f t="shared" si="363"/>
        <v>0</v>
      </c>
      <c r="AM261" s="7">
        <f t="shared" si="363"/>
        <v>95093.71</v>
      </c>
      <c r="AN261" s="7">
        <f t="shared" si="363"/>
        <v>75120.25</v>
      </c>
      <c r="AO261" s="7">
        <f t="shared" si="363"/>
        <v>61781.43</v>
      </c>
      <c r="AP261" s="7">
        <f t="shared" si="363"/>
        <v>3237291.29</v>
      </c>
      <c r="AQ261" s="7">
        <f t="shared" si="363"/>
        <v>10784.18</v>
      </c>
      <c r="AR261" s="7">
        <f t="shared" si="363"/>
        <v>20647.759999999998</v>
      </c>
      <c r="AS261" s="7">
        <f t="shared" si="363"/>
        <v>151663.19</v>
      </c>
      <c r="AT261" s="7">
        <f t="shared" si="363"/>
        <v>9732.1299999999992</v>
      </c>
      <c r="AU261" s="7">
        <f t="shared" si="363"/>
        <v>97250.34</v>
      </c>
      <c r="AV261" s="7">
        <f t="shared" si="363"/>
        <v>54707.37</v>
      </c>
      <c r="AW261" s="7">
        <f t="shared" si="363"/>
        <v>0</v>
      </c>
      <c r="AX261" s="7">
        <f t="shared" si="363"/>
        <v>0</v>
      </c>
      <c r="AY261" s="7">
        <f t="shared" si="363"/>
        <v>55281.22</v>
      </c>
      <c r="AZ261" s="7">
        <f t="shared" si="363"/>
        <v>0</v>
      </c>
      <c r="BA261" s="7">
        <f t="shared" si="363"/>
        <v>0</v>
      </c>
      <c r="BB261" s="7">
        <f t="shared" si="363"/>
        <v>0</v>
      </c>
      <c r="BC261" s="7">
        <f t="shared" si="363"/>
        <v>0</v>
      </c>
      <c r="BD261" s="7">
        <f t="shared" si="363"/>
        <v>40104.25</v>
      </c>
      <c r="BE261" s="7">
        <f t="shared" si="363"/>
        <v>0</v>
      </c>
      <c r="BF261" s="7">
        <f t="shared" si="363"/>
        <v>246130.91</v>
      </c>
      <c r="BG261" s="7">
        <f t="shared" si="363"/>
        <v>0</v>
      </c>
      <c r="BH261" s="7">
        <f t="shared" si="363"/>
        <v>0</v>
      </c>
      <c r="BI261" s="7">
        <f t="shared" si="363"/>
        <v>40159.800000000003</v>
      </c>
      <c r="BJ261" s="7">
        <f t="shared" si="363"/>
        <v>52832.66</v>
      </c>
      <c r="BK261" s="7">
        <f t="shared" si="363"/>
        <v>811324.71</v>
      </c>
      <c r="BL261" s="7">
        <f t="shared" si="363"/>
        <v>23596.36</v>
      </c>
      <c r="BM261" s="7">
        <f t="shared" si="363"/>
        <v>0</v>
      </c>
      <c r="BN261" s="7">
        <f t="shared" si="363"/>
        <v>0</v>
      </c>
      <c r="BO261" s="7">
        <f t="shared" si="363"/>
        <v>0</v>
      </c>
      <c r="BP261" s="7">
        <f t="shared" ref="BP261:EA261" si="364">BP256</f>
        <v>74528.06</v>
      </c>
      <c r="BQ261" s="7">
        <f t="shared" si="364"/>
        <v>0</v>
      </c>
      <c r="BR261" s="7">
        <f t="shared" si="364"/>
        <v>896312.29</v>
      </c>
      <c r="BS261" s="7">
        <f t="shared" si="364"/>
        <v>0</v>
      </c>
      <c r="BT261" s="7">
        <f t="shared" si="364"/>
        <v>154232.42000000001</v>
      </c>
      <c r="BU261" s="7">
        <f t="shared" si="364"/>
        <v>95532.57</v>
      </c>
      <c r="BV261" s="7">
        <f t="shared" si="364"/>
        <v>5281.05</v>
      </c>
      <c r="BW261" s="7">
        <f t="shared" si="364"/>
        <v>101135.53</v>
      </c>
      <c r="BX261" s="7">
        <f t="shared" si="364"/>
        <v>0</v>
      </c>
      <c r="BY261" s="7">
        <f t="shared" si="364"/>
        <v>612775.12</v>
      </c>
      <c r="BZ261" s="7">
        <f t="shared" si="364"/>
        <v>0</v>
      </c>
      <c r="CA261" s="7">
        <f t="shared" si="364"/>
        <v>27511.22</v>
      </c>
      <c r="CB261" s="7">
        <f t="shared" si="364"/>
        <v>0</v>
      </c>
      <c r="CC261" s="7">
        <f t="shared" si="364"/>
        <v>0</v>
      </c>
      <c r="CD261" s="7">
        <f t="shared" si="364"/>
        <v>289155.53999999998</v>
      </c>
      <c r="CE261" s="7">
        <f t="shared" si="364"/>
        <v>0</v>
      </c>
      <c r="CF261" s="7">
        <f t="shared" si="364"/>
        <v>37990.1</v>
      </c>
      <c r="CG261" s="7">
        <f t="shared" si="364"/>
        <v>687.85</v>
      </c>
      <c r="CH261" s="7">
        <f t="shared" si="364"/>
        <v>6352.24</v>
      </c>
      <c r="CI261" s="7">
        <f t="shared" si="364"/>
        <v>0</v>
      </c>
      <c r="CJ261" s="7">
        <f t="shared" si="364"/>
        <v>142863.24</v>
      </c>
      <c r="CK261" s="7">
        <f t="shared" si="364"/>
        <v>127542.88</v>
      </c>
      <c r="CL261" s="7">
        <f t="shared" si="364"/>
        <v>0</v>
      </c>
      <c r="CM261" s="7">
        <f t="shared" si="364"/>
        <v>244034.52</v>
      </c>
      <c r="CN261" s="7">
        <f t="shared" si="364"/>
        <v>0</v>
      </c>
      <c r="CO261" s="7">
        <f t="shared" si="364"/>
        <v>0</v>
      </c>
      <c r="CP261" s="7">
        <f t="shared" si="364"/>
        <v>58367.51</v>
      </c>
      <c r="CQ261" s="7">
        <f t="shared" si="364"/>
        <v>0</v>
      </c>
      <c r="CR261" s="7">
        <f t="shared" si="364"/>
        <v>80103.759999999995</v>
      </c>
      <c r="CS261" s="7">
        <f t="shared" si="364"/>
        <v>76627.06</v>
      </c>
      <c r="CT261" s="7">
        <f t="shared" si="364"/>
        <v>0</v>
      </c>
      <c r="CU261" s="7">
        <f t="shared" si="364"/>
        <v>0</v>
      </c>
      <c r="CV261" s="7">
        <f t="shared" si="364"/>
        <v>2718.74</v>
      </c>
      <c r="CW261" s="7">
        <f t="shared" si="364"/>
        <v>16372.16</v>
      </c>
      <c r="CX261" s="7">
        <f t="shared" si="364"/>
        <v>0</v>
      </c>
      <c r="CY261" s="7">
        <f t="shared" si="364"/>
        <v>1261.31</v>
      </c>
      <c r="CZ261" s="7">
        <f t="shared" si="364"/>
        <v>2188.0100000000002</v>
      </c>
      <c r="DA261" s="7">
        <f t="shared" si="364"/>
        <v>15278.56</v>
      </c>
      <c r="DB261" s="7">
        <f t="shared" si="364"/>
        <v>12978.04</v>
      </c>
      <c r="DC261" s="7">
        <f t="shared" si="364"/>
        <v>0</v>
      </c>
      <c r="DD261" s="7">
        <f t="shared" si="364"/>
        <v>0</v>
      </c>
      <c r="DE261" s="7">
        <f t="shared" si="364"/>
        <v>118875.87</v>
      </c>
      <c r="DF261" s="7">
        <f t="shared" si="364"/>
        <v>140594.76</v>
      </c>
      <c r="DG261" s="7">
        <f t="shared" si="364"/>
        <v>0</v>
      </c>
      <c r="DH261" s="7">
        <f t="shared" si="364"/>
        <v>4996</v>
      </c>
      <c r="DI261" s="7">
        <f t="shared" si="364"/>
        <v>99066.03</v>
      </c>
      <c r="DJ261" s="7">
        <f t="shared" si="364"/>
        <v>71228.05</v>
      </c>
      <c r="DK261" s="7">
        <f t="shared" si="364"/>
        <v>0</v>
      </c>
      <c r="DL261" s="7">
        <f t="shared" si="364"/>
        <v>0</v>
      </c>
      <c r="DM261" s="7">
        <f t="shared" si="364"/>
        <v>1183.07</v>
      </c>
      <c r="DN261" s="7">
        <f t="shared" si="364"/>
        <v>0</v>
      </c>
      <c r="DO261" s="7">
        <f t="shared" si="364"/>
        <v>0</v>
      </c>
      <c r="DP261" s="7">
        <f t="shared" si="364"/>
        <v>0</v>
      </c>
      <c r="DQ261" s="7">
        <f t="shared" si="364"/>
        <v>0</v>
      </c>
      <c r="DR261" s="7">
        <f t="shared" si="364"/>
        <v>0</v>
      </c>
      <c r="DS261" s="7">
        <f t="shared" si="364"/>
        <v>35897.51</v>
      </c>
      <c r="DT261" s="7">
        <f t="shared" si="364"/>
        <v>8906.02</v>
      </c>
      <c r="DU261" s="7">
        <f t="shared" si="364"/>
        <v>16855.2</v>
      </c>
      <c r="DV261" s="7">
        <f t="shared" si="364"/>
        <v>11488.96</v>
      </c>
      <c r="DW261" s="7">
        <f t="shared" si="364"/>
        <v>21686.86</v>
      </c>
      <c r="DX261" s="7">
        <f t="shared" si="364"/>
        <v>3408.94</v>
      </c>
      <c r="DY261" s="7">
        <f t="shared" si="364"/>
        <v>40217.769999999997</v>
      </c>
      <c r="DZ261" s="7">
        <f t="shared" si="364"/>
        <v>57655.74</v>
      </c>
      <c r="EA261" s="7">
        <f t="shared" si="364"/>
        <v>38058.050000000003</v>
      </c>
      <c r="EB261" s="7">
        <f t="shared" ref="EB261:FX261" si="365">EB256</f>
        <v>0</v>
      </c>
      <c r="EC261" s="7">
        <f t="shared" si="365"/>
        <v>49503.69</v>
      </c>
      <c r="ED261" s="7">
        <f t="shared" si="365"/>
        <v>51432.84</v>
      </c>
      <c r="EE261" s="7">
        <f t="shared" si="365"/>
        <v>4083.25</v>
      </c>
      <c r="EF261" s="7">
        <f t="shared" si="365"/>
        <v>0</v>
      </c>
      <c r="EG261" s="7">
        <f t="shared" si="365"/>
        <v>5853.06</v>
      </c>
      <c r="EH261" s="7">
        <f t="shared" si="365"/>
        <v>25524.959999999999</v>
      </c>
      <c r="EI261" s="7">
        <f t="shared" si="365"/>
        <v>0</v>
      </c>
      <c r="EJ261" s="7">
        <f t="shared" si="365"/>
        <v>68651.5</v>
      </c>
      <c r="EK261" s="7">
        <f t="shared" si="365"/>
        <v>8956.65</v>
      </c>
      <c r="EL261" s="7">
        <f t="shared" si="365"/>
        <v>0</v>
      </c>
      <c r="EM261" s="7">
        <f t="shared" si="365"/>
        <v>60001.68</v>
      </c>
      <c r="EN261" s="7">
        <f t="shared" si="365"/>
        <v>58068.12</v>
      </c>
      <c r="EO261" s="7">
        <f t="shared" si="365"/>
        <v>54592.17</v>
      </c>
      <c r="EP261" s="7">
        <f t="shared" si="365"/>
        <v>14900.78</v>
      </c>
      <c r="EQ261" s="7">
        <f t="shared" si="365"/>
        <v>30236.15</v>
      </c>
      <c r="ER261" s="7">
        <f t="shared" si="365"/>
        <v>29236.2</v>
      </c>
      <c r="ES261" s="7">
        <f t="shared" si="365"/>
        <v>52310.34</v>
      </c>
      <c r="ET261" s="7">
        <f t="shared" si="365"/>
        <v>118249.33</v>
      </c>
      <c r="EU261" s="7">
        <f t="shared" si="365"/>
        <v>16597.349999999999</v>
      </c>
      <c r="EV261" s="7">
        <f t="shared" si="365"/>
        <v>14497.5</v>
      </c>
      <c r="EW261" s="7">
        <f t="shared" si="365"/>
        <v>113073.46</v>
      </c>
      <c r="EX261" s="7">
        <f t="shared" si="365"/>
        <v>23769.56</v>
      </c>
      <c r="EY261" s="7">
        <f t="shared" si="365"/>
        <v>0</v>
      </c>
      <c r="EZ261" s="7">
        <f t="shared" si="365"/>
        <v>0</v>
      </c>
      <c r="FA261" s="7">
        <f t="shared" si="365"/>
        <v>0</v>
      </c>
      <c r="FB261" s="7">
        <f t="shared" si="365"/>
        <v>111381.88</v>
      </c>
      <c r="FC261" s="7">
        <f t="shared" si="365"/>
        <v>95794.240000000005</v>
      </c>
      <c r="FD261" s="7">
        <f t="shared" si="365"/>
        <v>11530.54</v>
      </c>
      <c r="FE261" s="7">
        <f t="shared" si="365"/>
        <v>17224.78</v>
      </c>
      <c r="FF261" s="7">
        <f t="shared" si="365"/>
        <v>34903.620000000003</v>
      </c>
      <c r="FG261" s="7">
        <f t="shared" si="365"/>
        <v>0</v>
      </c>
      <c r="FH261" s="7">
        <f t="shared" si="365"/>
        <v>0</v>
      </c>
      <c r="FI261" s="7">
        <f t="shared" si="365"/>
        <v>295352.59999999998</v>
      </c>
      <c r="FJ261" s="7">
        <f t="shared" si="365"/>
        <v>0</v>
      </c>
      <c r="FK261" s="7">
        <f t="shared" si="365"/>
        <v>0</v>
      </c>
      <c r="FL261" s="7">
        <f t="shared" si="365"/>
        <v>253607.85</v>
      </c>
      <c r="FM261" s="7">
        <f t="shared" si="365"/>
        <v>94043.16</v>
      </c>
      <c r="FN261" s="7">
        <f t="shared" si="365"/>
        <v>0</v>
      </c>
      <c r="FO261" s="7">
        <f t="shared" si="365"/>
        <v>0</v>
      </c>
      <c r="FP261" s="7">
        <f t="shared" si="365"/>
        <v>64655.07</v>
      </c>
      <c r="FQ261" s="7">
        <f t="shared" si="365"/>
        <v>0</v>
      </c>
      <c r="FR261" s="7">
        <f t="shared" si="365"/>
        <v>2081.7399999999998</v>
      </c>
      <c r="FS261" s="7">
        <f t="shared" si="365"/>
        <v>65522.29</v>
      </c>
      <c r="FT261" s="7">
        <f t="shared" si="365"/>
        <v>3570.84</v>
      </c>
      <c r="FU261" s="7">
        <f t="shared" si="365"/>
        <v>0</v>
      </c>
      <c r="FV261" s="7">
        <f t="shared" si="365"/>
        <v>31311.58</v>
      </c>
      <c r="FW261" s="7">
        <f t="shared" si="365"/>
        <v>22198.22</v>
      </c>
      <c r="FX261" s="7">
        <f t="shared" si="365"/>
        <v>0</v>
      </c>
      <c r="FY261" s="66"/>
      <c r="FZ261" s="7">
        <f>SUM(C261:FX261)</f>
        <v>18991342.529999997</v>
      </c>
      <c r="GA261" s="7"/>
      <c r="GB261" s="7"/>
      <c r="GC261" s="7"/>
      <c r="GD261" s="7"/>
      <c r="GE261" s="7"/>
      <c r="GF261" s="7"/>
      <c r="GG261" s="7"/>
      <c r="GH261" s="7"/>
      <c r="GI261" s="7"/>
      <c r="GJ261" s="7"/>
      <c r="GK261" s="7"/>
      <c r="GL261" s="7"/>
      <c r="GM261" s="7"/>
    </row>
    <row r="262" spans="1:195" x14ac:dyDescent="0.35">
      <c r="A262" s="6" t="s">
        <v>814</v>
      </c>
      <c r="B262" s="7" t="s">
        <v>815</v>
      </c>
      <c r="C262" s="7">
        <f>ROUND(C260+C261,2)</f>
        <v>77934324.75</v>
      </c>
      <c r="D262" s="7">
        <f t="shared" ref="D262:BO262" si="366">ROUND(D260+D261,2)</f>
        <v>441555784.05000001</v>
      </c>
      <c r="E262" s="7">
        <f t="shared" si="366"/>
        <v>70881780.040000007</v>
      </c>
      <c r="F262" s="7">
        <f t="shared" si="366"/>
        <v>268471199.26999998</v>
      </c>
      <c r="G262" s="7">
        <f t="shared" si="366"/>
        <v>20172478.309999999</v>
      </c>
      <c r="H262" s="7">
        <f t="shared" si="366"/>
        <v>13187782.6</v>
      </c>
      <c r="I262" s="7">
        <f t="shared" si="366"/>
        <v>98683103.170000002</v>
      </c>
      <c r="J262" s="7">
        <f t="shared" si="366"/>
        <v>24300142.899999999</v>
      </c>
      <c r="K262" s="7">
        <f t="shared" si="366"/>
        <v>4257003.24</v>
      </c>
      <c r="L262" s="7">
        <f t="shared" si="366"/>
        <v>26143620</v>
      </c>
      <c r="M262" s="7">
        <f t="shared" si="366"/>
        <v>13714030.619999999</v>
      </c>
      <c r="N262" s="7">
        <f t="shared" si="366"/>
        <v>585173577.00999999</v>
      </c>
      <c r="O262" s="7">
        <f t="shared" si="366"/>
        <v>144033827.53</v>
      </c>
      <c r="P262" s="7">
        <f t="shared" si="366"/>
        <v>5187379.51</v>
      </c>
      <c r="Q262" s="7">
        <f t="shared" si="366"/>
        <v>480594581.25</v>
      </c>
      <c r="R262" s="7">
        <f t="shared" si="366"/>
        <v>72495287.170000002</v>
      </c>
      <c r="S262" s="7">
        <f t="shared" si="366"/>
        <v>18990331.129999999</v>
      </c>
      <c r="T262" s="7">
        <f t="shared" si="366"/>
        <v>3247356.85</v>
      </c>
      <c r="U262" s="7">
        <f t="shared" si="366"/>
        <v>1414949.22</v>
      </c>
      <c r="V262" s="7">
        <f t="shared" si="366"/>
        <v>4216256.3899999997</v>
      </c>
      <c r="W262" s="7">
        <f t="shared" si="366"/>
        <v>2801531.69</v>
      </c>
      <c r="X262" s="7">
        <f t="shared" si="366"/>
        <v>1234890.77</v>
      </c>
      <c r="Y262" s="7">
        <f t="shared" si="366"/>
        <v>11015686.68</v>
      </c>
      <c r="Z262" s="7">
        <f t="shared" si="366"/>
        <v>3811868.72</v>
      </c>
      <c r="AA262" s="7">
        <f t="shared" si="366"/>
        <v>345304198.10000002</v>
      </c>
      <c r="AB262" s="7">
        <f t="shared" si="366"/>
        <v>308280109.13999999</v>
      </c>
      <c r="AC262" s="7">
        <f t="shared" si="366"/>
        <v>11163774.59</v>
      </c>
      <c r="AD262" s="7">
        <f t="shared" si="366"/>
        <v>16140566.92</v>
      </c>
      <c r="AE262" s="7">
        <f t="shared" si="366"/>
        <v>2193244.6800000002</v>
      </c>
      <c r="AF262" s="7">
        <f t="shared" si="366"/>
        <v>3367995.65</v>
      </c>
      <c r="AG262" s="7">
        <f t="shared" si="366"/>
        <v>7965433.3600000003</v>
      </c>
      <c r="AH262" s="7">
        <f t="shared" si="366"/>
        <v>11661458.9</v>
      </c>
      <c r="AI262" s="7">
        <f t="shared" si="366"/>
        <v>5298820.47</v>
      </c>
      <c r="AJ262" s="7">
        <f t="shared" si="366"/>
        <v>3562680.05</v>
      </c>
      <c r="AK262" s="7">
        <f t="shared" si="366"/>
        <v>3453526.17</v>
      </c>
      <c r="AL262" s="7">
        <f t="shared" si="366"/>
        <v>4583460.9400000004</v>
      </c>
      <c r="AM262" s="7">
        <f t="shared" si="366"/>
        <v>5291522.8600000003</v>
      </c>
      <c r="AN262" s="7">
        <f t="shared" si="366"/>
        <v>4805109.58</v>
      </c>
      <c r="AO262" s="7">
        <f t="shared" si="366"/>
        <v>51205864.93</v>
      </c>
      <c r="AP262" s="7">
        <f t="shared" si="366"/>
        <v>1002592494.67</v>
      </c>
      <c r="AQ262" s="7">
        <f t="shared" si="366"/>
        <v>4322713.3099999996</v>
      </c>
      <c r="AR262" s="7">
        <f t="shared" si="366"/>
        <v>687257687.21000004</v>
      </c>
      <c r="AS262" s="7">
        <f t="shared" si="366"/>
        <v>78695008.840000004</v>
      </c>
      <c r="AT262" s="7">
        <f t="shared" si="366"/>
        <v>26702572.199999999</v>
      </c>
      <c r="AU262" s="7">
        <f t="shared" si="366"/>
        <v>4579745.74</v>
      </c>
      <c r="AV262" s="7">
        <f t="shared" si="366"/>
        <v>5039228.38</v>
      </c>
      <c r="AW262" s="7">
        <f t="shared" si="366"/>
        <v>4395372.24</v>
      </c>
      <c r="AX262" s="7">
        <f t="shared" si="366"/>
        <v>1848104.72</v>
      </c>
      <c r="AY262" s="7">
        <f t="shared" si="366"/>
        <v>5985012.9400000004</v>
      </c>
      <c r="AZ262" s="7">
        <f t="shared" si="366"/>
        <v>141643828.56999999</v>
      </c>
      <c r="BA262" s="7">
        <f t="shared" si="366"/>
        <v>98638408.060000002</v>
      </c>
      <c r="BB262" s="7">
        <f t="shared" si="366"/>
        <v>83087915.219999999</v>
      </c>
      <c r="BC262" s="7">
        <f t="shared" si="366"/>
        <v>279409600.47000003</v>
      </c>
      <c r="BD262" s="7">
        <f t="shared" si="366"/>
        <v>38997103.259999998</v>
      </c>
      <c r="BE262" s="7">
        <f t="shared" si="366"/>
        <v>14452481.43</v>
      </c>
      <c r="BF262" s="7">
        <f t="shared" si="366"/>
        <v>275729638.49000001</v>
      </c>
      <c r="BG262" s="7">
        <f t="shared" si="366"/>
        <v>11755611.67</v>
      </c>
      <c r="BH262" s="7">
        <f t="shared" si="366"/>
        <v>7609459.7699999996</v>
      </c>
      <c r="BI262" s="7">
        <f t="shared" si="366"/>
        <v>4550589.7699999996</v>
      </c>
      <c r="BJ262" s="7">
        <f t="shared" si="366"/>
        <v>67788466.930000007</v>
      </c>
      <c r="BK262" s="7">
        <f t="shared" si="366"/>
        <v>360777453.82999998</v>
      </c>
      <c r="BL262" s="7">
        <f t="shared" si="366"/>
        <v>2216243.83</v>
      </c>
      <c r="BM262" s="7">
        <f t="shared" si="366"/>
        <v>5420079.1200000001</v>
      </c>
      <c r="BN262" s="7">
        <f t="shared" si="366"/>
        <v>35189237.409999996</v>
      </c>
      <c r="BO262" s="7">
        <f t="shared" si="366"/>
        <v>14609283.02</v>
      </c>
      <c r="BP262" s="7">
        <f t="shared" ref="BP262:EA262" si="367">ROUND(BP260+BP261,2)</f>
        <v>3397952.4</v>
      </c>
      <c r="BQ262" s="7">
        <f t="shared" si="367"/>
        <v>71765641.579999998</v>
      </c>
      <c r="BR262" s="7">
        <f t="shared" si="367"/>
        <v>50720993.07</v>
      </c>
      <c r="BS262" s="7">
        <f t="shared" si="367"/>
        <v>14479934.279999999</v>
      </c>
      <c r="BT262" s="7">
        <f t="shared" si="367"/>
        <v>5766371.3600000003</v>
      </c>
      <c r="BU262" s="7">
        <f t="shared" si="367"/>
        <v>5922814.0700000003</v>
      </c>
      <c r="BV262" s="7">
        <f t="shared" si="367"/>
        <v>14501208.789999999</v>
      </c>
      <c r="BW262" s="7">
        <f t="shared" si="367"/>
        <v>23229236.039999999</v>
      </c>
      <c r="BX262" s="7">
        <f t="shared" si="367"/>
        <v>1781744.71</v>
      </c>
      <c r="BY262" s="7">
        <f t="shared" si="367"/>
        <v>6429493.0899999999</v>
      </c>
      <c r="BZ262" s="7">
        <f t="shared" si="367"/>
        <v>3900180.83</v>
      </c>
      <c r="CA262" s="7">
        <f t="shared" si="367"/>
        <v>3103264.09</v>
      </c>
      <c r="CB262" s="7">
        <f t="shared" si="367"/>
        <v>825636014.28999996</v>
      </c>
      <c r="CC262" s="7">
        <f t="shared" si="367"/>
        <v>3534839.16</v>
      </c>
      <c r="CD262" s="7">
        <f t="shared" si="367"/>
        <v>2835204.01</v>
      </c>
      <c r="CE262" s="7">
        <f t="shared" si="367"/>
        <v>3109911.05</v>
      </c>
      <c r="CF262" s="7">
        <f t="shared" si="367"/>
        <v>2467533.2999999998</v>
      </c>
      <c r="CG262" s="7">
        <f t="shared" si="367"/>
        <v>3659178.56</v>
      </c>
      <c r="CH262" s="7">
        <f t="shared" si="367"/>
        <v>2274751.41</v>
      </c>
      <c r="CI262" s="7">
        <f t="shared" si="367"/>
        <v>8472233.6999999993</v>
      </c>
      <c r="CJ262" s="7">
        <f t="shared" si="367"/>
        <v>11527091.41</v>
      </c>
      <c r="CK262" s="7">
        <f t="shared" si="367"/>
        <v>56659891.829999998</v>
      </c>
      <c r="CL262" s="7">
        <f t="shared" si="367"/>
        <v>15284948.84</v>
      </c>
      <c r="CM262" s="7">
        <f t="shared" si="367"/>
        <v>9460360.0099999998</v>
      </c>
      <c r="CN262" s="7">
        <f t="shared" si="367"/>
        <v>346409265.19</v>
      </c>
      <c r="CO262" s="7">
        <f t="shared" si="367"/>
        <v>156444693.50999999</v>
      </c>
      <c r="CP262" s="7">
        <f t="shared" si="367"/>
        <v>12228888.060000001</v>
      </c>
      <c r="CQ262" s="7">
        <f t="shared" si="367"/>
        <v>10290517.369999999</v>
      </c>
      <c r="CR262" s="7">
        <f t="shared" si="367"/>
        <v>3953168.6</v>
      </c>
      <c r="CS262" s="7">
        <f t="shared" si="367"/>
        <v>4573177.63</v>
      </c>
      <c r="CT262" s="7">
        <f t="shared" si="367"/>
        <v>2542775.4900000002</v>
      </c>
      <c r="CU262" s="7">
        <f t="shared" si="367"/>
        <v>5343287.6100000003</v>
      </c>
      <c r="CV262" s="7">
        <f t="shared" si="367"/>
        <v>1150499.77</v>
      </c>
      <c r="CW262" s="7">
        <f t="shared" si="367"/>
        <v>3782476.84</v>
      </c>
      <c r="CX262" s="7">
        <f t="shared" si="367"/>
        <v>6011029.8600000003</v>
      </c>
      <c r="CY262" s="7">
        <f t="shared" si="367"/>
        <v>1235986.58</v>
      </c>
      <c r="CZ262" s="7">
        <f t="shared" si="367"/>
        <v>21037092.25</v>
      </c>
      <c r="DA262" s="7">
        <f t="shared" si="367"/>
        <v>3640090.14</v>
      </c>
      <c r="DB262" s="7">
        <f t="shared" si="367"/>
        <v>4813007.74</v>
      </c>
      <c r="DC262" s="7">
        <f t="shared" si="367"/>
        <v>3466523.54</v>
      </c>
      <c r="DD262" s="7">
        <f t="shared" si="367"/>
        <v>3447891.21</v>
      </c>
      <c r="DE262" s="7">
        <f t="shared" si="367"/>
        <v>4625129.34</v>
      </c>
      <c r="DF262" s="7">
        <f t="shared" si="367"/>
        <v>228723930.38999999</v>
      </c>
      <c r="DG262" s="7">
        <f t="shared" si="367"/>
        <v>2221460.09</v>
      </c>
      <c r="DH262" s="7">
        <f t="shared" si="367"/>
        <v>20691068.239999998</v>
      </c>
      <c r="DI262" s="7">
        <f t="shared" si="367"/>
        <v>27665173.870000001</v>
      </c>
      <c r="DJ262" s="7">
        <f t="shared" si="367"/>
        <v>8087813.1299999999</v>
      </c>
      <c r="DK262" s="7">
        <f t="shared" si="367"/>
        <v>6287654.6799999997</v>
      </c>
      <c r="DL262" s="7">
        <f t="shared" si="367"/>
        <v>65845606.780000001</v>
      </c>
      <c r="DM262" s="7">
        <f t="shared" si="367"/>
        <v>4314287.7</v>
      </c>
      <c r="DN262" s="7">
        <f t="shared" si="367"/>
        <v>15641940.109999999</v>
      </c>
      <c r="DO262" s="7">
        <f t="shared" si="367"/>
        <v>37733660.490000002</v>
      </c>
      <c r="DP262" s="7">
        <f t="shared" si="367"/>
        <v>3835375.22</v>
      </c>
      <c r="DQ262" s="7">
        <f t="shared" si="367"/>
        <v>10430451.529999999</v>
      </c>
      <c r="DR262" s="7">
        <f t="shared" si="367"/>
        <v>16138367.99</v>
      </c>
      <c r="DS262" s="7">
        <f t="shared" si="367"/>
        <v>8410095.3399999999</v>
      </c>
      <c r="DT262" s="7">
        <f t="shared" si="367"/>
        <v>3635908.41</v>
      </c>
      <c r="DU262" s="7">
        <f t="shared" si="367"/>
        <v>5202465.09</v>
      </c>
      <c r="DV262" s="7">
        <f t="shared" si="367"/>
        <v>3824675.96</v>
      </c>
      <c r="DW262" s="7">
        <f t="shared" si="367"/>
        <v>4717593.07</v>
      </c>
      <c r="DX262" s="7">
        <f t="shared" si="367"/>
        <v>3706908.81</v>
      </c>
      <c r="DY262" s="7">
        <f t="shared" si="367"/>
        <v>5064986.5599999996</v>
      </c>
      <c r="DZ262" s="7">
        <f t="shared" si="367"/>
        <v>9229260.9100000001</v>
      </c>
      <c r="EA262" s="7">
        <f t="shared" si="367"/>
        <v>7031176.7800000003</v>
      </c>
      <c r="EB262" s="7">
        <f t="shared" ref="EB262:FX262" si="368">ROUND(EB260+EB261,2)</f>
        <v>7145800.7199999997</v>
      </c>
      <c r="EC262" s="7">
        <f t="shared" si="368"/>
        <v>4320932.6100000003</v>
      </c>
      <c r="ED262" s="7">
        <f t="shared" si="368"/>
        <v>23259673.48</v>
      </c>
      <c r="EE262" s="7">
        <f t="shared" si="368"/>
        <v>3641777.45</v>
      </c>
      <c r="EF262" s="7">
        <f t="shared" si="368"/>
        <v>16450115.33</v>
      </c>
      <c r="EG262" s="7">
        <f t="shared" si="368"/>
        <v>4108593.61</v>
      </c>
      <c r="EH262" s="7">
        <f t="shared" si="368"/>
        <v>4059192.23</v>
      </c>
      <c r="EI262" s="7">
        <f t="shared" si="368"/>
        <v>163687034.40000001</v>
      </c>
      <c r="EJ262" s="7">
        <f t="shared" si="368"/>
        <v>110421167.34999999</v>
      </c>
      <c r="EK262" s="7">
        <f t="shared" si="368"/>
        <v>8211234.9299999997</v>
      </c>
      <c r="EL262" s="7">
        <f t="shared" si="368"/>
        <v>5812243.7300000004</v>
      </c>
      <c r="EM262" s="7">
        <f t="shared" si="368"/>
        <v>5411602.79</v>
      </c>
      <c r="EN262" s="7">
        <f t="shared" si="368"/>
        <v>11816616.58</v>
      </c>
      <c r="EO262" s="7">
        <f t="shared" si="368"/>
        <v>4712022.42</v>
      </c>
      <c r="EP262" s="7">
        <f t="shared" si="368"/>
        <v>6005312.2199999997</v>
      </c>
      <c r="EQ262" s="7">
        <f t="shared" si="368"/>
        <v>30596906</v>
      </c>
      <c r="ER262" s="7">
        <f t="shared" si="368"/>
        <v>5028829.8899999997</v>
      </c>
      <c r="ES262" s="7">
        <f t="shared" si="368"/>
        <v>3297793.59</v>
      </c>
      <c r="ET262" s="7">
        <f t="shared" si="368"/>
        <v>4205760.08</v>
      </c>
      <c r="EU262" s="7">
        <f t="shared" si="368"/>
        <v>7821202.0700000003</v>
      </c>
      <c r="EV262" s="7">
        <f t="shared" si="368"/>
        <v>1893445.02</v>
      </c>
      <c r="EW262" s="7">
        <f t="shared" si="368"/>
        <v>13370071.560000001</v>
      </c>
      <c r="EX262" s="7">
        <f t="shared" si="368"/>
        <v>3659286.27</v>
      </c>
      <c r="EY262" s="7">
        <f t="shared" si="368"/>
        <v>7647683.2000000002</v>
      </c>
      <c r="EZ262" s="7">
        <f t="shared" si="368"/>
        <v>2780155.05</v>
      </c>
      <c r="FA262" s="7">
        <f t="shared" si="368"/>
        <v>41747412.399999999</v>
      </c>
      <c r="FB262" s="7">
        <f t="shared" si="368"/>
        <v>4765168.7699999996</v>
      </c>
      <c r="FC262" s="7">
        <f t="shared" si="368"/>
        <v>21970505.670000002</v>
      </c>
      <c r="FD262" s="7">
        <f t="shared" si="368"/>
        <v>5643145.6299999999</v>
      </c>
      <c r="FE262" s="7">
        <f t="shared" si="368"/>
        <v>1991377.31</v>
      </c>
      <c r="FF262" s="7">
        <f t="shared" si="368"/>
        <v>3689779.86</v>
      </c>
      <c r="FG262" s="7">
        <f t="shared" si="368"/>
        <v>2767543.75</v>
      </c>
      <c r="FH262" s="7">
        <f t="shared" si="368"/>
        <v>1710188.19</v>
      </c>
      <c r="FI262" s="7">
        <f t="shared" si="368"/>
        <v>20277824.690000001</v>
      </c>
      <c r="FJ262" s="7">
        <f t="shared" si="368"/>
        <v>22248675.289999999</v>
      </c>
      <c r="FK262" s="7">
        <f t="shared" si="368"/>
        <v>28782923.780000001</v>
      </c>
      <c r="FL262" s="7">
        <f t="shared" si="368"/>
        <v>91255549.319999993</v>
      </c>
      <c r="FM262" s="7">
        <f t="shared" si="368"/>
        <v>42894665.549999997</v>
      </c>
      <c r="FN262" s="7">
        <f t="shared" si="368"/>
        <v>254903396.11000001</v>
      </c>
      <c r="FO262" s="7">
        <f t="shared" si="368"/>
        <v>13151936.9</v>
      </c>
      <c r="FP262" s="7">
        <f t="shared" si="368"/>
        <v>26761209.670000002</v>
      </c>
      <c r="FQ262" s="7">
        <f t="shared" si="368"/>
        <v>11876720.48</v>
      </c>
      <c r="FR262" s="7">
        <f t="shared" si="368"/>
        <v>3378415.69</v>
      </c>
      <c r="FS262" s="7">
        <f t="shared" si="368"/>
        <v>3425421.11</v>
      </c>
      <c r="FT262" s="7">
        <f t="shared" si="368"/>
        <v>1484796</v>
      </c>
      <c r="FU262" s="7">
        <f t="shared" si="368"/>
        <v>10706968.07</v>
      </c>
      <c r="FV262" s="7">
        <f t="shared" si="368"/>
        <v>8940971.0099999998</v>
      </c>
      <c r="FW262" s="7">
        <f t="shared" si="368"/>
        <v>3290841.9</v>
      </c>
      <c r="FX262" s="7">
        <f t="shared" si="368"/>
        <v>1676825.22</v>
      </c>
      <c r="FY262" s="7"/>
      <c r="FZ262" s="7">
        <f>SUM(C262:FX262)</f>
        <v>9773152749.0200005</v>
      </c>
      <c r="GA262" s="87"/>
      <c r="GB262" s="7">
        <f>FZ262-GA262</f>
        <v>9773152749.0200005</v>
      </c>
      <c r="GC262" s="7"/>
      <c r="GD262" s="7"/>
      <c r="GE262" s="7"/>
      <c r="GF262" s="7"/>
      <c r="GG262" s="7"/>
      <c r="GH262" s="7"/>
      <c r="GI262" s="7"/>
      <c r="GJ262" s="7"/>
      <c r="GK262" s="7"/>
      <c r="GL262" s="7"/>
      <c r="GM262" s="7"/>
    </row>
    <row r="263" spans="1:195" x14ac:dyDescent="0.35">
      <c r="A263" s="7"/>
      <c r="B263" s="7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66"/>
      <c r="AN263" s="66"/>
      <c r="AO263" s="66"/>
      <c r="AP263" s="66"/>
      <c r="AQ263" s="66"/>
      <c r="AR263" s="66"/>
      <c r="AS263" s="66"/>
      <c r="AT263" s="66"/>
      <c r="AU263" s="66"/>
      <c r="AV263" s="66"/>
      <c r="AW263" s="66"/>
      <c r="AX263" s="66"/>
      <c r="AY263" s="66"/>
      <c r="AZ263" s="66"/>
      <c r="BA263" s="66"/>
      <c r="BB263" s="66"/>
      <c r="BC263" s="66"/>
      <c r="BD263" s="66"/>
      <c r="BE263" s="66"/>
      <c r="BF263" s="66"/>
      <c r="BG263" s="66"/>
      <c r="BH263" s="66"/>
      <c r="BI263" s="66"/>
      <c r="BJ263" s="66"/>
      <c r="BK263" s="66"/>
      <c r="BL263" s="66"/>
      <c r="BM263" s="66"/>
      <c r="BN263" s="66"/>
      <c r="BO263" s="66"/>
      <c r="BP263" s="66"/>
      <c r="BQ263" s="66"/>
      <c r="BR263" s="66"/>
      <c r="BS263" s="66"/>
      <c r="BT263" s="66"/>
      <c r="BU263" s="66"/>
      <c r="BV263" s="66"/>
      <c r="BW263" s="66"/>
      <c r="BX263" s="66"/>
      <c r="BY263" s="66"/>
      <c r="BZ263" s="66"/>
      <c r="CA263" s="66"/>
      <c r="CB263" s="66"/>
      <c r="CC263" s="66"/>
      <c r="CD263" s="66"/>
      <c r="CE263" s="66"/>
      <c r="CF263" s="66"/>
      <c r="CG263" s="66"/>
      <c r="CH263" s="66"/>
      <c r="CI263" s="66"/>
      <c r="CJ263" s="66"/>
      <c r="CK263" s="66"/>
      <c r="CL263" s="66"/>
      <c r="CM263" s="66"/>
      <c r="CN263" s="66"/>
      <c r="CO263" s="66"/>
      <c r="CP263" s="66"/>
      <c r="CQ263" s="66"/>
      <c r="CR263" s="66"/>
      <c r="CS263" s="66"/>
      <c r="CT263" s="66"/>
      <c r="CU263" s="66"/>
      <c r="CV263" s="66"/>
      <c r="CW263" s="66"/>
      <c r="CX263" s="66"/>
      <c r="CY263" s="66"/>
      <c r="CZ263" s="66"/>
      <c r="DA263" s="66"/>
      <c r="DB263" s="66"/>
      <c r="DC263" s="66"/>
      <c r="DD263" s="66"/>
      <c r="DE263" s="66"/>
      <c r="DF263" s="66"/>
      <c r="DG263" s="66"/>
      <c r="DH263" s="66"/>
      <c r="DI263" s="66"/>
      <c r="DJ263" s="66"/>
      <c r="DK263" s="66"/>
      <c r="DL263" s="66"/>
      <c r="DM263" s="66"/>
      <c r="DN263" s="66"/>
      <c r="DO263" s="66"/>
      <c r="DP263" s="66"/>
      <c r="DQ263" s="66"/>
      <c r="DR263" s="66"/>
      <c r="DS263" s="66"/>
      <c r="DT263" s="66"/>
      <c r="DU263" s="66"/>
      <c r="DV263" s="66"/>
      <c r="DW263" s="66"/>
      <c r="DX263" s="66"/>
      <c r="DY263" s="66"/>
      <c r="DZ263" s="66"/>
      <c r="EA263" s="66"/>
      <c r="EB263" s="66"/>
      <c r="EC263" s="66"/>
      <c r="ED263" s="66"/>
      <c r="EE263" s="66"/>
      <c r="EF263" s="66"/>
      <c r="EG263" s="66"/>
      <c r="EH263" s="66"/>
      <c r="EI263" s="66"/>
      <c r="EJ263" s="66"/>
      <c r="EK263" s="66"/>
      <c r="EL263" s="66"/>
      <c r="EM263" s="66"/>
      <c r="EN263" s="66"/>
      <c r="EO263" s="66"/>
      <c r="EP263" s="66"/>
      <c r="EQ263" s="66"/>
      <c r="ER263" s="66"/>
      <c r="ES263" s="66"/>
      <c r="ET263" s="66"/>
      <c r="EU263" s="66"/>
      <c r="EV263" s="66"/>
      <c r="EW263" s="66"/>
      <c r="EX263" s="66"/>
      <c r="EY263" s="66"/>
      <c r="EZ263" s="66"/>
      <c r="FA263" s="66"/>
      <c r="FB263" s="66"/>
      <c r="FC263" s="66"/>
      <c r="FD263" s="66"/>
      <c r="FE263" s="66"/>
      <c r="FF263" s="66"/>
      <c r="FG263" s="66"/>
      <c r="FH263" s="66"/>
      <c r="FI263" s="66"/>
      <c r="FJ263" s="66"/>
      <c r="FK263" s="66"/>
      <c r="FL263" s="66"/>
      <c r="FM263" s="66"/>
      <c r="FN263" s="66"/>
      <c r="FO263" s="66"/>
      <c r="FP263" s="66"/>
      <c r="FQ263" s="66"/>
      <c r="FR263" s="66"/>
      <c r="FS263" s="66"/>
      <c r="FT263" s="66"/>
      <c r="FU263" s="66"/>
      <c r="FV263" s="66"/>
      <c r="FW263" s="66"/>
      <c r="FX263" s="66"/>
      <c r="FY263" s="7"/>
      <c r="FZ263" s="7"/>
      <c r="GA263" s="43"/>
      <c r="GB263" s="7"/>
      <c r="GC263" s="7"/>
      <c r="GD263" s="7"/>
      <c r="GE263" s="7"/>
      <c r="GF263" s="7"/>
      <c r="GG263" s="7"/>
      <c r="GH263" s="7"/>
      <c r="GI263" s="7"/>
      <c r="GJ263" s="7"/>
      <c r="GK263" s="7"/>
      <c r="GL263" s="7"/>
      <c r="GM263" s="7"/>
    </row>
    <row r="264" spans="1:195" x14ac:dyDescent="0.35">
      <c r="A264" s="6" t="s">
        <v>595</v>
      </c>
      <c r="B264" s="44" t="s">
        <v>816</v>
      </c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  <c r="DH264" s="7"/>
      <c r="DI264" s="7"/>
      <c r="DJ264" s="7"/>
      <c r="DK264" s="7"/>
      <c r="DL264" s="7"/>
      <c r="DM264" s="7"/>
      <c r="DN264" s="7"/>
      <c r="DO264" s="7"/>
      <c r="DP264" s="7"/>
      <c r="DQ264" s="7"/>
      <c r="DR264" s="7"/>
      <c r="DS264" s="7"/>
      <c r="DT264" s="7"/>
      <c r="DU264" s="7"/>
      <c r="DV264" s="7"/>
      <c r="DW264" s="7"/>
      <c r="DX264" s="7"/>
      <c r="DY264" s="7"/>
      <c r="DZ264" s="7"/>
      <c r="EA264" s="7"/>
      <c r="EB264" s="7"/>
      <c r="EC264" s="7"/>
      <c r="ED264" s="7"/>
      <c r="EE264" s="7"/>
      <c r="EF264" s="7"/>
      <c r="EG264" s="7"/>
      <c r="EH264" s="7"/>
      <c r="EI264" s="7"/>
      <c r="EJ264" s="7"/>
      <c r="EK264" s="7"/>
      <c r="EL264" s="7"/>
      <c r="EM264" s="7"/>
      <c r="EN264" s="7"/>
      <c r="EO264" s="7"/>
      <c r="EP264" s="7"/>
      <c r="EQ264" s="7"/>
      <c r="ER264" s="7"/>
      <c r="ES264" s="7"/>
      <c r="ET264" s="7"/>
      <c r="EU264" s="7"/>
      <c r="EV264" s="7"/>
      <c r="EW264" s="7"/>
      <c r="EX264" s="7"/>
      <c r="EY264" s="7"/>
      <c r="EZ264" s="7"/>
      <c r="FA264" s="7"/>
      <c r="FB264" s="7"/>
      <c r="FC264" s="7"/>
      <c r="FD264" s="7"/>
      <c r="FE264" s="7"/>
      <c r="FF264" s="7"/>
      <c r="FG264" s="7"/>
      <c r="FH264" s="7"/>
      <c r="FI264" s="7"/>
      <c r="FJ264" s="7"/>
      <c r="FK264" s="7"/>
      <c r="FL264" s="7"/>
      <c r="FM264" s="7"/>
      <c r="FN264" s="7"/>
      <c r="FO264" s="7"/>
      <c r="FP264" s="7"/>
      <c r="FQ264" s="7"/>
      <c r="FR264" s="7"/>
      <c r="FS264" s="7"/>
      <c r="FT264" s="7"/>
      <c r="FU264" s="7"/>
      <c r="FV264" s="7"/>
      <c r="FW264" s="7"/>
      <c r="FX264" s="7"/>
      <c r="FY264" s="7"/>
      <c r="FZ264" s="7"/>
      <c r="GA264" s="7"/>
      <c r="GB264" s="7"/>
      <c r="GC264" s="7"/>
      <c r="GD264" s="7"/>
      <c r="GE264" s="7"/>
      <c r="GF264" s="7"/>
      <c r="GG264" s="7"/>
      <c r="GH264" s="7"/>
      <c r="GI264" s="7"/>
      <c r="GJ264" s="7"/>
      <c r="GK264" s="7"/>
      <c r="GL264" s="7"/>
      <c r="GM264" s="7"/>
    </row>
    <row r="265" spans="1:195" x14ac:dyDescent="0.35">
      <c r="A265" s="6" t="s">
        <v>817</v>
      </c>
      <c r="B265" s="7" t="s">
        <v>818</v>
      </c>
      <c r="C265" s="43">
        <f t="shared" ref="C265:BN265" si="369">C49</f>
        <v>2.7E-2</v>
      </c>
      <c r="D265" s="43">
        <f t="shared" si="369"/>
        <v>2.7E-2</v>
      </c>
      <c r="E265" s="43">
        <f t="shared" si="369"/>
        <v>2.7E-2</v>
      </c>
      <c r="F265" s="43">
        <f t="shared" si="369"/>
        <v>2.7E-2</v>
      </c>
      <c r="G265" s="43">
        <f t="shared" si="369"/>
        <v>2.5264999999999999E-2</v>
      </c>
      <c r="H265" s="43">
        <f t="shared" si="369"/>
        <v>2.7E-2</v>
      </c>
      <c r="I265" s="43">
        <f t="shared" si="369"/>
        <v>2.7E-2</v>
      </c>
      <c r="J265" s="43">
        <f t="shared" si="369"/>
        <v>2.7E-2</v>
      </c>
      <c r="K265" s="43">
        <f t="shared" si="369"/>
        <v>2.7E-2</v>
      </c>
      <c r="L265" s="43">
        <f t="shared" si="369"/>
        <v>2.5895000000000001E-2</v>
      </c>
      <c r="M265" s="43">
        <f t="shared" si="369"/>
        <v>2.4947E-2</v>
      </c>
      <c r="N265" s="43">
        <f t="shared" si="369"/>
        <v>1.8755999999999998E-2</v>
      </c>
      <c r="O265" s="43">
        <f t="shared" si="369"/>
        <v>2.7E-2</v>
      </c>
      <c r="P265" s="43">
        <f t="shared" si="369"/>
        <v>2.7E-2</v>
      </c>
      <c r="Q265" s="43">
        <f t="shared" si="369"/>
        <v>2.7E-2</v>
      </c>
      <c r="R265" s="43">
        <f t="shared" si="369"/>
        <v>2.7E-2</v>
      </c>
      <c r="S265" s="43">
        <f t="shared" si="369"/>
        <v>2.5014000000000002E-2</v>
      </c>
      <c r="T265" s="43">
        <f t="shared" si="369"/>
        <v>2.3301000000000002E-2</v>
      </c>
      <c r="U265" s="43">
        <f t="shared" si="369"/>
        <v>2.2801000000000002E-2</v>
      </c>
      <c r="V265" s="43">
        <f t="shared" si="369"/>
        <v>2.7E-2</v>
      </c>
      <c r="W265" s="43">
        <f t="shared" si="369"/>
        <v>2.7E-2</v>
      </c>
      <c r="X265" s="43">
        <f t="shared" si="369"/>
        <v>1.4756000000000002E-2</v>
      </c>
      <c r="Y265" s="43">
        <f t="shared" si="369"/>
        <v>2.3498000000000002E-2</v>
      </c>
      <c r="Z265" s="43">
        <f t="shared" si="369"/>
        <v>2.2915000000000001E-2</v>
      </c>
      <c r="AA265" s="43">
        <f t="shared" si="369"/>
        <v>2.7E-2</v>
      </c>
      <c r="AB265" s="43">
        <f t="shared" si="369"/>
        <v>2.7E-2</v>
      </c>
      <c r="AC265" s="43">
        <f t="shared" si="369"/>
        <v>1.9982E-2</v>
      </c>
      <c r="AD265" s="43">
        <f t="shared" si="369"/>
        <v>1.8693000000000001E-2</v>
      </c>
      <c r="AE265" s="43">
        <f t="shared" si="369"/>
        <v>1.1814000000000002E-2</v>
      </c>
      <c r="AF265" s="43">
        <f t="shared" si="369"/>
        <v>1.0673999999999999E-2</v>
      </c>
      <c r="AG265" s="43">
        <f t="shared" si="369"/>
        <v>1.2485E-2</v>
      </c>
      <c r="AH265" s="43">
        <f t="shared" si="369"/>
        <v>2.1122999999999999E-2</v>
      </c>
      <c r="AI265" s="43">
        <f t="shared" si="369"/>
        <v>2.7E-2</v>
      </c>
      <c r="AJ265" s="43">
        <f t="shared" si="369"/>
        <v>2.2787999999999999E-2</v>
      </c>
      <c r="AK265" s="43">
        <f t="shared" si="369"/>
        <v>2.0279999999999999E-2</v>
      </c>
      <c r="AL265" s="43">
        <f t="shared" si="369"/>
        <v>2.7E-2</v>
      </c>
      <c r="AM265" s="43">
        <f t="shared" si="369"/>
        <v>2.0449000000000002E-2</v>
      </c>
      <c r="AN265" s="43">
        <f t="shared" si="369"/>
        <v>2.6903E-2</v>
      </c>
      <c r="AO265" s="43">
        <f t="shared" si="369"/>
        <v>2.6656000000000003E-2</v>
      </c>
      <c r="AP265" s="43">
        <f t="shared" si="369"/>
        <v>2.7E-2</v>
      </c>
      <c r="AQ265" s="43">
        <f t="shared" si="369"/>
        <v>1.8685E-2</v>
      </c>
      <c r="AR265" s="43">
        <f t="shared" si="369"/>
        <v>2.7E-2</v>
      </c>
      <c r="AS265" s="43">
        <f t="shared" si="369"/>
        <v>1.2137999999999999E-2</v>
      </c>
      <c r="AT265" s="43">
        <f t="shared" si="369"/>
        <v>2.7E-2</v>
      </c>
      <c r="AU265" s="43">
        <f t="shared" si="369"/>
        <v>2.3188E-2</v>
      </c>
      <c r="AV265" s="43">
        <f t="shared" si="369"/>
        <v>2.7E-2</v>
      </c>
      <c r="AW265" s="43">
        <f t="shared" si="369"/>
        <v>2.4430999999999998E-2</v>
      </c>
      <c r="AX265" s="43">
        <f t="shared" si="369"/>
        <v>2.0798000000000001E-2</v>
      </c>
      <c r="AY265" s="43">
        <f t="shared" si="369"/>
        <v>2.7E-2</v>
      </c>
      <c r="AZ265" s="43">
        <f t="shared" si="369"/>
        <v>1.5720000000000001E-2</v>
      </c>
      <c r="BA265" s="43">
        <f t="shared" si="369"/>
        <v>2.5894E-2</v>
      </c>
      <c r="BB265" s="43">
        <f t="shared" si="369"/>
        <v>2.3684E-2</v>
      </c>
      <c r="BC265" s="43">
        <f t="shared" si="369"/>
        <v>2.0715000000000001E-2</v>
      </c>
      <c r="BD265" s="43">
        <f t="shared" si="369"/>
        <v>2.7E-2</v>
      </c>
      <c r="BE265" s="43">
        <f t="shared" si="369"/>
        <v>2.6816E-2</v>
      </c>
      <c r="BF265" s="43">
        <f t="shared" si="369"/>
        <v>2.7E-2</v>
      </c>
      <c r="BG265" s="43">
        <f t="shared" si="369"/>
        <v>2.7E-2</v>
      </c>
      <c r="BH265" s="43">
        <f t="shared" si="369"/>
        <v>2.5419000000000001E-2</v>
      </c>
      <c r="BI265" s="43">
        <f t="shared" si="369"/>
        <v>1.2433E-2</v>
      </c>
      <c r="BJ265" s="43">
        <f t="shared" si="369"/>
        <v>2.7E-2</v>
      </c>
      <c r="BK265" s="43">
        <f t="shared" si="369"/>
        <v>2.7E-2</v>
      </c>
      <c r="BL265" s="43">
        <f t="shared" si="369"/>
        <v>2.7E-2</v>
      </c>
      <c r="BM265" s="43">
        <f t="shared" si="369"/>
        <v>2.4834000000000002E-2</v>
      </c>
      <c r="BN265" s="43">
        <f t="shared" si="369"/>
        <v>2.7E-2</v>
      </c>
      <c r="BO265" s="43">
        <f t="shared" ref="BO265:DM265" si="370">BO49</f>
        <v>1.9203000000000001E-2</v>
      </c>
      <c r="BP265" s="43">
        <f t="shared" si="370"/>
        <v>2.5702000000000003E-2</v>
      </c>
      <c r="BQ265" s="43">
        <f t="shared" si="370"/>
        <v>2.5759000000000001E-2</v>
      </c>
      <c r="BR265" s="43">
        <f t="shared" si="370"/>
        <v>8.6999999999999994E-3</v>
      </c>
      <c r="BS265" s="43">
        <f t="shared" si="370"/>
        <v>4.3949999999999996E-3</v>
      </c>
      <c r="BT265" s="43">
        <f t="shared" si="370"/>
        <v>6.6509999999999998E-3</v>
      </c>
      <c r="BU265" s="43">
        <f t="shared" si="370"/>
        <v>1.3811E-2</v>
      </c>
      <c r="BV265" s="43">
        <f t="shared" si="370"/>
        <v>1.2777E-2</v>
      </c>
      <c r="BW265" s="43">
        <f t="shared" si="370"/>
        <v>1.5736E-2</v>
      </c>
      <c r="BX265" s="43">
        <f t="shared" si="370"/>
        <v>1.9067000000000001E-2</v>
      </c>
      <c r="BY265" s="43">
        <f t="shared" si="370"/>
        <v>2.7E-2</v>
      </c>
      <c r="BZ265" s="43">
        <f t="shared" si="370"/>
        <v>2.7E-2</v>
      </c>
      <c r="CA265" s="43">
        <f t="shared" si="370"/>
        <v>2.3040999999999999E-2</v>
      </c>
      <c r="CB265" s="43">
        <f t="shared" si="370"/>
        <v>2.7E-2</v>
      </c>
      <c r="CC265" s="43">
        <f t="shared" si="370"/>
        <v>2.6199E-2</v>
      </c>
      <c r="CD265" s="43">
        <f t="shared" si="370"/>
        <v>2.3519999999999999E-2</v>
      </c>
      <c r="CE265" s="43">
        <f t="shared" si="370"/>
        <v>2.7E-2</v>
      </c>
      <c r="CF265" s="43">
        <f t="shared" si="370"/>
        <v>2.4334000000000001E-2</v>
      </c>
      <c r="CG265" s="43">
        <f t="shared" si="370"/>
        <v>2.7E-2</v>
      </c>
      <c r="CH265" s="43">
        <f t="shared" si="370"/>
        <v>2.6187999999999999E-2</v>
      </c>
      <c r="CI265" s="43">
        <f t="shared" si="370"/>
        <v>2.7E-2</v>
      </c>
      <c r="CJ265" s="43">
        <f t="shared" si="370"/>
        <v>2.6513999999999999E-2</v>
      </c>
      <c r="CK265" s="43">
        <f t="shared" si="370"/>
        <v>1.0600999999999999E-2</v>
      </c>
      <c r="CL265" s="43">
        <f t="shared" si="370"/>
        <v>1.2229E-2</v>
      </c>
      <c r="CM265" s="43">
        <f t="shared" si="370"/>
        <v>6.2740000000000001E-3</v>
      </c>
      <c r="CN265" s="43">
        <f t="shared" si="370"/>
        <v>2.7E-2</v>
      </c>
      <c r="CO265" s="43">
        <f t="shared" si="370"/>
        <v>2.6360000000000001E-2</v>
      </c>
      <c r="CP265" s="43">
        <f t="shared" si="370"/>
        <v>2.0548999999999998E-2</v>
      </c>
      <c r="CQ265" s="43">
        <f t="shared" si="370"/>
        <v>1.6427000000000001E-2</v>
      </c>
      <c r="CR265" s="43">
        <f t="shared" si="370"/>
        <v>4.169E-3</v>
      </c>
      <c r="CS265" s="43">
        <f t="shared" si="370"/>
        <v>2.6658000000000001E-2</v>
      </c>
      <c r="CT265" s="43">
        <f t="shared" si="370"/>
        <v>1.252E-2</v>
      </c>
      <c r="CU265" s="43">
        <f t="shared" si="370"/>
        <v>2.3616000000000002E-2</v>
      </c>
      <c r="CV265" s="43">
        <f t="shared" si="370"/>
        <v>1.4978999999999999E-2</v>
      </c>
      <c r="CW265" s="43">
        <f t="shared" si="370"/>
        <v>1.7378999999999999E-2</v>
      </c>
      <c r="CX265" s="43">
        <f t="shared" si="370"/>
        <v>2.5824E-2</v>
      </c>
      <c r="CY265" s="43">
        <f t="shared" si="370"/>
        <v>2.7E-2</v>
      </c>
      <c r="CZ265" s="43">
        <f t="shared" si="370"/>
        <v>2.7E-2</v>
      </c>
      <c r="DA265" s="43">
        <f t="shared" si="370"/>
        <v>2.7E-2</v>
      </c>
      <c r="DB265" s="43">
        <f t="shared" si="370"/>
        <v>2.7E-2</v>
      </c>
      <c r="DC265" s="43">
        <f t="shared" si="370"/>
        <v>2.1418E-2</v>
      </c>
      <c r="DD265" s="43">
        <f t="shared" si="370"/>
        <v>3.4299999999999999E-3</v>
      </c>
      <c r="DE265" s="43">
        <f t="shared" si="370"/>
        <v>1.1894999999999999E-2</v>
      </c>
      <c r="DF265" s="43">
        <f t="shared" si="370"/>
        <v>2.7E-2</v>
      </c>
      <c r="DG265" s="43">
        <f t="shared" si="370"/>
        <v>2.4453000000000003E-2</v>
      </c>
      <c r="DH265" s="43">
        <f t="shared" si="370"/>
        <v>2.4516E-2</v>
      </c>
      <c r="DI265" s="43">
        <f t="shared" si="370"/>
        <v>2.2845000000000001E-2</v>
      </c>
      <c r="DJ265" s="43">
        <f t="shared" si="370"/>
        <v>2.4883000000000002E-2</v>
      </c>
      <c r="DK265" s="43">
        <f t="shared" si="370"/>
        <v>1.9658000000000002E-2</v>
      </c>
      <c r="DL265" s="43">
        <f t="shared" si="370"/>
        <v>2.5967E-2</v>
      </c>
      <c r="DM265" s="43">
        <f t="shared" si="370"/>
        <v>2.3899E-2</v>
      </c>
      <c r="DN265" s="43">
        <v>2.7E-2</v>
      </c>
      <c r="DO265" s="43">
        <f>DO49</f>
        <v>2.7E-2</v>
      </c>
      <c r="DP265" s="43">
        <f>DP49</f>
        <v>2.7E-2</v>
      </c>
      <c r="DQ265" s="43">
        <v>2.4545000000000001E-2</v>
      </c>
      <c r="DR265" s="43">
        <f t="shared" ref="DR265:FH265" si="371">DR49</f>
        <v>2.7E-2</v>
      </c>
      <c r="DS265" s="43">
        <f t="shared" si="371"/>
        <v>2.7E-2</v>
      </c>
      <c r="DT265" s="43">
        <f t="shared" si="371"/>
        <v>2.5729000000000002E-2</v>
      </c>
      <c r="DU265" s="43">
        <f t="shared" si="371"/>
        <v>2.7E-2</v>
      </c>
      <c r="DV265" s="43">
        <f t="shared" si="371"/>
        <v>2.7E-2</v>
      </c>
      <c r="DW265" s="43">
        <f t="shared" si="371"/>
        <v>2.5996999999999999E-2</v>
      </c>
      <c r="DX265" s="43">
        <f t="shared" si="371"/>
        <v>2.2931E-2</v>
      </c>
      <c r="DY265" s="43">
        <f t="shared" si="371"/>
        <v>1.6928000000000002E-2</v>
      </c>
      <c r="DZ265" s="43">
        <f t="shared" si="371"/>
        <v>2.1662000000000001E-2</v>
      </c>
      <c r="EA265" s="43">
        <f t="shared" si="371"/>
        <v>1.2173E-2</v>
      </c>
      <c r="EB265" s="43">
        <f t="shared" si="371"/>
        <v>2.7E-2</v>
      </c>
      <c r="EC265" s="43">
        <f t="shared" si="371"/>
        <v>2.7E-2</v>
      </c>
      <c r="ED265" s="43">
        <f t="shared" si="371"/>
        <v>4.4120000000000001E-3</v>
      </c>
      <c r="EE265" s="43">
        <f t="shared" si="371"/>
        <v>2.7E-2</v>
      </c>
      <c r="EF265" s="43">
        <f t="shared" si="371"/>
        <v>2.3595000000000001E-2</v>
      </c>
      <c r="EG265" s="43">
        <f t="shared" si="371"/>
        <v>2.7E-2</v>
      </c>
      <c r="EH265" s="43">
        <f t="shared" si="371"/>
        <v>2.7E-2</v>
      </c>
      <c r="EI265" s="43">
        <f t="shared" si="371"/>
        <v>2.7E-2</v>
      </c>
      <c r="EJ265" s="43">
        <f t="shared" si="371"/>
        <v>2.7E-2</v>
      </c>
      <c r="EK265" s="43">
        <f t="shared" si="371"/>
        <v>5.7670000000000004E-3</v>
      </c>
      <c r="EL265" s="43">
        <f t="shared" si="371"/>
        <v>6.1159999999999999E-3</v>
      </c>
      <c r="EM265" s="43">
        <f t="shared" si="371"/>
        <v>2.0308E-2</v>
      </c>
      <c r="EN265" s="43">
        <f t="shared" si="371"/>
        <v>2.7E-2</v>
      </c>
      <c r="EO265" s="43">
        <f t="shared" si="371"/>
        <v>2.7E-2</v>
      </c>
      <c r="EP265" s="43">
        <f t="shared" si="371"/>
        <v>2.4586E-2</v>
      </c>
      <c r="EQ265" s="43">
        <f t="shared" si="371"/>
        <v>6.2630000000000003E-3</v>
      </c>
      <c r="ER265" s="43">
        <f t="shared" si="371"/>
        <v>2.1283E-2</v>
      </c>
      <c r="ES265" s="43">
        <f t="shared" si="371"/>
        <v>2.7E-2</v>
      </c>
      <c r="ET265" s="43">
        <f t="shared" si="371"/>
        <v>2.7E-2</v>
      </c>
      <c r="EU265" s="43">
        <f t="shared" si="371"/>
        <v>2.7E-2</v>
      </c>
      <c r="EV265" s="43">
        <f t="shared" si="371"/>
        <v>1.4964999999999999E-2</v>
      </c>
      <c r="EW265" s="43">
        <f t="shared" si="371"/>
        <v>7.2810000000000001E-3</v>
      </c>
      <c r="EX265" s="43">
        <f t="shared" si="371"/>
        <v>7.9100000000000004E-3</v>
      </c>
      <c r="EY265" s="43">
        <f t="shared" si="371"/>
        <v>2.7E-2</v>
      </c>
      <c r="EZ265" s="43">
        <f t="shared" si="371"/>
        <v>2.6942000000000001E-2</v>
      </c>
      <c r="FA265" s="43">
        <f t="shared" si="371"/>
        <v>1.0666E-2</v>
      </c>
      <c r="FB265" s="43">
        <f t="shared" si="371"/>
        <v>9.6240000000000006E-3</v>
      </c>
      <c r="FC265" s="43">
        <f t="shared" si="371"/>
        <v>2.6550000000000001E-2</v>
      </c>
      <c r="FD265" s="43">
        <f t="shared" si="371"/>
        <v>2.7E-2</v>
      </c>
      <c r="FE265" s="43">
        <f t="shared" si="371"/>
        <v>1.8180999999999999E-2</v>
      </c>
      <c r="FF265" s="43">
        <f t="shared" si="371"/>
        <v>2.7E-2</v>
      </c>
      <c r="FG265" s="43">
        <f t="shared" si="371"/>
        <v>2.7E-2</v>
      </c>
      <c r="FH265" s="43">
        <f t="shared" si="371"/>
        <v>2.3772000000000001E-2</v>
      </c>
      <c r="FI265" s="43">
        <v>9.639E-3</v>
      </c>
      <c r="FJ265" s="43">
        <v>2.2207999999999999E-2</v>
      </c>
      <c r="FK265" s="43">
        <f t="shared" ref="FK265:FX265" si="372">FK49</f>
        <v>1.0845E-2</v>
      </c>
      <c r="FL265" s="43">
        <f t="shared" si="372"/>
        <v>2.7E-2</v>
      </c>
      <c r="FM265" s="43">
        <f t="shared" si="372"/>
        <v>2.2414E-2</v>
      </c>
      <c r="FN265" s="43">
        <f t="shared" si="372"/>
        <v>2.7E-2</v>
      </c>
      <c r="FO265" s="43">
        <f t="shared" si="372"/>
        <v>5.6239999999999997E-3</v>
      </c>
      <c r="FP265" s="43">
        <f t="shared" si="372"/>
        <v>1.2142999999999999E-2</v>
      </c>
      <c r="FQ265" s="43">
        <f t="shared" si="372"/>
        <v>2.0879999999999999E-2</v>
      </c>
      <c r="FR265" s="43">
        <f t="shared" si="372"/>
        <v>1.2376E-2</v>
      </c>
      <c r="FS265" s="43">
        <f t="shared" si="372"/>
        <v>5.0679999999999996E-3</v>
      </c>
      <c r="FT265" s="43">
        <f t="shared" si="372"/>
        <v>4.2929999999999999E-3</v>
      </c>
      <c r="FU265" s="43">
        <f t="shared" si="372"/>
        <v>2.2345E-2</v>
      </c>
      <c r="FV265" s="43">
        <f t="shared" si="372"/>
        <v>1.9032E-2</v>
      </c>
      <c r="FW265" s="43">
        <f t="shared" si="372"/>
        <v>2.5498E-2</v>
      </c>
      <c r="FX265" s="43">
        <f t="shared" si="372"/>
        <v>2.3675000000000002E-2</v>
      </c>
      <c r="FY265" s="66"/>
      <c r="FZ265" s="7"/>
      <c r="GA265" s="43"/>
      <c r="GB265" s="7"/>
      <c r="GC265" s="7"/>
      <c r="GD265" s="7"/>
      <c r="GE265" s="7"/>
      <c r="GF265" s="7"/>
      <c r="GG265" s="7"/>
      <c r="GH265" s="7"/>
      <c r="GI265" s="7"/>
      <c r="GJ265" s="7"/>
      <c r="GK265" s="7"/>
      <c r="GL265" s="7"/>
      <c r="GM265" s="7"/>
    </row>
    <row r="266" spans="1:195" x14ac:dyDescent="0.35">
      <c r="A266" s="7"/>
      <c r="B266" s="7" t="s">
        <v>819</v>
      </c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  <c r="BH266" s="43"/>
      <c r="BI266" s="43"/>
      <c r="BJ266" s="43"/>
      <c r="BK266" s="43"/>
      <c r="BL266" s="43"/>
      <c r="BM266" s="43"/>
      <c r="BN266" s="43"/>
      <c r="BO266" s="43"/>
      <c r="BP266" s="43"/>
      <c r="BQ266" s="43"/>
      <c r="BR266" s="43"/>
      <c r="BS266" s="43"/>
      <c r="BT266" s="43"/>
      <c r="BU266" s="43"/>
      <c r="BV266" s="43"/>
      <c r="BW266" s="43"/>
      <c r="BX266" s="43"/>
      <c r="BY266" s="43"/>
      <c r="BZ266" s="43"/>
      <c r="CA266" s="43"/>
      <c r="CB266" s="43"/>
      <c r="CC266" s="43"/>
      <c r="CD266" s="43"/>
      <c r="CE266" s="43"/>
      <c r="CF266" s="43"/>
      <c r="CG266" s="43"/>
      <c r="CH266" s="43"/>
      <c r="CI266" s="43"/>
      <c r="CJ266" s="43"/>
      <c r="CK266" s="43"/>
      <c r="CL266" s="43"/>
      <c r="CM266" s="43"/>
      <c r="CN266" s="43"/>
      <c r="CO266" s="43"/>
      <c r="CP266" s="43"/>
      <c r="CQ266" s="43"/>
      <c r="CR266" s="43"/>
      <c r="CS266" s="43"/>
      <c r="CT266" s="43"/>
      <c r="CU266" s="43"/>
      <c r="CV266" s="43"/>
      <c r="CW266" s="43"/>
      <c r="CX266" s="43"/>
      <c r="CY266" s="43"/>
      <c r="CZ266" s="43"/>
      <c r="DA266" s="43"/>
      <c r="DB266" s="43"/>
      <c r="DC266" s="43"/>
      <c r="DD266" s="43"/>
      <c r="DE266" s="43"/>
      <c r="DF266" s="43"/>
      <c r="DG266" s="43"/>
      <c r="DH266" s="43"/>
      <c r="DI266" s="43"/>
      <c r="DJ266" s="43"/>
      <c r="DK266" s="43"/>
      <c r="DL266" s="43"/>
      <c r="DM266" s="43"/>
      <c r="DN266" s="43"/>
      <c r="DO266" s="43"/>
      <c r="DP266" s="43"/>
      <c r="DQ266" s="43"/>
      <c r="DR266" s="43"/>
      <c r="DS266" s="43"/>
      <c r="DT266" s="43"/>
      <c r="DU266" s="43"/>
      <c r="DV266" s="43"/>
      <c r="DW266" s="43"/>
      <c r="DX266" s="43"/>
      <c r="DY266" s="43"/>
      <c r="DZ266" s="43"/>
      <c r="EA266" s="43"/>
      <c r="EB266" s="43"/>
      <c r="EC266" s="43"/>
      <c r="ED266" s="43"/>
      <c r="EE266" s="43"/>
      <c r="EF266" s="43"/>
      <c r="EG266" s="43"/>
      <c r="EH266" s="43"/>
      <c r="EI266" s="43"/>
      <c r="EJ266" s="43"/>
      <c r="EK266" s="43"/>
      <c r="EL266" s="43"/>
      <c r="EM266" s="43"/>
      <c r="EN266" s="43"/>
      <c r="EO266" s="43"/>
      <c r="EP266" s="43"/>
      <c r="EQ266" s="43"/>
      <c r="ER266" s="43"/>
      <c r="ES266" s="43"/>
      <c r="ET266" s="43"/>
      <c r="EU266" s="43"/>
      <c r="EV266" s="43"/>
      <c r="EW266" s="43"/>
      <c r="EX266" s="43"/>
      <c r="EY266" s="43"/>
      <c r="EZ266" s="43"/>
      <c r="FA266" s="43"/>
      <c r="FB266" s="43"/>
      <c r="FC266" s="43"/>
      <c r="FD266" s="43"/>
      <c r="FE266" s="43"/>
      <c r="FF266" s="43"/>
      <c r="FG266" s="43"/>
      <c r="FH266" s="43"/>
      <c r="FI266" s="43"/>
      <c r="FJ266" s="43"/>
      <c r="FK266" s="43"/>
      <c r="FL266" s="43"/>
      <c r="FM266" s="43"/>
      <c r="FN266" s="43"/>
      <c r="FO266" s="43"/>
      <c r="FP266" s="43"/>
      <c r="FQ266" s="43"/>
      <c r="FR266" s="43"/>
      <c r="FS266" s="43"/>
      <c r="FT266" s="43"/>
      <c r="FU266" s="43"/>
      <c r="FV266" s="43"/>
      <c r="FW266" s="43"/>
      <c r="FX266" s="43"/>
      <c r="FY266" s="7"/>
      <c r="FZ266" s="7"/>
      <c r="GA266" s="43"/>
      <c r="GB266" s="7"/>
      <c r="GC266" s="7"/>
      <c r="GD266" s="7"/>
      <c r="GE266" s="7"/>
      <c r="GF266" s="7"/>
      <c r="GG266" s="7"/>
      <c r="GH266" s="7"/>
      <c r="GI266" s="7"/>
      <c r="GJ266" s="7"/>
      <c r="GK266" s="7"/>
      <c r="GL266" s="7"/>
      <c r="GM266" s="7"/>
    </row>
    <row r="267" spans="1:195" x14ac:dyDescent="0.35">
      <c r="A267" s="6" t="s">
        <v>820</v>
      </c>
      <c r="B267" s="7" t="s">
        <v>821</v>
      </c>
      <c r="C267" s="43">
        <f t="shared" ref="C267:BN267" si="373">ROUND((C262-(C103*C44)-C47)/C48,6)</f>
        <v>6.2024999999999997E-2</v>
      </c>
      <c r="D267" s="43">
        <f t="shared" si="373"/>
        <v>0.10582999999999999</v>
      </c>
      <c r="E267" s="43">
        <f t="shared" si="373"/>
        <v>5.5664999999999999E-2</v>
      </c>
      <c r="F267" s="43">
        <f t="shared" si="373"/>
        <v>8.1000000000000003E-2</v>
      </c>
      <c r="G267" s="43">
        <f t="shared" si="373"/>
        <v>4.2814999999999999E-2</v>
      </c>
      <c r="H267" s="43">
        <f t="shared" si="373"/>
        <v>0.10031900000000001</v>
      </c>
      <c r="I267" s="43">
        <f t="shared" si="373"/>
        <v>8.7093000000000004E-2</v>
      </c>
      <c r="J267" s="43">
        <f t="shared" si="373"/>
        <v>0.14353399999999999</v>
      </c>
      <c r="K267" s="43">
        <f t="shared" si="373"/>
        <v>8.4720000000000004E-2</v>
      </c>
      <c r="L267" s="43">
        <f t="shared" si="373"/>
        <v>2.9392999999999999E-2</v>
      </c>
      <c r="M267" s="43">
        <f t="shared" si="373"/>
        <v>3.9793000000000002E-2</v>
      </c>
      <c r="N267" s="43">
        <f t="shared" si="373"/>
        <v>6.4147999999999997E-2</v>
      </c>
      <c r="O267" s="43">
        <f t="shared" si="373"/>
        <v>5.5726999999999999E-2</v>
      </c>
      <c r="P267" s="43">
        <f t="shared" si="373"/>
        <v>9.6035999999999996E-2</v>
      </c>
      <c r="Q267" s="43">
        <f t="shared" si="373"/>
        <v>8.4568000000000004E-2</v>
      </c>
      <c r="R267" s="43">
        <f t="shared" si="373"/>
        <v>1.0388170000000001</v>
      </c>
      <c r="S267" s="43">
        <f t="shared" si="373"/>
        <v>3.1524999999999997E-2</v>
      </c>
      <c r="T267" s="43">
        <f t="shared" si="373"/>
        <v>0.12274400000000001</v>
      </c>
      <c r="U267" s="43">
        <f t="shared" si="373"/>
        <v>4.2293999999999998E-2</v>
      </c>
      <c r="V267" s="43">
        <f t="shared" si="373"/>
        <v>0.12404900000000001</v>
      </c>
      <c r="W267" s="43">
        <f t="shared" si="373"/>
        <v>0.413968</v>
      </c>
      <c r="X267" s="43">
        <f t="shared" si="373"/>
        <v>6.4784999999999995E-2</v>
      </c>
      <c r="Y267" s="43">
        <f t="shared" si="373"/>
        <v>0.151612</v>
      </c>
      <c r="Z267" s="43">
        <f t="shared" si="373"/>
        <v>0.14125499999999999</v>
      </c>
      <c r="AA267" s="43">
        <f t="shared" si="373"/>
        <v>6.3314999999999996E-2</v>
      </c>
      <c r="AB267" s="43">
        <f t="shared" si="373"/>
        <v>3.0806E-2</v>
      </c>
      <c r="AC267" s="43">
        <f t="shared" si="373"/>
        <v>2.5142999999999999E-2</v>
      </c>
      <c r="AD267" s="43">
        <f t="shared" si="373"/>
        <v>3.3101999999999999E-2</v>
      </c>
      <c r="AE267" s="43">
        <f t="shared" si="373"/>
        <v>4.3240000000000001E-2</v>
      </c>
      <c r="AF267" s="43">
        <f t="shared" si="373"/>
        <v>3.5758999999999999E-2</v>
      </c>
      <c r="AG267" s="43">
        <f t="shared" si="373"/>
        <v>2.2523999999999999E-2</v>
      </c>
      <c r="AH267" s="43">
        <f t="shared" si="373"/>
        <v>0.29754000000000003</v>
      </c>
      <c r="AI267" s="43">
        <f t="shared" si="373"/>
        <v>0.52147200000000005</v>
      </c>
      <c r="AJ267" s="43">
        <f t="shared" si="373"/>
        <v>0.100352</v>
      </c>
      <c r="AK267" s="43">
        <f t="shared" si="373"/>
        <v>5.083E-2</v>
      </c>
      <c r="AL267" s="43">
        <f t="shared" si="373"/>
        <v>4.8959999999999997E-2</v>
      </c>
      <c r="AM267" s="43">
        <f t="shared" si="373"/>
        <v>8.6946999999999997E-2</v>
      </c>
      <c r="AN267" s="43">
        <f t="shared" si="373"/>
        <v>2.7696999999999999E-2</v>
      </c>
      <c r="AO267" s="43">
        <f t="shared" si="373"/>
        <v>9.9193000000000003E-2</v>
      </c>
      <c r="AP267" s="43">
        <f t="shared" si="373"/>
        <v>3.8175000000000001E-2</v>
      </c>
      <c r="AQ267" s="43">
        <f t="shared" si="373"/>
        <v>4.4290999999999997E-2</v>
      </c>
      <c r="AR267" s="43">
        <f t="shared" si="373"/>
        <v>6.3080999999999998E-2</v>
      </c>
      <c r="AS267" s="43">
        <f t="shared" si="373"/>
        <v>1.6452000000000001E-2</v>
      </c>
      <c r="AT267" s="43">
        <f t="shared" si="373"/>
        <v>6.4799999999999996E-2</v>
      </c>
      <c r="AU267" s="43">
        <f t="shared" si="373"/>
        <v>6.1330000000000003E-2</v>
      </c>
      <c r="AV267" s="43">
        <f t="shared" si="373"/>
        <v>0.109815</v>
      </c>
      <c r="AW267" s="43">
        <f t="shared" si="373"/>
        <v>0.111149</v>
      </c>
      <c r="AX267" s="43">
        <f t="shared" si="373"/>
        <v>5.7563000000000003E-2</v>
      </c>
      <c r="AY267" s="43">
        <f t="shared" si="373"/>
        <v>9.9668999999999994E-2</v>
      </c>
      <c r="AZ267" s="43">
        <f t="shared" si="373"/>
        <v>0.13899300000000001</v>
      </c>
      <c r="BA267" s="43">
        <f t="shared" si="373"/>
        <v>0.113845</v>
      </c>
      <c r="BB267" s="43">
        <f t="shared" si="373"/>
        <v>0.34024700000000002</v>
      </c>
      <c r="BC267" s="43">
        <f t="shared" si="373"/>
        <v>6.5770999999999996E-2</v>
      </c>
      <c r="BD267" s="43">
        <f t="shared" si="373"/>
        <v>7.0388999999999993E-2</v>
      </c>
      <c r="BE267" s="43">
        <f t="shared" si="373"/>
        <v>7.5938000000000005E-2</v>
      </c>
      <c r="BF267" s="43">
        <f t="shared" si="373"/>
        <v>9.6559000000000006E-2</v>
      </c>
      <c r="BG267" s="43">
        <f t="shared" si="373"/>
        <v>0.18704699999999999</v>
      </c>
      <c r="BH267" s="43">
        <f t="shared" si="373"/>
        <v>9.8499000000000003E-2</v>
      </c>
      <c r="BI267" s="43">
        <f t="shared" si="373"/>
        <v>8.4973000000000007E-2</v>
      </c>
      <c r="BJ267" s="43">
        <f t="shared" si="373"/>
        <v>7.0687E-2</v>
      </c>
      <c r="BK267" s="43">
        <f t="shared" si="373"/>
        <v>0.208673</v>
      </c>
      <c r="BL267" s="43">
        <f t="shared" si="373"/>
        <v>0.26666000000000001</v>
      </c>
      <c r="BM267" s="43">
        <f t="shared" si="373"/>
        <v>0.125052</v>
      </c>
      <c r="BN267" s="43">
        <f t="shared" si="373"/>
        <v>0.10095800000000001</v>
      </c>
      <c r="BO267" s="43">
        <f t="shared" ref="BO267:DZ267" si="374">ROUND((BO262-(BO103*BO44)-BO47)/BO48,6)</f>
        <v>7.4262999999999996E-2</v>
      </c>
      <c r="BP267" s="43">
        <f t="shared" si="374"/>
        <v>3.4313000000000003E-2</v>
      </c>
      <c r="BQ267" s="43">
        <f t="shared" si="374"/>
        <v>3.7822000000000001E-2</v>
      </c>
      <c r="BR267" s="43">
        <f t="shared" si="374"/>
        <v>5.2382999999999999E-2</v>
      </c>
      <c r="BS267" s="43">
        <f t="shared" si="374"/>
        <v>1.9161000000000001E-2</v>
      </c>
      <c r="BT267" s="43">
        <f t="shared" si="374"/>
        <v>1.2071999999999999E-2</v>
      </c>
      <c r="BU267" s="43">
        <f t="shared" si="374"/>
        <v>3.5389999999999998E-2</v>
      </c>
      <c r="BV267" s="43">
        <f t="shared" si="374"/>
        <v>1.0551E-2</v>
      </c>
      <c r="BW267" s="43">
        <f t="shared" si="374"/>
        <v>2.0908E-2</v>
      </c>
      <c r="BX267" s="43">
        <f t="shared" si="374"/>
        <v>3.0467000000000001E-2</v>
      </c>
      <c r="BY267" s="43">
        <f t="shared" si="374"/>
        <v>5.0840999999999997E-2</v>
      </c>
      <c r="BZ267" s="43">
        <f t="shared" si="374"/>
        <v>0.107075</v>
      </c>
      <c r="CA267" s="43">
        <f t="shared" si="374"/>
        <v>2.7452000000000001E-2</v>
      </c>
      <c r="CB267" s="43">
        <f t="shared" si="374"/>
        <v>5.8922000000000002E-2</v>
      </c>
      <c r="CC267" s="43">
        <f t="shared" si="374"/>
        <v>0.18063899999999999</v>
      </c>
      <c r="CD267" s="43">
        <f t="shared" si="374"/>
        <v>0.13805400000000001</v>
      </c>
      <c r="CE267" s="43">
        <f t="shared" si="374"/>
        <v>6.9515999999999994E-2</v>
      </c>
      <c r="CF267" s="43">
        <f t="shared" si="374"/>
        <v>7.5588000000000002E-2</v>
      </c>
      <c r="CG267" s="43">
        <f t="shared" si="374"/>
        <v>0.14513799999999999</v>
      </c>
      <c r="CH267" s="43">
        <f t="shared" si="374"/>
        <v>0.128779</v>
      </c>
      <c r="CI267" s="43">
        <f t="shared" si="374"/>
        <v>7.1982000000000004E-2</v>
      </c>
      <c r="CJ267" s="43">
        <f t="shared" si="374"/>
        <v>3.0133E-2</v>
      </c>
      <c r="CK267" s="43">
        <f t="shared" si="374"/>
        <v>3.4477000000000001E-2</v>
      </c>
      <c r="CL267" s="43">
        <f t="shared" si="374"/>
        <v>6.5093999999999999E-2</v>
      </c>
      <c r="CM267" s="43">
        <f t="shared" si="374"/>
        <v>3.5022999999999999E-2</v>
      </c>
      <c r="CN267" s="43">
        <f t="shared" si="374"/>
        <v>6.8694000000000005E-2</v>
      </c>
      <c r="CO267" s="43">
        <f t="shared" si="374"/>
        <v>4.7879999999999999E-2</v>
      </c>
      <c r="CP267" s="43">
        <f t="shared" si="374"/>
        <v>1.8386E-2</v>
      </c>
      <c r="CQ267" s="43">
        <f t="shared" si="374"/>
        <v>6.6151000000000001E-2</v>
      </c>
      <c r="CR267" s="43">
        <f t="shared" si="374"/>
        <v>4.1782E-2</v>
      </c>
      <c r="CS267" s="43">
        <f t="shared" si="374"/>
        <v>7.9077999999999996E-2</v>
      </c>
      <c r="CT267" s="43">
        <f t="shared" si="374"/>
        <v>5.0758999999999999E-2</v>
      </c>
      <c r="CU267" s="43">
        <f t="shared" si="374"/>
        <v>0.27610000000000001</v>
      </c>
      <c r="CV267" s="43">
        <f t="shared" si="374"/>
        <v>4.0323999999999999E-2</v>
      </c>
      <c r="CW267" s="43">
        <f t="shared" si="374"/>
        <v>5.2815000000000001E-2</v>
      </c>
      <c r="CX267" s="43">
        <f t="shared" si="374"/>
        <v>7.0124000000000006E-2</v>
      </c>
      <c r="CY267" s="43">
        <f t="shared" si="374"/>
        <v>0.19269900000000001</v>
      </c>
      <c r="CZ267" s="43">
        <f t="shared" si="374"/>
        <v>8.7658E-2</v>
      </c>
      <c r="DA267" s="43">
        <f t="shared" si="374"/>
        <v>7.2793999999999998E-2</v>
      </c>
      <c r="DB267" s="43">
        <f t="shared" si="374"/>
        <v>0.104037</v>
      </c>
      <c r="DC267" s="43">
        <f t="shared" si="374"/>
        <v>5.9586E-2</v>
      </c>
      <c r="DD267" s="43">
        <f t="shared" si="374"/>
        <v>1.1953999999999999E-2</v>
      </c>
      <c r="DE267" s="43">
        <f t="shared" si="374"/>
        <v>2.5547E-2</v>
      </c>
      <c r="DF267" s="43">
        <f t="shared" si="374"/>
        <v>8.7776000000000007E-2</v>
      </c>
      <c r="DG267" s="43">
        <f t="shared" si="374"/>
        <v>3.7367999999999998E-2</v>
      </c>
      <c r="DH267" s="43">
        <f t="shared" si="374"/>
        <v>4.9542000000000003E-2</v>
      </c>
      <c r="DI267" s="43">
        <f t="shared" si="374"/>
        <v>5.0016999999999999E-2</v>
      </c>
      <c r="DJ267" s="43">
        <f t="shared" si="374"/>
        <v>0.12464600000000001</v>
      </c>
      <c r="DK267" s="43">
        <f t="shared" si="374"/>
        <v>0.110508</v>
      </c>
      <c r="DL267" s="43">
        <f t="shared" si="374"/>
        <v>7.5382000000000005E-2</v>
      </c>
      <c r="DM267" s="43">
        <f t="shared" si="374"/>
        <v>0.16958899999999999</v>
      </c>
      <c r="DN267" s="43">
        <f t="shared" si="374"/>
        <v>5.7584999999999997E-2</v>
      </c>
      <c r="DO267" s="43">
        <f t="shared" si="374"/>
        <v>0.103445</v>
      </c>
      <c r="DP267" s="43">
        <f t="shared" si="374"/>
        <v>0.11273</v>
      </c>
      <c r="DQ267" s="43">
        <f t="shared" si="374"/>
        <v>2.4316000000000001E-2</v>
      </c>
      <c r="DR267" s="43">
        <f t="shared" si="374"/>
        <v>0.18488499999999999</v>
      </c>
      <c r="DS267" s="43">
        <f t="shared" si="374"/>
        <v>0.217861</v>
      </c>
      <c r="DT267" s="43">
        <f t="shared" si="374"/>
        <v>0.31174400000000002</v>
      </c>
      <c r="DU267" s="43">
        <f t="shared" si="374"/>
        <v>0.18424199999999999</v>
      </c>
      <c r="DV267" s="43">
        <f t="shared" si="374"/>
        <v>0.41622199999999998</v>
      </c>
      <c r="DW267" s="43">
        <f t="shared" si="374"/>
        <v>0.23351</v>
      </c>
      <c r="DX267" s="43">
        <f t="shared" si="374"/>
        <v>3.5015999999999999E-2</v>
      </c>
      <c r="DY267" s="43">
        <f t="shared" si="374"/>
        <v>2.4454E-2</v>
      </c>
      <c r="DZ267" s="43">
        <f t="shared" si="374"/>
        <v>3.8017000000000002E-2</v>
      </c>
      <c r="EA267" s="43">
        <f t="shared" ref="EA267:FX267" si="375">ROUND((EA262-(EA103*EA44)-EA47)/EA48,6)</f>
        <v>1.026E-2</v>
      </c>
      <c r="EB267" s="43">
        <f t="shared" si="375"/>
        <v>8.7237999999999996E-2</v>
      </c>
      <c r="EC267" s="43">
        <f t="shared" si="375"/>
        <v>0.123145</v>
      </c>
      <c r="ED267" s="43">
        <f t="shared" si="375"/>
        <v>4.2240000000000003E-3</v>
      </c>
      <c r="EE267" s="43">
        <f t="shared" si="375"/>
        <v>0.20447299999999999</v>
      </c>
      <c r="EF267" s="43">
        <f t="shared" si="375"/>
        <v>0.17841899999999999</v>
      </c>
      <c r="EG267" s="43">
        <f t="shared" si="375"/>
        <v>0.13881099999999999</v>
      </c>
      <c r="EH267" s="43">
        <f t="shared" si="375"/>
        <v>0.29977999999999999</v>
      </c>
      <c r="EI267" s="43">
        <f t="shared" si="375"/>
        <v>0.12839800000000001</v>
      </c>
      <c r="EJ267" s="43">
        <f t="shared" si="375"/>
        <v>0.104999</v>
      </c>
      <c r="EK267" s="43">
        <f t="shared" si="375"/>
        <v>1.6060999999999999E-2</v>
      </c>
      <c r="EL267" s="43">
        <f t="shared" si="375"/>
        <v>2.0301E-2</v>
      </c>
      <c r="EM267" s="43">
        <f t="shared" si="375"/>
        <v>4.4164000000000002E-2</v>
      </c>
      <c r="EN267" s="43">
        <f t="shared" si="375"/>
        <v>0.15559799999999999</v>
      </c>
      <c r="EO267" s="43">
        <f t="shared" si="375"/>
        <v>0.10531600000000001</v>
      </c>
      <c r="EP267" s="43">
        <f t="shared" si="375"/>
        <v>3.8700999999999999E-2</v>
      </c>
      <c r="EQ267" s="43">
        <f t="shared" si="375"/>
        <v>1.7170999999999999E-2</v>
      </c>
      <c r="ER267" s="43">
        <f t="shared" si="375"/>
        <v>3.5430999999999997E-2</v>
      </c>
      <c r="ES267" s="43">
        <f t="shared" si="375"/>
        <v>9.4732999999999998E-2</v>
      </c>
      <c r="ET267" s="43">
        <f t="shared" si="375"/>
        <v>9.3151999999999999E-2</v>
      </c>
      <c r="EU267" s="43">
        <f t="shared" si="375"/>
        <v>0.184056</v>
      </c>
      <c r="EV267" s="43">
        <f t="shared" si="375"/>
        <v>2.4806000000000002E-2</v>
      </c>
      <c r="EW267" s="43">
        <f t="shared" si="375"/>
        <v>1.0586999999999999E-2</v>
      </c>
      <c r="EX267" s="43">
        <f t="shared" si="375"/>
        <v>6.8926000000000001E-2</v>
      </c>
      <c r="EY267" s="43">
        <f t="shared" si="375"/>
        <v>0.218804</v>
      </c>
      <c r="EZ267" s="43">
        <f t="shared" si="375"/>
        <v>8.9795E-2</v>
      </c>
      <c r="FA267" s="43">
        <f t="shared" si="375"/>
        <v>1.1802999999999999E-2</v>
      </c>
      <c r="FB267" s="43">
        <f t="shared" si="375"/>
        <v>1.0723E-2</v>
      </c>
      <c r="FC267" s="43">
        <f t="shared" si="375"/>
        <v>5.0658000000000002E-2</v>
      </c>
      <c r="FD267" s="43">
        <f t="shared" si="375"/>
        <v>0.111764</v>
      </c>
      <c r="FE267" s="43">
        <f t="shared" si="375"/>
        <v>6.4602999999999994E-2</v>
      </c>
      <c r="FF267" s="43">
        <f t="shared" si="375"/>
        <v>0.16822400000000001</v>
      </c>
      <c r="FG267" s="43">
        <f t="shared" si="375"/>
        <v>8.1180000000000002E-2</v>
      </c>
      <c r="FH267" s="43">
        <f t="shared" si="375"/>
        <v>4.4915999999999998E-2</v>
      </c>
      <c r="FI267" s="43">
        <f t="shared" si="375"/>
        <v>1.3953E-2</v>
      </c>
      <c r="FJ267" s="43">
        <f t="shared" si="375"/>
        <v>2.5578E-2</v>
      </c>
      <c r="FK267" s="43">
        <f t="shared" si="375"/>
        <v>1.2905E-2</v>
      </c>
      <c r="FL267" s="43">
        <f t="shared" si="375"/>
        <v>4.6406000000000003E-2</v>
      </c>
      <c r="FM267" s="43">
        <f t="shared" si="375"/>
        <v>3.4887000000000001E-2</v>
      </c>
      <c r="FN267" s="43">
        <f t="shared" si="375"/>
        <v>0.105327</v>
      </c>
      <c r="FO267" s="43">
        <f t="shared" si="375"/>
        <v>3.9420000000000002E-3</v>
      </c>
      <c r="FP267" s="43">
        <f t="shared" si="375"/>
        <v>2.2579999999999999E-2</v>
      </c>
      <c r="FQ267" s="43">
        <f t="shared" si="375"/>
        <v>1.7090999999999999E-2</v>
      </c>
      <c r="FR267" s="43">
        <f t="shared" si="375"/>
        <v>6.4580000000000002E-3</v>
      </c>
      <c r="FS267" s="43">
        <f t="shared" si="375"/>
        <v>6.2119999999999996E-3</v>
      </c>
      <c r="FT267" s="43">
        <f t="shared" si="375"/>
        <v>2.4940000000000001E-3</v>
      </c>
      <c r="FU267" s="43">
        <f t="shared" si="375"/>
        <v>6.6786999999999999E-2</v>
      </c>
      <c r="FV267" s="43">
        <f t="shared" si="375"/>
        <v>6.7737000000000006E-2</v>
      </c>
      <c r="FW267" s="43">
        <f t="shared" si="375"/>
        <v>0.18340300000000001</v>
      </c>
      <c r="FX267" s="43">
        <f t="shared" si="375"/>
        <v>0.10864500000000001</v>
      </c>
      <c r="FY267" s="43"/>
      <c r="FZ267" s="43">
        <f>SUM(C267:FX267)</f>
        <v>16.788102000000006</v>
      </c>
      <c r="GA267" s="43"/>
      <c r="GB267" s="7"/>
      <c r="GC267" s="7"/>
      <c r="GD267" s="7"/>
      <c r="GE267" s="7"/>
      <c r="GF267" s="7"/>
      <c r="GG267" s="7"/>
      <c r="GH267" s="7"/>
      <c r="GI267" s="7"/>
      <c r="GJ267" s="7"/>
      <c r="GK267" s="7"/>
      <c r="GL267" s="7"/>
      <c r="GM267" s="7"/>
    </row>
    <row r="268" spans="1:195" x14ac:dyDescent="0.35">
      <c r="A268" s="7"/>
      <c r="B268" s="7" t="s">
        <v>822</v>
      </c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  <c r="BH268" s="43"/>
      <c r="BI268" s="43"/>
      <c r="BJ268" s="43"/>
      <c r="BK268" s="43"/>
      <c r="BL268" s="43"/>
      <c r="BM268" s="43"/>
      <c r="BN268" s="43"/>
      <c r="BO268" s="43"/>
      <c r="BP268" s="43"/>
      <c r="BQ268" s="43"/>
      <c r="BR268" s="43"/>
      <c r="BS268" s="43"/>
      <c r="BT268" s="43"/>
      <c r="BU268" s="43"/>
      <c r="BV268" s="43"/>
      <c r="BW268" s="43"/>
      <c r="BX268" s="43"/>
      <c r="BY268" s="43"/>
      <c r="BZ268" s="43"/>
      <c r="CA268" s="43"/>
      <c r="CB268" s="43"/>
      <c r="CC268" s="43"/>
      <c r="CD268" s="43"/>
      <c r="CE268" s="43"/>
      <c r="CF268" s="43"/>
      <c r="CG268" s="43"/>
      <c r="CH268" s="43"/>
      <c r="CI268" s="43"/>
      <c r="CJ268" s="43"/>
      <c r="CK268" s="43"/>
      <c r="CL268" s="43"/>
      <c r="CM268" s="43"/>
      <c r="CN268" s="43"/>
      <c r="CO268" s="43"/>
      <c r="CP268" s="43"/>
      <c r="CQ268" s="43"/>
      <c r="CR268" s="43"/>
      <c r="CS268" s="43"/>
      <c r="CT268" s="43"/>
      <c r="CU268" s="43"/>
      <c r="CV268" s="43"/>
      <c r="CW268" s="43"/>
      <c r="CX268" s="43"/>
      <c r="CY268" s="43"/>
      <c r="CZ268" s="43"/>
      <c r="DA268" s="43"/>
      <c r="DB268" s="43"/>
      <c r="DC268" s="43"/>
      <c r="DD268" s="43"/>
      <c r="DE268" s="43"/>
      <c r="DF268" s="43"/>
      <c r="DG268" s="43"/>
      <c r="DH268" s="43"/>
      <c r="DI268" s="43"/>
      <c r="DJ268" s="43"/>
      <c r="DK268" s="43"/>
      <c r="DL268" s="43"/>
      <c r="DM268" s="43"/>
      <c r="DN268" s="43"/>
      <c r="DO268" s="43"/>
      <c r="DP268" s="43"/>
      <c r="DQ268" s="43"/>
      <c r="DR268" s="43"/>
      <c r="DS268" s="43"/>
      <c r="DT268" s="43"/>
      <c r="DU268" s="43"/>
      <c r="DV268" s="43"/>
      <c r="DW268" s="43"/>
      <c r="DX268" s="43"/>
      <c r="DY268" s="43"/>
      <c r="DZ268" s="43"/>
      <c r="EA268" s="43"/>
      <c r="EB268" s="43"/>
      <c r="EC268" s="43"/>
      <c r="ED268" s="43"/>
      <c r="EE268" s="43"/>
      <c r="EF268" s="43"/>
      <c r="EG268" s="43"/>
      <c r="EH268" s="43"/>
      <c r="EI268" s="43"/>
      <c r="EJ268" s="43"/>
      <c r="EK268" s="43"/>
      <c r="EL268" s="43"/>
      <c r="EM268" s="43"/>
      <c r="EN268" s="43"/>
      <c r="EO268" s="43"/>
      <c r="EP268" s="43"/>
      <c r="EQ268" s="43"/>
      <c r="ER268" s="43"/>
      <c r="ES268" s="43"/>
      <c r="ET268" s="43"/>
      <c r="EU268" s="43"/>
      <c r="EV268" s="43"/>
      <c r="EW268" s="43"/>
      <c r="EX268" s="43"/>
      <c r="EY268" s="43"/>
      <c r="EZ268" s="43"/>
      <c r="FA268" s="43"/>
      <c r="FB268" s="43"/>
      <c r="FC268" s="43"/>
      <c r="FD268" s="43"/>
      <c r="FE268" s="43"/>
      <c r="FF268" s="43"/>
      <c r="FG268" s="43"/>
      <c r="FH268" s="43"/>
      <c r="FI268" s="43"/>
      <c r="FJ268" s="43"/>
      <c r="FK268" s="43"/>
      <c r="FL268" s="43"/>
      <c r="FM268" s="43"/>
      <c r="FN268" s="43"/>
      <c r="FO268" s="43"/>
      <c r="FP268" s="43"/>
      <c r="FQ268" s="43"/>
      <c r="FR268" s="43"/>
      <c r="FS268" s="43"/>
      <c r="FT268" s="43"/>
      <c r="FU268" s="43"/>
      <c r="FV268" s="43"/>
      <c r="FW268" s="43"/>
      <c r="FX268" s="43"/>
      <c r="FY268" s="43"/>
      <c r="FZ268" s="43"/>
      <c r="GA268" s="43"/>
      <c r="GB268" s="7"/>
      <c r="GC268" s="7"/>
      <c r="GD268" s="7"/>
      <c r="GE268" s="7"/>
      <c r="GF268" s="7"/>
      <c r="GG268" s="7"/>
      <c r="GH268" s="7"/>
      <c r="GI268" s="7"/>
      <c r="GJ268" s="7"/>
      <c r="GK268" s="7"/>
      <c r="GL268" s="7"/>
      <c r="GM268" s="7"/>
    </row>
    <row r="269" spans="1:195" x14ac:dyDescent="0.35">
      <c r="A269" s="7"/>
      <c r="B269" s="7" t="s">
        <v>823</v>
      </c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  <c r="BF269" s="43"/>
      <c r="BG269" s="43"/>
      <c r="BH269" s="43"/>
      <c r="BI269" s="43"/>
      <c r="BJ269" s="43"/>
      <c r="BK269" s="43"/>
      <c r="BL269" s="43"/>
      <c r="BM269" s="43"/>
      <c r="BN269" s="43"/>
      <c r="BO269" s="43"/>
      <c r="BP269" s="43"/>
      <c r="BQ269" s="43"/>
      <c r="BR269" s="43"/>
      <c r="BS269" s="43"/>
      <c r="BT269" s="43"/>
      <c r="BU269" s="43"/>
      <c r="BV269" s="43"/>
      <c r="BW269" s="43"/>
      <c r="BX269" s="43"/>
      <c r="BY269" s="43"/>
      <c r="BZ269" s="43"/>
      <c r="CA269" s="43"/>
      <c r="CB269" s="43"/>
      <c r="CC269" s="43"/>
      <c r="CD269" s="43"/>
      <c r="CE269" s="43"/>
      <c r="CF269" s="43"/>
      <c r="CG269" s="43"/>
      <c r="CH269" s="43"/>
      <c r="CI269" s="43"/>
      <c r="CJ269" s="43"/>
      <c r="CK269" s="43"/>
      <c r="CL269" s="43"/>
      <c r="CM269" s="43"/>
      <c r="CN269" s="43"/>
      <c r="CO269" s="43"/>
      <c r="CP269" s="43"/>
      <c r="CQ269" s="43"/>
      <c r="CR269" s="43"/>
      <c r="CS269" s="43"/>
      <c r="CT269" s="43"/>
      <c r="CU269" s="43"/>
      <c r="CV269" s="43"/>
      <c r="CW269" s="43"/>
      <c r="CX269" s="43"/>
      <c r="CY269" s="43"/>
      <c r="CZ269" s="43"/>
      <c r="DA269" s="43"/>
      <c r="DB269" s="43"/>
      <c r="DC269" s="43"/>
      <c r="DD269" s="43"/>
      <c r="DE269" s="43"/>
      <c r="DF269" s="43"/>
      <c r="DG269" s="43"/>
      <c r="DH269" s="43"/>
      <c r="DI269" s="43"/>
      <c r="DJ269" s="43"/>
      <c r="DK269" s="43"/>
      <c r="DL269" s="43"/>
      <c r="DM269" s="43"/>
      <c r="DN269" s="43"/>
      <c r="DO269" s="43"/>
      <c r="DP269" s="43"/>
      <c r="DQ269" s="43"/>
      <c r="DR269" s="43"/>
      <c r="DS269" s="43"/>
      <c r="DT269" s="43"/>
      <c r="DU269" s="43"/>
      <c r="DV269" s="43"/>
      <c r="DW269" s="43"/>
      <c r="DX269" s="43"/>
      <c r="DY269" s="43"/>
      <c r="DZ269" s="43"/>
      <c r="EA269" s="43"/>
      <c r="EB269" s="43"/>
      <c r="EC269" s="43"/>
      <c r="ED269" s="43"/>
      <c r="EE269" s="43"/>
      <c r="EF269" s="43"/>
      <c r="EG269" s="43"/>
      <c r="EH269" s="43"/>
      <c r="EI269" s="43"/>
      <c r="EJ269" s="43"/>
      <c r="EK269" s="43"/>
      <c r="EL269" s="43"/>
      <c r="EM269" s="43"/>
      <c r="EN269" s="43"/>
      <c r="EO269" s="43"/>
      <c r="EP269" s="43"/>
      <c r="EQ269" s="43"/>
      <c r="ER269" s="43"/>
      <c r="ES269" s="43"/>
      <c r="ET269" s="43"/>
      <c r="EU269" s="43"/>
      <c r="EV269" s="43"/>
      <c r="EW269" s="43"/>
      <c r="EX269" s="43"/>
      <c r="EY269" s="43"/>
      <c r="EZ269" s="43"/>
      <c r="FA269" s="43"/>
      <c r="FB269" s="43"/>
      <c r="FC269" s="43"/>
      <c r="FD269" s="43"/>
      <c r="FE269" s="43"/>
      <c r="FF269" s="43"/>
      <c r="FG269" s="43"/>
      <c r="FH269" s="43"/>
      <c r="FI269" s="43"/>
      <c r="FJ269" s="43"/>
      <c r="FK269" s="43"/>
      <c r="FL269" s="43"/>
      <c r="FM269" s="43"/>
      <c r="FN269" s="43"/>
      <c r="FO269" s="43"/>
      <c r="FP269" s="43"/>
      <c r="FQ269" s="43"/>
      <c r="FR269" s="43"/>
      <c r="FS269" s="43"/>
      <c r="FT269" s="43"/>
      <c r="FU269" s="43"/>
      <c r="FV269" s="43"/>
      <c r="FW269" s="43"/>
      <c r="FX269" s="43"/>
      <c r="FY269" s="43"/>
      <c r="FZ269" s="43"/>
      <c r="GA269" s="100"/>
      <c r="GB269" s="43"/>
      <c r="GC269" s="43"/>
      <c r="GD269" s="43"/>
      <c r="GE269" s="43"/>
      <c r="GF269" s="43"/>
      <c r="GG269" s="7"/>
      <c r="GH269" s="7"/>
      <c r="GI269" s="7"/>
      <c r="GJ269" s="7"/>
      <c r="GK269" s="7"/>
      <c r="GL269" s="7"/>
      <c r="GM269" s="7"/>
    </row>
    <row r="270" spans="1:195" x14ac:dyDescent="0.35">
      <c r="A270" s="6" t="s">
        <v>824</v>
      </c>
      <c r="B270" s="7" t="s">
        <v>825</v>
      </c>
      <c r="C270" s="43">
        <f t="shared" ref="C270:BN270" si="376">ROUND(((C50)*(1+C209+C210))/C48,6)</f>
        <v>0.86960999999999999</v>
      </c>
      <c r="D270" s="43">
        <f t="shared" si="376"/>
        <v>0.24913399999999999</v>
      </c>
      <c r="E270" s="43">
        <f t="shared" si="376"/>
        <v>0.80281499999999995</v>
      </c>
      <c r="F270" s="43">
        <f t="shared" si="376"/>
        <v>0.33978999999999998</v>
      </c>
      <c r="G270" s="43">
        <f t="shared" si="376"/>
        <v>2.4904169999999999</v>
      </c>
      <c r="H270" s="43">
        <f t="shared" si="376"/>
        <v>7.9773069999999997</v>
      </c>
      <c r="I270" s="43">
        <f t="shared" si="376"/>
        <v>0.89559500000000003</v>
      </c>
      <c r="J270" s="43">
        <f t="shared" si="376"/>
        <v>6.1977149999999996</v>
      </c>
      <c r="K270" s="43">
        <f t="shared" si="376"/>
        <v>20.912969</v>
      </c>
      <c r="L270" s="43">
        <f t="shared" si="376"/>
        <v>1.2255640000000001</v>
      </c>
      <c r="M270" s="43">
        <f t="shared" si="376"/>
        <v>2.995689</v>
      </c>
      <c r="N270" s="43">
        <f t="shared" si="376"/>
        <v>0.116467</v>
      </c>
      <c r="O270" s="43">
        <f t="shared" si="376"/>
        <v>0.413462</v>
      </c>
      <c r="P270" s="43">
        <f t="shared" si="376"/>
        <v>19.033268</v>
      </c>
      <c r="Q270" s="43">
        <f t="shared" si="376"/>
        <v>0.19484299999999999</v>
      </c>
      <c r="R270" s="43">
        <f t="shared" si="376"/>
        <v>16.119578000000001</v>
      </c>
      <c r="S270" s="43">
        <f t="shared" si="376"/>
        <v>1.8336730000000001</v>
      </c>
      <c r="T270" s="43">
        <f t="shared" si="376"/>
        <v>39.442594999999997</v>
      </c>
      <c r="U270" s="43">
        <f t="shared" si="376"/>
        <v>35.909331999999999</v>
      </c>
      <c r="V270" s="43">
        <f t="shared" si="376"/>
        <v>30.870705999999998</v>
      </c>
      <c r="W270" s="43">
        <f t="shared" si="376"/>
        <v>102.31954</v>
      </c>
      <c r="X270" s="43">
        <f t="shared" si="376"/>
        <v>56.356698000000002</v>
      </c>
      <c r="Y270" s="43">
        <f t="shared" si="376"/>
        <v>13.931055000000001</v>
      </c>
      <c r="Z270" s="43">
        <f t="shared" si="376"/>
        <v>39.618777000000001</v>
      </c>
      <c r="AA270" s="43">
        <f t="shared" si="376"/>
        <v>0.19637399999999999</v>
      </c>
      <c r="AB270" s="43">
        <f t="shared" si="376"/>
        <v>0.107359</v>
      </c>
      <c r="AC270" s="43">
        <f t="shared" si="376"/>
        <v>2.4871639999999999</v>
      </c>
      <c r="AD270" s="43">
        <f t="shared" si="376"/>
        <v>2.2950550000000001</v>
      </c>
      <c r="AE270" s="43">
        <f t="shared" si="376"/>
        <v>21.846443000000001</v>
      </c>
      <c r="AF270" s="43">
        <f t="shared" si="376"/>
        <v>11.333142</v>
      </c>
      <c r="AG270" s="43">
        <f t="shared" si="376"/>
        <v>3.0396519999999998</v>
      </c>
      <c r="AH270" s="43">
        <f t="shared" si="376"/>
        <v>26.479178000000001</v>
      </c>
      <c r="AI270" s="43">
        <f t="shared" si="376"/>
        <v>101.742726</v>
      </c>
      <c r="AJ270" s="43">
        <f t="shared" si="376"/>
        <v>32.987515999999999</v>
      </c>
      <c r="AK270" s="43">
        <f t="shared" si="376"/>
        <v>15.239905</v>
      </c>
      <c r="AL270" s="43">
        <f t="shared" si="376"/>
        <v>11.980691999999999</v>
      </c>
      <c r="AM270" s="43">
        <f t="shared" si="376"/>
        <v>16.866837</v>
      </c>
      <c r="AN270" s="43">
        <f t="shared" si="376"/>
        <v>6.4453709999999997</v>
      </c>
      <c r="AO270" s="43">
        <f t="shared" si="376"/>
        <v>2.1471140000000002</v>
      </c>
      <c r="AP270" s="43">
        <f t="shared" si="376"/>
        <v>4.1724999999999998E-2</v>
      </c>
      <c r="AQ270" s="43">
        <f t="shared" si="376"/>
        <v>11.17238</v>
      </c>
      <c r="AR270" s="43">
        <f t="shared" si="376"/>
        <v>9.7762000000000002E-2</v>
      </c>
      <c r="AS270" s="43">
        <f t="shared" si="376"/>
        <v>0.22511700000000001</v>
      </c>
      <c r="AT270" s="43">
        <f t="shared" si="376"/>
        <v>2.6764800000000002</v>
      </c>
      <c r="AU270" s="43">
        <f t="shared" si="376"/>
        <v>13.796525000000001</v>
      </c>
      <c r="AV270" s="43">
        <f t="shared" si="376"/>
        <v>23.358377999999998</v>
      </c>
      <c r="AW270" s="43">
        <f t="shared" si="376"/>
        <v>27.202773000000001</v>
      </c>
      <c r="AX270" s="43">
        <f t="shared" si="376"/>
        <v>36.680318999999997</v>
      </c>
      <c r="AY270" s="43">
        <f t="shared" si="376"/>
        <v>17.497373</v>
      </c>
      <c r="AZ270" s="43">
        <f t="shared" si="376"/>
        <v>1.1074000000000001E-2</v>
      </c>
      <c r="BA270" s="43">
        <f t="shared" si="376"/>
        <v>1.229611</v>
      </c>
      <c r="BB270" s="43">
        <f t="shared" si="376"/>
        <v>4.2611590000000001</v>
      </c>
      <c r="BC270" s="43">
        <f t="shared" si="376"/>
        <v>0.23993200000000001</v>
      </c>
      <c r="BD270" s="43">
        <f t="shared" si="376"/>
        <v>1.9628810000000001</v>
      </c>
      <c r="BE270" s="43">
        <f t="shared" si="376"/>
        <v>5.472118</v>
      </c>
      <c r="BF270" s="43">
        <f t="shared" si="376"/>
        <v>0.37855699999999998</v>
      </c>
      <c r="BG270" s="43">
        <f t="shared" si="376"/>
        <v>16.773710000000001</v>
      </c>
      <c r="BH270" s="43">
        <f t="shared" si="376"/>
        <v>13.825379999999999</v>
      </c>
      <c r="BI270" s="43">
        <f t="shared" si="376"/>
        <v>19.690300000000001</v>
      </c>
      <c r="BJ270" s="43">
        <f t="shared" si="376"/>
        <v>1.123526</v>
      </c>
      <c r="BK270" s="43">
        <f t="shared" si="376"/>
        <v>0.66842299999999999</v>
      </c>
      <c r="BL270" s="43">
        <f t="shared" si="376"/>
        <v>103.54866699999999</v>
      </c>
      <c r="BM270" s="43">
        <f t="shared" si="376"/>
        <v>24.705860999999999</v>
      </c>
      <c r="BN270" s="43">
        <f t="shared" si="376"/>
        <v>3.0334110000000001</v>
      </c>
      <c r="BO270" s="43">
        <f t="shared" ref="BO270:DZ270" si="377">ROUND(((BO50)*(1+BO209+BO210))/BO48,6)</f>
        <v>5.4050159999999998</v>
      </c>
      <c r="BP270" s="43">
        <f t="shared" si="377"/>
        <v>10.602859</v>
      </c>
      <c r="BQ270" s="43">
        <f t="shared" si="377"/>
        <v>0.56860900000000003</v>
      </c>
      <c r="BR270" s="43">
        <f t="shared" si="377"/>
        <v>1.096258</v>
      </c>
      <c r="BS270" s="43">
        <f t="shared" si="377"/>
        <v>1.4395979999999999</v>
      </c>
      <c r="BT270" s="43">
        <f t="shared" si="377"/>
        <v>2.1568459999999998</v>
      </c>
      <c r="BU270" s="43">
        <f t="shared" si="377"/>
        <v>6.200183</v>
      </c>
      <c r="BV270" s="43">
        <f t="shared" si="377"/>
        <v>0.80691500000000005</v>
      </c>
      <c r="BW270" s="43">
        <f t="shared" si="377"/>
        <v>0.990703</v>
      </c>
      <c r="BX270" s="43">
        <f t="shared" si="377"/>
        <v>18.72889</v>
      </c>
      <c r="BY270" s="43">
        <f t="shared" si="377"/>
        <v>8.432518</v>
      </c>
      <c r="BZ270" s="43">
        <f t="shared" si="377"/>
        <v>32.033856999999998</v>
      </c>
      <c r="CA270" s="43">
        <f t="shared" si="377"/>
        <v>10.137537999999999</v>
      </c>
      <c r="CB270" s="43">
        <f t="shared" si="377"/>
        <v>7.5564999999999993E-2</v>
      </c>
      <c r="CC270" s="43">
        <f t="shared" si="377"/>
        <v>53.592959999999998</v>
      </c>
      <c r="CD270" s="43">
        <f t="shared" si="377"/>
        <v>37.947968000000003</v>
      </c>
      <c r="CE270" s="43">
        <f t="shared" si="377"/>
        <v>25.155093999999998</v>
      </c>
      <c r="CF270" s="43">
        <f t="shared" si="377"/>
        <v>31.607764</v>
      </c>
      <c r="CG270" s="43">
        <f t="shared" si="377"/>
        <v>41.995533000000002</v>
      </c>
      <c r="CH270" s="43">
        <f t="shared" si="377"/>
        <v>57.853825999999998</v>
      </c>
      <c r="CI270" s="43">
        <f t="shared" si="377"/>
        <v>9.0395149999999997</v>
      </c>
      <c r="CJ270" s="43">
        <f t="shared" si="377"/>
        <v>2.7826740000000001</v>
      </c>
      <c r="CK270" s="43">
        <f t="shared" si="377"/>
        <v>0.57423000000000002</v>
      </c>
      <c r="CL270" s="43">
        <f t="shared" si="377"/>
        <v>4.4169780000000003</v>
      </c>
      <c r="CM270" s="43">
        <f t="shared" si="377"/>
        <v>3.720199</v>
      </c>
      <c r="CN270" s="43">
        <f t="shared" si="377"/>
        <v>0.21030199999999999</v>
      </c>
      <c r="CO270" s="43">
        <f t="shared" si="377"/>
        <v>0.32755299999999998</v>
      </c>
      <c r="CP270" s="43">
        <f t="shared" si="377"/>
        <v>1.614965</v>
      </c>
      <c r="CQ270" s="43">
        <f t="shared" si="377"/>
        <v>6.8312400000000002</v>
      </c>
      <c r="CR270" s="43">
        <f t="shared" si="377"/>
        <v>10.803053</v>
      </c>
      <c r="CS270" s="43">
        <f t="shared" si="377"/>
        <v>18.076471000000002</v>
      </c>
      <c r="CT270" s="43">
        <f t="shared" si="377"/>
        <v>23.880264</v>
      </c>
      <c r="CU270" s="43">
        <f t="shared" si="377"/>
        <v>63.250945000000002</v>
      </c>
      <c r="CV270" s="43">
        <f t="shared" si="377"/>
        <v>38.217162000000002</v>
      </c>
      <c r="CW270" s="43">
        <f t="shared" si="377"/>
        <v>15.350901</v>
      </c>
      <c r="CX270" s="43">
        <f t="shared" si="377"/>
        <v>12.561299999999999</v>
      </c>
      <c r="CY270" s="43">
        <f t="shared" si="377"/>
        <v>166.760853</v>
      </c>
      <c r="CZ270" s="43">
        <f t="shared" si="377"/>
        <v>4.4039989999999998</v>
      </c>
      <c r="DA270" s="43">
        <f t="shared" si="377"/>
        <v>21.817779999999999</v>
      </c>
      <c r="DB270" s="43">
        <f t="shared" si="377"/>
        <v>23.035405000000001</v>
      </c>
      <c r="DC270" s="43">
        <f t="shared" si="377"/>
        <v>19.013947000000002</v>
      </c>
      <c r="DD270" s="43">
        <f t="shared" si="377"/>
        <v>4.0335710000000002</v>
      </c>
      <c r="DE270" s="43">
        <f t="shared" si="377"/>
        <v>5.7340470000000003</v>
      </c>
      <c r="DF270" s="43">
        <f t="shared" si="377"/>
        <v>0.41258299999999998</v>
      </c>
      <c r="DG270" s="43">
        <f t="shared" si="377"/>
        <v>18.585864000000001</v>
      </c>
      <c r="DH270" s="43">
        <f t="shared" si="377"/>
        <v>2.5603769999999999</v>
      </c>
      <c r="DI270" s="43">
        <f t="shared" si="377"/>
        <v>1.9467410000000001</v>
      </c>
      <c r="DJ270" s="43">
        <f t="shared" si="377"/>
        <v>16.287277</v>
      </c>
      <c r="DK270" s="43">
        <f t="shared" si="377"/>
        <v>18.595471</v>
      </c>
      <c r="DL270" s="43">
        <f t="shared" si="377"/>
        <v>1.2511559999999999</v>
      </c>
      <c r="DM270" s="43">
        <f t="shared" si="377"/>
        <v>41.809964999999998</v>
      </c>
      <c r="DN270" s="43">
        <f t="shared" si="377"/>
        <v>3.9930699999999999</v>
      </c>
      <c r="DO270" s="43">
        <f t="shared" si="377"/>
        <v>2.9649939999999999</v>
      </c>
      <c r="DP270" s="43">
        <f t="shared" si="377"/>
        <v>31.312650000000001</v>
      </c>
      <c r="DQ270" s="43">
        <f t="shared" si="377"/>
        <v>2.6522770000000002</v>
      </c>
      <c r="DR270" s="43">
        <f t="shared" si="377"/>
        <v>12.080527999999999</v>
      </c>
      <c r="DS270" s="43">
        <f t="shared" si="377"/>
        <v>26.493086999999999</v>
      </c>
      <c r="DT270" s="43">
        <f t="shared" si="377"/>
        <v>90.044882000000001</v>
      </c>
      <c r="DU270" s="43">
        <f t="shared" si="377"/>
        <v>37.805413999999999</v>
      </c>
      <c r="DV270" s="43">
        <f t="shared" si="377"/>
        <v>114.291082</v>
      </c>
      <c r="DW270" s="43">
        <f t="shared" si="377"/>
        <v>52.302689000000001</v>
      </c>
      <c r="DX270" s="43">
        <f t="shared" si="377"/>
        <v>10.326907</v>
      </c>
      <c r="DY270" s="43">
        <f t="shared" si="377"/>
        <v>5.1903480000000002</v>
      </c>
      <c r="DZ270" s="43">
        <f t="shared" si="377"/>
        <v>4.3401769999999997</v>
      </c>
      <c r="EA270" s="43">
        <f t="shared" ref="EA270:FX270" si="378">ROUND(((EA50)*(1+EA209+EA210))/EA48,6)</f>
        <v>1.6212489999999999</v>
      </c>
      <c r="EB270" s="43">
        <f t="shared" si="378"/>
        <v>12.917992999999999</v>
      </c>
      <c r="EC270" s="43">
        <f t="shared" si="378"/>
        <v>29.902951999999999</v>
      </c>
      <c r="ED270" s="43">
        <f t="shared" si="378"/>
        <v>0.194859</v>
      </c>
      <c r="EE270" s="43">
        <f t="shared" si="378"/>
        <v>60.294693000000002</v>
      </c>
      <c r="EF270" s="43">
        <f t="shared" si="378"/>
        <v>11.313686000000001</v>
      </c>
      <c r="EG270" s="43">
        <f t="shared" si="378"/>
        <v>36.604784000000002</v>
      </c>
      <c r="EH270" s="43">
        <f t="shared" si="378"/>
        <v>77.732860000000002</v>
      </c>
      <c r="EI270" s="43">
        <f t="shared" si="378"/>
        <v>0.82247599999999998</v>
      </c>
      <c r="EJ270" s="43">
        <f t="shared" si="378"/>
        <v>1.013161</v>
      </c>
      <c r="EK270" s="43">
        <f t="shared" si="378"/>
        <v>2.0444330000000002</v>
      </c>
      <c r="EL270" s="43">
        <f t="shared" si="378"/>
        <v>3.6910970000000001</v>
      </c>
      <c r="EM270" s="43">
        <f t="shared" si="378"/>
        <v>8.7914580000000004</v>
      </c>
      <c r="EN270" s="43">
        <f t="shared" si="378"/>
        <v>13.703047</v>
      </c>
      <c r="EO270" s="43">
        <f t="shared" si="378"/>
        <v>23.172198000000002</v>
      </c>
      <c r="EP270" s="43">
        <f t="shared" si="378"/>
        <v>7.0001439999999997</v>
      </c>
      <c r="EQ270" s="43">
        <f t="shared" si="378"/>
        <v>6.4650000000000003E-3</v>
      </c>
      <c r="ER270" s="43">
        <f t="shared" si="378"/>
        <v>7.6440299999999999</v>
      </c>
      <c r="ES270" s="43">
        <f t="shared" si="378"/>
        <v>30.610476999999999</v>
      </c>
      <c r="ET270" s="43">
        <f t="shared" si="378"/>
        <v>23.683430999999999</v>
      </c>
      <c r="EU270" s="43">
        <f t="shared" si="378"/>
        <v>25.295210000000001</v>
      </c>
      <c r="EV270" s="43">
        <f t="shared" si="378"/>
        <v>13.947089999999999</v>
      </c>
      <c r="EW270" s="43">
        <f t="shared" si="378"/>
        <v>0.83501899999999996</v>
      </c>
      <c r="EX270" s="43">
        <f t="shared" si="378"/>
        <v>19.926891999999999</v>
      </c>
      <c r="EY270" s="43">
        <f t="shared" si="378"/>
        <v>25.824372</v>
      </c>
      <c r="EZ270" s="43">
        <f t="shared" si="378"/>
        <v>35.034346999999997</v>
      </c>
      <c r="FA270" s="43">
        <f t="shared" si="378"/>
        <v>0.30681399999999998</v>
      </c>
      <c r="FB270" s="43">
        <f t="shared" si="378"/>
        <v>2.4412060000000002</v>
      </c>
      <c r="FC270" s="43">
        <f t="shared" si="378"/>
        <v>2.3510019999999998</v>
      </c>
      <c r="FD270" s="43">
        <f t="shared" si="378"/>
        <v>21.231928</v>
      </c>
      <c r="FE270" s="43">
        <f t="shared" si="378"/>
        <v>33.836562999999998</v>
      </c>
      <c r="FF270" s="43">
        <f t="shared" si="378"/>
        <v>47.755564999999997</v>
      </c>
      <c r="FG270" s="43">
        <f t="shared" si="378"/>
        <v>31.310438000000001</v>
      </c>
      <c r="FH270" s="43">
        <f t="shared" si="378"/>
        <v>29.539997</v>
      </c>
      <c r="FI270" s="43">
        <f t="shared" si="378"/>
        <v>0.733348</v>
      </c>
      <c r="FJ270" s="43">
        <f t="shared" si="378"/>
        <v>1.2606120000000001</v>
      </c>
      <c r="FK270" s="43">
        <f t="shared" si="378"/>
        <v>0.481512</v>
      </c>
      <c r="FL270" s="43">
        <f t="shared" si="378"/>
        <v>0.56559800000000005</v>
      </c>
      <c r="FM270" s="43">
        <f t="shared" si="378"/>
        <v>0.89267300000000005</v>
      </c>
      <c r="FN270" s="43">
        <f t="shared" si="378"/>
        <v>0.447131</v>
      </c>
      <c r="FO270" s="43">
        <f t="shared" si="378"/>
        <v>0.341781</v>
      </c>
      <c r="FP270" s="43">
        <f t="shared" si="378"/>
        <v>0.91694200000000003</v>
      </c>
      <c r="FQ270" s="43">
        <f t="shared" si="378"/>
        <v>1.5617099999999999</v>
      </c>
      <c r="FR270" s="43">
        <f t="shared" si="378"/>
        <v>2.1706819999999998</v>
      </c>
      <c r="FS270" s="43">
        <f t="shared" si="378"/>
        <v>1.8451200000000001</v>
      </c>
      <c r="FT270" s="43">
        <f t="shared" si="378"/>
        <v>1.785622</v>
      </c>
      <c r="FU270" s="43">
        <f t="shared" si="378"/>
        <v>6.6317019999999998</v>
      </c>
      <c r="FV270" s="43">
        <f t="shared" si="378"/>
        <v>8.1171880000000005</v>
      </c>
      <c r="FW270" s="43">
        <f t="shared" si="378"/>
        <v>56.803331999999997</v>
      </c>
      <c r="FX270" s="43">
        <f t="shared" si="378"/>
        <v>78.385148999999998</v>
      </c>
      <c r="FY270" s="43"/>
      <c r="FZ270" s="43"/>
      <c r="GA270" s="43"/>
      <c r="GB270" s="43"/>
      <c r="GC270" s="43"/>
      <c r="GD270" s="43"/>
      <c r="GE270" s="43"/>
      <c r="GF270" s="43"/>
      <c r="GG270" s="7"/>
      <c r="GH270" s="7"/>
      <c r="GI270" s="7"/>
      <c r="GJ270" s="7"/>
      <c r="GK270" s="7"/>
      <c r="GL270" s="7"/>
      <c r="GM270" s="7"/>
    </row>
    <row r="271" spans="1:195" x14ac:dyDescent="0.35">
      <c r="A271" s="7"/>
      <c r="B271" s="7" t="s">
        <v>826</v>
      </c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  <c r="BH271" s="43"/>
      <c r="BI271" s="43"/>
      <c r="BJ271" s="43"/>
      <c r="BK271" s="43"/>
      <c r="BL271" s="43"/>
      <c r="BM271" s="43"/>
      <c r="BN271" s="43"/>
      <c r="BO271" s="43"/>
      <c r="BP271" s="43"/>
      <c r="BQ271" s="43"/>
      <c r="BR271" s="43"/>
      <c r="BS271" s="43"/>
      <c r="BT271" s="43"/>
      <c r="BU271" s="43"/>
      <c r="BV271" s="43"/>
      <c r="BW271" s="43"/>
      <c r="BX271" s="43"/>
      <c r="BY271" s="43"/>
      <c r="BZ271" s="43"/>
      <c r="CA271" s="43"/>
      <c r="CB271" s="43"/>
      <c r="CC271" s="43"/>
      <c r="CD271" s="43"/>
      <c r="CE271" s="43"/>
      <c r="CF271" s="43"/>
      <c r="CG271" s="43"/>
      <c r="CH271" s="43"/>
      <c r="CI271" s="43"/>
      <c r="CJ271" s="43"/>
      <c r="CK271" s="43"/>
      <c r="CL271" s="43"/>
      <c r="CM271" s="43"/>
      <c r="CN271" s="43"/>
      <c r="CO271" s="43"/>
      <c r="CP271" s="43"/>
      <c r="CQ271" s="43"/>
      <c r="CR271" s="43"/>
      <c r="CS271" s="43"/>
      <c r="CT271" s="43"/>
      <c r="CU271" s="43"/>
      <c r="CV271" s="43"/>
      <c r="CW271" s="43"/>
      <c r="CX271" s="43"/>
      <c r="CY271" s="43"/>
      <c r="CZ271" s="43"/>
      <c r="DA271" s="43"/>
      <c r="DB271" s="43"/>
      <c r="DC271" s="43"/>
      <c r="DD271" s="43"/>
      <c r="DE271" s="43"/>
      <c r="DF271" s="43"/>
      <c r="DG271" s="43"/>
      <c r="DH271" s="43"/>
      <c r="DI271" s="43"/>
      <c r="DJ271" s="43"/>
      <c r="DK271" s="43"/>
      <c r="DL271" s="43"/>
      <c r="DM271" s="43"/>
      <c r="DN271" s="43"/>
      <c r="DO271" s="43"/>
      <c r="DP271" s="43"/>
      <c r="DQ271" s="43"/>
      <c r="DR271" s="43"/>
      <c r="DS271" s="43"/>
      <c r="DT271" s="43"/>
      <c r="DU271" s="43"/>
      <c r="DV271" s="43"/>
      <c r="DW271" s="43"/>
      <c r="DX271" s="43"/>
      <c r="DY271" s="43"/>
      <c r="DZ271" s="43"/>
      <c r="EA271" s="43"/>
      <c r="EB271" s="43"/>
      <c r="EC271" s="43"/>
      <c r="ED271" s="43"/>
      <c r="EE271" s="43"/>
      <c r="EF271" s="43"/>
      <c r="EG271" s="43"/>
      <c r="EH271" s="43"/>
      <c r="EI271" s="43"/>
      <c r="EJ271" s="43"/>
      <c r="EK271" s="43"/>
      <c r="EL271" s="43"/>
      <c r="EM271" s="43"/>
      <c r="EN271" s="43"/>
      <c r="EO271" s="43"/>
      <c r="EP271" s="43"/>
      <c r="EQ271" s="43"/>
      <c r="ER271" s="43"/>
      <c r="ES271" s="43"/>
      <c r="ET271" s="43"/>
      <c r="EU271" s="43"/>
      <c r="EV271" s="43"/>
      <c r="EW271" s="43"/>
      <c r="EX271" s="43"/>
      <c r="EY271" s="43"/>
      <c r="EZ271" s="43"/>
      <c r="FA271" s="43"/>
      <c r="FB271" s="43"/>
      <c r="FC271" s="43"/>
      <c r="FD271" s="43"/>
      <c r="FE271" s="43"/>
      <c r="FF271" s="43"/>
      <c r="FG271" s="43"/>
      <c r="FH271" s="43"/>
      <c r="FI271" s="43"/>
      <c r="FJ271" s="43"/>
      <c r="FK271" s="43"/>
      <c r="FL271" s="43"/>
      <c r="FM271" s="43"/>
      <c r="FN271" s="43"/>
      <c r="FO271" s="43"/>
      <c r="FP271" s="43"/>
      <c r="FQ271" s="43"/>
      <c r="FR271" s="43"/>
      <c r="FS271" s="43"/>
      <c r="FT271" s="43"/>
      <c r="FU271" s="43"/>
      <c r="FV271" s="43"/>
      <c r="FW271" s="43"/>
      <c r="FX271" s="43"/>
      <c r="FY271" s="43"/>
      <c r="FZ271" s="43"/>
      <c r="GA271" s="7"/>
      <c r="GB271" s="43"/>
      <c r="GC271" s="43"/>
      <c r="GD271" s="43"/>
      <c r="GE271" s="43"/>
      <c r="GF271" s="43"/>
      <c r="GG271" s="7"/>
      <c r="GH271" s="7"/>
      <c r="GI271" s="7"/>
      <c r="GJ271" s="7"/>
      <c r="GK271" s="7"/>
      <c r="GL271" s="7"/>
      <c r="GM271" s="7"/>
    </row>
    <row r="272" spans="1:195" x14ac:dyDescent="0.35">
      <c r="A272" s="7"/>
      <c r="B272" s="7" t="s">
        <v>827</v>
      </c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  <c r="BH272" s="43"/>
      <c r="BI272" s="43"/>
      <c r="BJ272" s="43"/>
      <c r="BK272" s="43"/>
      <c r="BL272" s="43"/>
      <c r="BM272" s="43"/>
      <c r="BN272" s="43"/>
      <c r="BO272" s="43"/>
      <c r="BP272" s="43"/>
      <c r="BQ272" s="43"/>
      <c r="BR272" s="43"/>
      <c r="BS272" s="43"/>
      <c r="BT272" s="43"/>
      <c r="BU272" s="43"/>
      <c r="BV272" s="43"/>
      <c r="BW272" s="43"/>
      <c r="BX272" s="43"/>
      <c r="BY272" s="43"/>
      <c r="BZ272" s="43"/>
      <c r="CA272" s="43"/>
      <c r="CB272" s="43"/>
      <c r="CC272" s="43"/>
      <c r="CD272" s="43"/>
      <c r="CE272" s="43"/>
      <c r="CF272" s="43"/>
      <c r="CG272" s="43"/>
      <c r="CH272" s="43"/>
      <c r="CI272" s="43"/>
      <c r="CJ272" s="43"/>
      <c r="CK272" s="43"/>
      <c r="CL272" s="43"/>
      <c r="CM272" s="43"/>
      <c r="CN272" s="43"/>
      <c r="CO272" s="43"/>
      <c r="CP272" s="43"/>
      <c r="CQ272" s="43"/>
      <c r="CR272" s="43"/>
      <c r="CS272" s="43"/>
      <c r="CT272" s="43"/>
      <c r="CU272" s="43"/>
      <c r="CV272" s="43"/>
      <c r="CW272" s="43"/>
      <c r="CX272" s="43"/>
      <c r="CY272" s="43"/>
      <c r="CZ272" s="43"/>
      <c r="DA272" s="43"/>
      <c r="DB272" s="43"/>
      <c r="DC272" s="43"/>
      <c r="DD272" s="43"/>
      <c r="DE272" s="43"/>
      <c r="DF272" s="43"/>
      <c r="DG272" s="43"/>
      <c r="DH272" s="43"/>
      <c r="DI272" s="43"/>
      <c r="DJ272" s="43"/>
      <c r="DK272" s="43"/>
      <c r="DL272" s="43"/>
      <c r="DM272" s="43"/>
      <c r="DN272" s="43"/>
      <c r="DO272" s="43"/>
      <c r="DP272" s="43"/>
      <c r="DQ272" s="43"/>
      <c r="DR272" s="43"/>
      <c r="DS272" s="43"/>
      <c r="DT272" s="43"/>
      <c r="DU272" s="43"/>
      <c r="DV272" s="43"/>
      <c r="DW272" s="43"/>
      <c r="DX272" s="43"/>
      <c r="DY272" s="43"/>
      <c r="DZ272" s="43"/>
      <c r="EA272" s="43"/>
      <c r="EB272" s="43"/>
      <c r="EC272" s="43"/>
      <c r="ED272" s="43"/>
      <c r="EE272" s="43"/>
      <c r="EF272" s="43"/>
      <c r="EG272" s="43"/>
      <c r="EH272" s="43"/>
      <c r="EI272" s="43"/>
      <c r="EJ272" s="43"/>
      <c r="EK272" s="43"/>
      <c r="EL272" s="43"/>
      <c r="EM272" s="43"/>
      <c r="EN272" s="43"/>
      <c r="EO272" s="43"/>
      <c r="EP272" s="43"/>
      <c r="EQ272" s="43"/>
      <c r="ER272" s="43"/>
      <c r="ES272" s="43"/>
      <c r="ET272" s="43"/>
      <c r="EU272" s="43"/>
      <c r="EV272" s="43"/>
      <c r="EW272" s="43"/>
      <c r="EX272" s="43"/>
      <c r="EY272" s="43"/>
      <c r="EZ272" s="43"/>
      <c r="FA272" s="43"/>
      <c r="FB272" s="43"/>
      <c r="FC272" s="43"/>
      <c r="FD272" s="43"/>
      <c r="FE272" s="43"/>
      <c r="FF272" s="43"/>
      <c r="FG272" s="43"/>
      <c r="FH272" s="43"/>
      <c r="FI272" s="43"/>
      <c r="FJ272" s="43"/>
      <c r="FK272" s="43"/>
      <c r="FL272" s="43"/>
      <c r="FM272" s="43"/>
      <c r="FN272" s="43"/>
      <c r="FO272" s="43"/>
      <c r="FP272" s="43"/>
      <c r="FQ272" s="43"/>
      <c r="FR272" s="43"/>
      <c r="FS272" s="43"/>
      <c r="FT272" s="43"/>
      <c r="FU272" s="43"/>
      <c r="FV272" s="43"/>
      <c r="FW272" s="43"/>
      <c r="FX272" s="43"/>
      <c r="FY272" s="43"/>
      <c r="FZ272" s="43"/>
      <c r="GA272" s="7"/>
      <c r="GB272" s="43"/>
      <c r="GC272" s="43"/>
      <c r="GD272" s="43"/>
      <c r="GE272" s="43"/>
      <c r="GF272" s="43"/>
      <c r="GG272" s="7"/>
      <c r="GH272" s="7"/>
      <c r="GI272" s="7"/>
      <c r="GJ272" s="7"/>
      <c r="GK272" s="7"/>
      <c r="GL272" s="7"/>
      <c r="GM272" s="7"/>
    </row>
    <row r="273" spans="1:195" x14ac:dyDescent="0.35">
      <c r="A273" s="6" t="s">
        <v>828</v>
      </c>
      <c r="B273" s="7" t="s">
        <v>829</v>
      </c>
      <c r="C273" s="43">
        <f t="shared" ref="C273:AY273" si="379">MIN(C265,C267)</f>
        <v>2.7E-2</v>
      </c>
      <c r="D273" s="43">
        <f t="shared" si="379"/>
        <v>2.7E-2</v>
      </c>
      <c r="E273" s="43">
        <f t="shared" si="379"/>
        <v>2.7E-2</v>
      </c>
      <c r="F273" s="43">
        <f t="shared" si="379"/>
        <v>2.7E-2</v>
      </c>
      <c r="G273" s="43">
        <f t="shared" si="379"/>
        <v>2.5264999999999999E-2</v>
      </c>
      <c r="H273" s="43">
        <f t="shared" si="379"/>
        <v>2.7E-2</v>
      </c>
      <c r="I273" s="43">
        <f t="shared" si="379"/>
        <v>2.7E-2</v>
      </c>
      <c r="J273" s="43">
        <f t="shared" si="379"/>
        <v>2.7E-2</v>
      </c>
      <c r="K273" s="43">
        <f t="shared" si="379"/>
        <v>2.7E-2</v>
      </c>
      <c r="L273" s="43">
        <f t="shared" si="379"/>
        <v>2.5895000000000001E-2</v>
      </c>
      <c r="M273" s="43">
        <f t="shared" si="379"/>
        <v>2.4947E-2</v>
      </c>
      <c r="N273" s="43">
        <f t="shared" si="379"/>
        <v>1.8755999999999998E-2</v>
      </c>
      <c r="O273" s="43">
        <f t="shared" si="379"/>
        <v>2.7E-2</v>
      </c>
      <c r="P273" s="43">
        <f t="shared" si="379"/>
        <v>2.7E-2</v>
      </c>
      <c r="Q273" s="43">
        <f t="shared" si="379"/>
        <v>2.7E-2</v>
      </c>
      <c r="R273" s="43">
        <f t="shared" si="379"/>
        <v>2.7E-2</v>
      </c>
      <c r="S273" s="43">
        <f t="shared" si="379"/>
        <v>2.5014000000000002E-2</v>
      </c>
      <c r="T273" s="43">
        <f t="shared" si="379"/>
        <v>2.3301000000000002E-2</v>
      </c>
      <c r="U273" s="43">
        <f t="shared" si="379"/>
        <v>2.2801000000000002E-2</v>
      </c>
      <c r="V273" s="43">
        <f t="shared" si="379"/>
        <v>2.7E-2</v>
      </c>
      <c r="W273" s="43">
        <f t="shared" si="379"/>
        <v>2.7E-2</v>
      </c>
      <c r="X273" s="43">
        <f t="shared" si="379"/>
        <v>1.4756000000000002E-2</v>
      </c>
      <c r="Y273" s="43">
        <f t="shared" si="379"/>
        <v>2.3498000000000002E-2</v>
      </c>
      <c r="Z273" s="43">
        <f t="shared" si="379"/>
        <v>2.2915000000000001E-2</v>
      </c>
      <c r="AA273" s="43">
        <f t="shared" si="379"/>
        <v>2.7E-2</v>
      </c>
      <c r="AB273" s="43">
        <f t="shared" si="379"/>
        <v>2.7E-2</v>
      </c>
      <c r="AC273" s="43">
        <f t="shared" si="379"/>
        <v>1.9982E-2</v>
      </c>
      <c r="AD273" s="43">
        <f t="shared" si="379"/>
        <v>1.8693000000000001E-2</v>
      </c>
      <c r="AE273" s="43">
        <f t="shared" si="379"/>
        <v>1.1814000000000002E-2</v>
      </c>
      <c r="AF273" s="43">
        <f t="shared" si="379"/>
        <v>1.0673999999999999E-2</v>
      </c>
      <c r="AG273" s="43">
        <f t="shared" si="379"/>
        <v>1.2485E-2</v>
      </c>
      <c r="AH273" s="43">
        <f t="shared" si="379"/>
        <v>2.1122999999999999E-2</v>
      </c>
      <c r="AI273" s="43">
        <f t="shared" si="379"/>
        <v>2.7E-2</v>
      </c>
      <c r="AJ273" s="43">
        <f t="shared" si="379"/>
        <v>2.2787999999999999E-2</v>
      </c>
      <c r="AK273" s="43">
        <f t="shared" si="379"/>
        <v>2.0279999999999999E-2</v>
      </c>
      <c r="AL273" s="43">
        <f t="shared" si="379"/>
        <v>2.7E-2</v>
      </c>
      <c r="AM273" s="43">
        <f t="shared" si="379"/>
        <v>2.0449000000000002E-2</v>
      </c>
      <c r="AN273" s="43">
        <f t="shared" si="379"/>
        <v>2.6903E-2</v>
      </c>
      <c r="AO273" s="43">
        <f t="shared" si="379"/>
        <v>2.6656000000000003E-2</v>
      </c>
      <c r="AP273" s="43">
        <f t="shared" si="379"/>
        <v>2.7E-2</v>
      </c>
      <c r="AQ273" s="43">
        <f t="shared" si="379"/>
        <v>1.8685E-2</v>
      </c>
      <c r="AR273" s="43">
        <f t="shared" si="379"/>
        <v>2.7E-2</v>
      </c>
      <c r="AS273" s="43">
        <f t="shared" si="379"/>
        <v>1.2137999999999999E-2</v>
      </c>
      <c r="AT273" s="43">
        <f t="shared" si="379"/>
        <v>2.7E-2</v>
      </c>
      <c r="AU273" s="43">
        <f t="shared" si="379"/>
        <v>2.3188E-2</v>
      </c>
      <c r="AV273" s="43">
        <f t="shared" si="379"/>
        <v>2.7E-2</v>
      </c>
      <c r="AW273" s="43">
        <f t="shared" si="379"/>
        <v>2.4430999999999998E-2</v>
      </c>
      <c r="AX273" s="43">
        <f t="shared" si="379"/>
        <v>2.0798000000000001E-2</v>
      </c>
      <c r="AY273" s="43">
        <f t="shared" si="379"/>
        <v>2.7E-2</v>
      </c>
      <c r="AZ273" s="43">
        <f>MIN(AZ265,AZ267)</f>
        <v>1.5720000000000001E-2</v>
      </c>
      <c r="BA273" s="43">
        <f t="shared" ref="BA273:DL273" si="380">MIN(BA265,BA267)</f>
        <v>2.5894E-2</v>
      </c>
      <c r="BB273" s="43">
        <f t="shared" si="380"/>
        <v>2.3684E-2</v>
      </c>
      <c r="BC273" s="43">
        <f t="shared" si="380"/>
        <v>2.0715000000000001E-2</v>
      </c>
      <c r="BD273" s="43">
        <f t="shared" si="380"/>
        <v>2.7E-2</v>
      </c>
      <c r="BE273" s="43">
        <f t="shared" si="380"/>
        <v>2.6816E-2</v>
      </c>
      <c r="BF273" s="43">
        <f t="shared" si="380"/>
        <v>2.7E-2</v>
      </c>
      <c r="BG273" s="43">
        <f t="shared" si="380"/>
        <v>2.7E-2</v>
      </c>
      <c r="BH273" s="43">
        <f t="shared" si="380"/>
        <v>2.5419000000000001E-2</v>
      </c>
      <c r="BI273" s="43">
        <f t="shared" si="380"/>
        <v>1.2433E-2</v>
      </c>
      <c r="BJ273" s="43">
        <f t="shared" si="380"/>
        <v>2.7E-2</v>
      </c>
      <c r="BK273" s="43">
        <f t="shared" si="380"/>
        <v>2.7E-2</v>
      </c>
      <c r="BL273" s="43">
        <f t="shared" si="380"/>
        <v>2.7E-2</v>
      </c>
      <c r="BM273" s="43">
        <f t="shared" si="380"/>
        <v>2.4834000000000002E-2</v>
      </c>
      <c r="BN273" s="43">
        <f t="shared" si="380"/>
        <v>2.7E-2</v>
      </c>
      <c r="BO273" s="43">
        <f t="shared" si="380"/>
        <v>1.9203000000000001E-2</v>
      </c>
      <c r="BP273" s="43">
        <f t="shared" si="380"/>
        <v>2.5702000000000003E-2</v>
      </c>
      <c r="BQ273" s="43">
        <f t="shared" si="380"/>
        <v>2.5759000000000001E-2</v>
      </c>
      <c r="BR273" s="43">
        <f t="shared" si="380"/>
        <v>8.6999999999999994E-3</v>
      </c>
      <c r="BS273" s="43">
        <f t="shared" si="380"/>
        <v>4.3949999999999996E-3</v>
      </c>
      <c r="BT273" s="43">
        <f t="shared" si="380"/>
        <v>6.6509999999999998E-3</v>
      </c>
      <c r="BU273" s="43">
        <f t="shared" si="380"/>
        <v>1.3811E-2</v>
      </c>
      <c r="BV273" s="43">
        <f t="shared" si="380"/>
        <v>1.0551E-2</v>
      </c>
      <c r="BW273" s="43">
        <f t="shared" si="380"/>
        <v>1.5736E-2</v>
      </c>
      <c r="BX273" s="43">
        <f t="shared" si="380"/>
        <v>1.9067000000000001E-2</v>
      </c>
      <c r="BY273" s="43">
        <f t="shared" si="380"/>
        <v>2.7E-2</v>
      </c>
      <c r="BZ273" s="43">
        <f t="shared" si="380"/>
        <v>2.7E-2</v>
      </c>
      <c r="CA273" s="43">
        <f t="shared" si="380"/>
        <v>2.3040999999999999E-2</v>
      </c>
      <c r="CB273" s="43">
        <f t="shared" si="380"/>
        <v>2.7E-2</v>
      </c>
      <c r="CC273" s="43">
        <f t="shared" si="380"/>
        <v>2.6199E-2</v>
      </c>
      <c r="CD273" s="43">
        <f t="shared" si="380"/>
        <v>2.3519999999999999E-2</v>
      </c>
      <c r="CE273" s="43">
        <f t="shared" si="380"/>
        <v>2.7E-2</v>
      </c>
      <c r="CF273" s="43">
        <f t="shared" si="380"/>
        <v>2.4334000000000001E-2</v>
      </c>
      <c r="CG273" s="43">
        <f t="shared" si="380"/>
        <v>2.7E-2</v>
      </c>
      <c r="CH273" s="43">
        <f t="shared" si="380"/>
        <v>2.6187999999999999E-2</v>
      </c>
      <c r="CI273" s="43">
        <f t="shared" si="380"/>
        <v>2.7E-2</v>
      </c>
      <c r="CJ273" s="43">
        <f t="shared" si="380"/>
        <v>2.6513999999999999E-2</v>
      </c>
      <c r="CK273" s="43">
        <f t="shared" si="380"/>
        <v>1.0600999999999999E-2</v>
      </c>
      <c r="CL273" s="43">
        <f t="shared" si="380"/>
        <v>1.2229E-2</v>
      </c>
      <c r="CM273" s="43">
        <f t="shared" si="380"/>
        <v>6.2740000000000001E-3</v>
      </c>
      <c r="CN273" s="43">
        <f t="shared" si="380"/>
        <v>2.7E-2</v>
      </c>
      <c r="CO273" s="43">
        <f t="shared" si="380"/>
        <v>2.6360000000000001E-2</v>
      </c>
      <c r="CP273" s="43">
        <f t="shared" si="380"/>
        <v>1.8386E-2</v>
      </c>
      <c r="CQ273" s="43">
        <f t="shared" si="380"/>
        <v>1.6427000000000001E-2</v>
      </c>
      <c r="CR273" s="43">
        <f t="shared" si="380"/>
        <v>4.169E-3</v>
      </c>
      <c r="CS273" s="43">
        <f t="shared" si="380"/>
        <v>2.6658000000000001E-2</v>
      </c>
      <c r="CT273" s="43">
        <f t="shared" si="380"/>
        <v>1.252E-2</v>
      </c>
      <c r="CU273" s="43">
        <f t="shared" si="380"/>
        <v>2.3616000000000002E-2</v>
      </c>
      <c r="CV273" s="43">
        <f t="shared" si="380"/>
        <v>1.4978999999999999E-2</v>
      </c>
      <c r="CW273" s="43">
        <f t="shared" si="380"/>
        <v>1.7378999999999999E-2</v>
      </c>
      <c r="CX273" s="43">
        <f t="shared" si="380"/>
        <v>2.5824E-2</v>
      </c>
      <c r="CY273" s="43">
        <f t="shared" si="380"/>
        <v>2.7E-2</v>
      </c>
      <c r="CZ273" s="43">
        <f t="shared" si="380"/>
        <v>2.7E-2</v>
      </c>
      <c r="DA273" s="43">
        <f t="shared" si="380"/>
        <v>2.7E-2</v>
      </c>
      <c r="DB273" s="43">
        <f t="shared" si="380"/>
        <v>2.7E-2</v>
      </c>
      <c r="DC273" s="43">
        <f t="shared" si="380"/>
        <v>2.1418E-2</v>
      </c>
      <c r="DD273" s="43">
        <f t="shared" si="380"/>
        <v>3.4299999999999999E-3</v>
      </c>
      <c r="DE273" s="43">
        <f t="shared" si="380"/>
        <v>1.1894999999999999E-2</v>
      </c>
      <c r="DF273" s="43">
        <f t="shared" si="380"/>
        <v>2.7E-2</v>
      </c>
      <c r="DG273" s="43">
        <f t="shared" si="380"/>
        <v>2.4453000000000003E-2</v>
      </c>
      <c r="DH273" s="43">
        <f t="shared" si="380"/>
        <v>2.4516E-2</v>
      </c>
      <c r="DI273" s="43">
        <f t="shared" si="380"/>
        <v>2.2845000000000001E-2</v>
      </c>
      <c r="DJ273" s="43">
        <f t="shared" si="380"/>
        <v>2.4883000000000002E-2</v>
      </c>
      <c r="DK273" s="43">
        <f t="shared" si="380"/>
        <v>1.9658000000000002E-2</v>
      </c>
      <c r="DL273" s="43">
        <f t="shared" si="380"/>
        <v>2.5967E-2</v>
      </c>
      <c r="DM273" s="43">
        <f t="shared" ref="DM273:FX273" si="381">MIN(DM265,DM267)</f>
        <v>2.3899E-2</v>
      </c>
      <c r="DN273" s="43">
        <f t="shared" si="381"/>
        <v>2.7E-2</v>
      </c>
      <c r="DO273" s="43">
        <f t="shared" si="381"/>
        <v>2.7E-2</v>
      </c>
      <c r="DP273" s="43">
        <f t="shared" si="381"/>
        <v>2.7E-2</v>
      </c>
      <c r="DQ273" s="43">
        <f t="shared" si="381"/>
        <v>2.4316000000000001E-2</v>
      </c>
      <c r="DR273" s="43">
        <f t="shared" si="381"/>
        <v>2.7E-2</v>
      </c>
      <c r="DS273" s="43">
        <f t="shared" si="381"/>
        <v>2.7E-2</v>
      </c>
      <c r="DT273" s="43">
        <f t="shared" si="381"/>
        <v>2.5729000000000002E-2</v>
      </c>
      <c r="DU273" s="43">
        <f t="shared" si="381"/>
        <v>2.7E-2</v>
      </c>
      <c r="DV273" s="43">
        <f t="shared" si="381"/>
        <v>2.7E-2</v>
      </c>
      <c r="DW273" s="43">
        <f t="shared" si="381"/>
        <v>2.5996999999999999E-2</v>
      </c>
      <c r="DX273" s="43">
        <f t="shared" si="381"/>
        <v>2.2931E-2</v>
      </c>
      <c r="DY273" s="43">
        <f t="shared" si="381"/>
        <v>1.6928000000000002E-2</v>
      </c>
      <c r="DZ273" s="43">
        <f t="shared" si="381"/>
        <v>2.1662000000000001E-2</v>
      </c>
      <c r="EA273" s="43">
        <f t="shared" si="381"/>
        <v>1.026E-2</v>
      </c>
      <c r="EB273" s="43">
        <f t="shared" si="381"/>
        <v>2.7E-2</v>
      </c>
      <c r="EC273" s="43">
        <f t="shared" si="381"/>
        <v>2.7E-2</v>
      </c>
      <c r="ED273" s="43">
        <f t="shared" si="381"/>
        <v>4.2240000000000003E-3</v>
      </c>
      <c r="EE273" s="43">
        <f t="shared" si="381"/>
        <v>2.7E-2</v>
      </c>
      <c r="EF273" s="43">
        <f t="shared" si="381"/>
        <v>2.3595000000000001E-2</v>
      </c>
      <c r="EG273" s="43">
        <f t="shared" si="381"/>
        <v>2.7E-2</v>
      </c>
      <c r="EH273" s="43">
        <f t="shared" si="381"/>
        <v>2.7E-2</v>
      </c>
      <c r="EI273" s="43">
        <f t="shared" si="381"/>
        <v>2.7E-2</v>
      </c>
      <c r="EJ273" s="43">
        <f t="shared" si="381"/>
        <v>2.7E-2</v>
      </c>
      <c r="EK273" s="43">
        <f t="shared" si="381"/>
        <v>5.7670000000000004E-3</v>
      </c>
      <c r="EL273" s="43">
        <f t="shared" si="381"/>
        <v>6.1159999999999999E-3</v>
      </c>
      <c r="EM273" s="43">
        <f t="shared" si="381"/>
        <v>2.0308E-2</v>
      </c>
      <c r="EN273" s="43">
        <f t="shared" si="381"/>
        <v>2.7E-2</v>
      </c>
      <c r="EO273" s="43">
        <f t="shared" si="381"/>
        <v>2.7E-2</v>
      </c>
      <c r="EP273" s="43">
        <f t="shared" si="381"/>
        <v>2.4586E-2</v>
      </c>
      <c r="EQ273" s="43">
        <f>MIN(EQ265,EQ267,EQ270)</f>
        <v>6.2630000000000003E-3</v>
      </c>
      <c r="ER273" s="43">
        <f t="shared" si="381"/>
        <v>2.1283E-2</v>
      </c>
      <c r="ES273" s="43">
        <f t="shared" si="381"/>
        <v>2.7E-2</v>
      </c>
      <c r="ET273" s="43">
        <f t="shared" si="381"/>
        <v>2.7E-2</v>
      </c>
      <c r="EU273" s="43">
        <f t="shared" si="381"/>
        <v>2.7E-2</v>
      </c>
      <c r="EV273" s="43">
        <f t="shared" si="381"/>
        <v>1.4964999999999999E-2</v>
      </c>
      <c r="EW273" s="43">
        <f t="shared" si="381"/>
        <v>7.2810000000000001E-3</v>
      </c>
      <c r="EX273" s="43">
        <f t="shared" si="381"/>
        <v>7.9100000000000004E-3</v>
      </c>
      <c r="EY273" s="43">
        <f t="shared" si="381"/>
        <v>2.7E-2</v>
      </c>
      <c r="EZ273" s="43">
        <f t="shared" si="381"/>
        <v>2.6942000000000001E-2</v>
      </c>
      <c r="FA273" s="43">
        <f t="shared" si="381"/>
        <v>1.0666E-2</v>
      </c>
      <c r="FB273" s="43">
        <f t="shared" si="381"/>
        <v>9.6240000000000006E-3</v>
      </c>
      <c r="FC273" s="43">
        <f t="shared" si="381"/>
        <v>2.6550000000000001E-2</v>
      </c>
      <c r="FD273" s="43">
        <f t="shared" si="381"/>
        <v>2.7E-2</v>
      </c>
      <c r="FE273" s="43">
        <f t="shared" si="381"/>
        <v>1.8180999999999999E-2</v>
      </c>
      <c r="FF273" s="43">
        <f t="shared" si="381"/>
        <v>2.7E-2</v>
      </c>
      <c r="FG273" s="43">
        <f t="shared" si="381"/>
        <v>2.7E-2</v>
      </c>
      <c r="FH273" s="43">
        <f t="shared" si="381"/>
        <v>2.3772000000000001E-2</v>
      </c>
      <c r="FI273" s="43">
        <f>MIN(FI265,FI267)</f>
        <v>9.639E-3</v>
      </c>
      <c r="FJ273" s="43">
        <f t="shared" si="381"/>
        <v>2.2207999999999999E-2</v>
      </c>
      <c r="FK273" s="43">
        <f t="shared" si="381"/>
        <v>1.0845E-2</v>
      </c>
      <c r="FL273" s="43">
        <f t="shared" si="381"/>
        <v>2.7E-2</v>
      </c>
      <c r="FM273" s="43">
        <f t="shared" si="381"/>
        <v>2.2414E-2</v>
      </c>
      <c r="FN273" s="43">
        <f t="shared" si="381"/>
        <v>2.7E-2</v>
      </c>
      <c r="FO273" s="43">
        <f t="shared" si="381"/>
        <v>3.9420000000000002E-3</v>
      </c>
      <c r="FP273" s="43">
        <f t="shared" si="381"/>
        <v>1.2142999999999999E-2</v>
      </c>
      <c r="FQ273" s="43">
        <f>MIN(FQ265,FQ267)</f>
        <v>1.7090999999999999E-2</v>
      </c>
      <c r="FR273" s="43">
        <f t="shared" si="381"/>
        <v>6.4580000000000002E-3</v>
      </c>
      <c r="FS273" s="43">
        <f t="shared" si="381"/>
        <v>5.0679999999999996E-3</v>
      </c>
      <c r="FT273" s="43">
        <f t="shared" si="381"/>
        <v>2.4940000000000001E-3</v>
      </c>
      <c r="FU273" s="43">
        <f t="shared" si="381"/>
        <v>2.2345E-2</v>
      </c>
      <c r="FV273" s="43">
        <f t="shared" si="381"/>
        <v>1.9032E-2</v>
      </c>
      <c r="FW273" s="43">
        <f t="shared" si="381"/>
        <v>2.5498E-2</v>
      </c>
      <c r="FX273" s="43">
        <f t="shared" si="381"/>
        <v>2.3675000000000002E-2</v>
      </c>
      <c r="FY273" s="43"/>
      <c r="FZ273" s="43"/>
      <c r="GA273" s="7"/>
      <c r="GB273" s="43"/>
      <c r="GC273" s="43"/>
      <c r="GD273" s="43"/>
      <c r="GE273" s="43"/>
      <c r="GF273" s="43"/>
      <c r="GG273" s="7"/>
      <c r="GH273" s="7"/>
      <c r="GI273" s="7"/>
      <c r="GJ273" s="7"/>
      <c r="GK273" s="7"/>
      <c r="GL273" s="7"/>
      <c r="GM273" s="7"/>
    </row>
    <row r="274" spans="1:195" x14ac:dyDescent="0.35">
      <c r="A274" s="7"/>
      <c r="B274" s="7" t="s">
        <v>830</v>
      </c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  <c r="BH274" s="43"/>
      <c r="BI274" s="43"/>
      <c r="BJ274" s="43"/>
      <c r="BK274" s="43"/>
      <c r="BL274" s="43"/>
      <c r="BM274" s="43"/>
      <c r="BN274" s="43"/>
      <c r="BO274" s="43"/>
      <c r="BP274" s="43"/>
      <c r="BQ274" s="43"/>
      <c r="BR274" s="43"/>
      <c r="BS274" s="43"/>
      <c r="BT274" s="43"/>
      <c r="BU274" s="43"/>
      <c r="BV274" s="43"/>
      <c r="BW274" s="43"/>
      <c r="BX274" s="43"/>
      <c r="BY274" s="43"/>
      <c r="BZ274" s="43"/>
      <c r="CA274" s="43"/>
      <c r="CB274" s="43"/>
      <c r="CC274" s="43"/>
      <c r="CD274" s="43"/>
      <c r="CE274" s="43"/>
      <c r="CF274" s="43"/>
      <c r="CG274" s="43"/>
      <c r="CH274" s="43"/>
      <c r="CI274" s="43"/>
      <c r="CJ274" s="43"/>
      <c r="CK274" s="43"/>
      <c r="CL274" s="43"/>
      <c r="CM274" s="43"/>
      <c r="CN274" s="43"/>
      <c r="CO274" s="43"/>
      <c r="CP274" s="43"/>
      <c r="CQ274" s="43"/>
      <c r="CR274" s="43"/>
      <c r="CS274" s="43"/>
      <c r="CT274" s="43"/>
      <c r="CU274" s="43"/>
      <c r="CV274" s="43"/>
      <c r="CW274" s="43"/>
      <c r="CX274" s="43"/>
      <c r="CY274" s="43"/>
      <c r="CZ274" s="43"/>
      <c r="DA274" s="43"/>
      <c r="DB274" s="43"/>
      <c r="DC274" s="43"/>
      <c r="DD274" s="43"/>
      <c r="DE274" s="43"/>
      <c r="DF274" s="43"/>
      <c r="DG274" s="43"/>
      <c r="DH274" s="43"/>
      <c r="DI274" s="43"/>
      <c r="DJ274" s="43"/>
      <c r="DK274" s="43"/>
      <c r="DL274" s="43"/>
      <c r="DM274" s="43"/>
      <c r="DN274" s="43"/>
      <c r="DO274" s="43"/>
      <c r="DP274" s="43"/>
      <c r="DQ274" s="43"/>
      <c r="DR274" s="43"/>
      <c r="DS274" s="43"/>
      <c r="DT274" s="43"/>
      <c r="DU274" s="43"/>
      <c r="DV274" s="43"/>
      <c r="DW274" s="43"/>
      <c r="DX274" s="43"/>
      <c r="DY274" s="43"/>
      <c r="DZ274" s="43"/>
      <c r="EA274" s="43"/>
      <c r="EB274" s="43"/>
      <c r="EC274" s="43"/>
      <c r="ED274" s="43"/>
      <c r="EE274" s="43"/>
      <c r="EF274" s="43"/>
      <c r="EG274" s="43"/>
      <c r="EH274" s="43"/>
      <c r="EI274" s="43"/>
      <c r="EJ274" s="43"/>
      <c r="EK274" s="43"/>
      <c r="EL274" s="43"/>
      <c r="EM274" s="43"/>
      <c r="EN274" s="43"/>
      <c r="EO274" s="43"/>
      <c r="EP274" s="43"/>
      <c r="EQ274" s="43"/>
      <c r="ER274" s="43"/>
      <c r="ES274" s="43"/>
      <c r="ET274" s="43"/>
      <c r="EU274" s="43"/>
      <c r="EV274" s="43"/>
      <c r="EW274" s="43"/>
      <c r="EX274" s="43"/>
      <c r="EY274" s="43"/>
      <c r="EZ274" s="43"/>
      <c r="FA274" s="43"/>
      <c r="FB274" s="43"/>
      <c r="FC274" s="43"/>
      <c r="FD274" s="43"/>
      <c r="FE274" s="43"/>
      <c r="FF274" s="43"/>
      <c r="FG274" s="43"/>
      <c r="FH274" s="43"/>
      <c r="FI274" s="43"/>
      <c r="FJ274" s="43"/>
      <c r="FK274" s="43"/>
      <c r="FL274" s="43"/>
      <c r="FM274" s="43"/>
      <c r="FN274" s="43"/>
      <c r="FO274" s="43"/>
      <c r="FP274" s="43"/>
      <c r="FQ274" s="43"/>
      <c r="FR274" s="43"/>
      <c r="FS274" s="43"/>
      <c r="FT274" s="43"/>
      <c r="FU274" s="43"/>
      <c r="FV274" s="43"/>
      <c r="FW274" s="43"/>
      <c r="FX274" s="43"/>
      <c r="FY274" s="43"/>
      <c r="FZ274" s="43"/>
      <c r="GA274" s="7"/>
      <c r="GB274" s="43"/>
      <c r="GC274" s="43"/>
      <c r="GD274" s="43"/>
      <c r="GE274" s="43"/>
      <c r="GF274" s="43"/>
      <c r="GG274" s="7"/>
      <c r="GH274" s="7"/>
      <c r="GI274" s="7"/>
      <c r="GJ274" s="7"/>
      <c r="GK274" s="7"/>
      <c r="GL274" s="7"/>
      <c r="GM274" s="7"/>
    </row>
    <row r="275" spans="1:195" x14ac:dyDescent="0.35">
      <c r="A275" s="6" t="s">
        <v>831</v>
      </c>
      <c r="B275" s="7" t="s">
        <v>832</v>
      </c>
      <c r="C275" s="101">
        <v>0</v>
      </c>
      <c r="D275" s="101">
        <v>0</v>
      </c>
      <c r="E275" s="101">
        <v>0</v>
      </c>
      <c r="F275" s="101">
        <v>0</v>
      </c>
      <c r="G275" s="101">
        <v>0</v>
      </c>
      <c r="H275" s="101">
        <v>0</v>
      </c>
      <c r="I275" s="101">
        <v>0</v>
      </c>
      <c r="J275" s="101">
        <v>0</v>
      </c>
      <c r="K275" s="101">
        <v>0</v>
      </c>
      <c r="L275" s="101">
        <v>0</v>
      </c>
      <c r="M275" s="101">
        <v>0</v>
      </c>
      <c r="N275" s="101">
        <v>0</v>
      </c>
      <c r="O275" s="101">
        <v>0</v>
      </c>
      <c r="P275" s="101">
        <v>0</v>
      </c>
      <c r="Q275" s="101">
        <v>0</v>
      </c>
      <c r="R275" s="101">
        <v>0</v>
      </c>
      <c r="S275" s="101">
        <v>0</v>
      </c>
      <c r="T275" s="101">
        <v>0</v>
      </c>
      <c r="U275" s="101">
        <v>0</v>
      </c>
      <c r="V275" s="101">
        <v>0</v>
      </c>
      <c r="W275" s="101">
        <v>0</v>
      </c>
      <c r="X275" s="101">
        <v>0</v>
      </c>
      <c r="Y275" s="101">
        <v>0</v>
      </c>
      <c r="Z275" s="101">
        <v>0</v>
      </c>
      <c r="AA275" s="101">
        <v>0</v>
      </c>
      <c r="AB275" s="101">
        <v>0</v>
      </c>
      <c r="AC275" s="101">
        <v>0</v>
      </c>
      <c r="AD275" s="101">
        <v>0</v>
      </c>
      <c r="AE275" s="101">
        <v>0</v>
      </c>
      <c r="AF275" s="101">
        <v>0</v>
      </c>
      <c r="AG275" s="101">
        <v>0</v>
      </c>
      <c r="AH275" s="101">
        <v>0</v>
      </c>
      <c r="AI275" s="101">
        <v>0</v>
      </c>
      <c r="AJ275" s="101">
        <v>0</v>
      </c>
      <c r="AK275" s="101">
        <v>0</v>
      </c>
      <c r="AL275" s="101">
        <v>0</v>
      </c>
      <c r="AM275" s="101">
        <v>0</v>
      </c>
      <c r="AN275" s="101">
        <v>0</v>
      </c>
      <c r="AO275" s="101">
        <v>0</v>
      </c>
      <c r="AP275" s="101">
        <v>0</v>
      </c>
      <c r="AQ275" s="101">
        <v>0</v>
      </c>
      <c r="AR275" s="101">
        <v>0</v>
      </c>
      <c r="AS275" s="101">
        <v>0</v>
      </c>
      <c r="AT275" s="101">
        <v>0</v>
      </c>
      <c r="AU275" s="101">
        <v>0</v>
      </c>
      <c r="AV275" s="101">
        <v>0</v>
      </c>
      <c r="AW275" s="101">
        <v>0</v>
      </c>
      <c r="AX275" s="101">
        <v>0</v>
      </c>
      <c r="AY275" s="101">
        <v>0</v>
      </c>
      <c r="AZ275" s="101">
        <v>0</v>
      </c>
      <c r="BA275" s="101">
        <v>0</v>
      </c>
      <c r="BB275" s="101">
        <v>0</v>
      </c>
      <c r="BC275" s="101">
        <v>0</v>
      </c>
      <c r="BD275" s="101">
        <v>0</v>
      </c>
      <c r="BE275" s="101">
        <v>0</v>
      </c>
      <c r="BF275" s="101">
        <v>0</v>
      </c>
      <c r="BG275" s="101">
        <v>0</v>
      </c>
      <c r="BH275" s="101">
        <v>0</v>
      </c>
      <c r="BI275" s="101">
        <v>0</v>
      </c>
      <c r="BJ275" s="101">
        <v>0</v>
      </c>
      <c r="BK275" s="101">
        <v>0</v>
      </c>
      <c r="BL275" s="101">
        <v>0</v>
      </c>
      <c r="BM275" s="101">
        <v>0</v>
      </c>
      <c r="BN275" s="101">
        <v>0</v>
      </c>
      <c r="BO275" s="101">
        <v>0</v>
      </c>
      <c r="BP275" s="101">
        <v>0</v>
      </c>
      <c r="BQ275" s="101">
        <v>0</v>
      </c>
      <c r="BR275" s="101">
        <v>0</v>
      </c>
      <c r="BS275" s="101">
        <v>0</v>
      </c>
      <c r="BT275" s="101">
        <v>0</v>
      </c>
      <c r="BU275" s="101">
        <v>0</v>
      </c>
      <c r="BV275" s="101">
        <v>0</v>
      </c>
      <c r="BW275" s="101">
        <v>0</v>
      </c>
      <c r="BX275" s="101">
        <v>0</v>
      </c>
      <c r="BY275" s="101">
        <v>0</v>
      </c>
      <c r="BZ275" s="101">
        <v>0</v>
      </c>
      <c r="CA275" s="101">
        <v>0</v>
      </c>
      <c r="CB275" s="101">
        <v>0</v>
      </c>
      <c r="CC275" s="101">
        <v>0</v>
      </c>
      <c r="CD275" s="101">
        <v>0</v>
      </c>
      <c r="CE275" s="101">
        <v>0</v>
      </c>
      <c r="CF275" s="101">
        <v>0</v>
      </c>
      <c r="CG275" s="101">
        <v>0</v>
      </c>
      <c r="CH275" s="101">
        <v>0</v>
      </c>
      <c r="CI275" s="101">
        <v>0</v>
      </c>
      <c r="CJ275" s="101">
        <v>0</v>
      </c>
      <c r="CK275" s="101">
        <v>0</v>
      </c>
      <c r="CL275" s="101">
        <v>0</v>
      </c>
      <c r="CM275" s="101">
        <v>0</v>
      </c>
      <c r="CN275" s="101">
        <v>0</v>
      </c>
      <c r="CO275" s="101">
        <v>0</v>
      </c>
      <c r="CP275" s="101">
        <v>0</v>
      </c>
      <c r="CQ275" s="101">
        <v>0</v>
      </c>
      <c r="CR275" s="101">
        <v>0</v>
      </c>
      <c r="CS275" s="101">
        <v>0</v>
      </c>
      <c r="CT275" s="101">
        <v>0</v>
      </c>
      <c r="CU275" s="101">
        <v>0</v>
      </c>
      <c r="CV275" s="101">
        <v>0</v>
      </c>
      <c r="CW275" s="101">
        <v>0</v>
      </c>
      <c r="CX275" s="101">
        <v>0</v>
      </c>
      <c r="CY275" s="101">
        <v>0</v>
      </c>
      <c r="CZ275" s="101">
        <v>0</v>
      </c>
      <c r="DA275" s="101">
        <v>0</v>
      </c>
      <c r="DB275" s="101">
        <v>0</v>
      </c>
      <c r="DC275" s="101">
        <v>0</v>
      </c>
      <c r="DD275" s="101">
        <v>0</v>
      </c>
      <c r="DE275" s="101">
        <v>0</v>
      </c>
      <c r="DF275" s="101">
        <v>0</v>
      </c>
      <c r="DG275" s="101">
        <v>0</v>
      </c>
      <c r="DH275" s="101">
        <v>0</v>
      </c>
      <c r="DI275" s="101">
        <v>0</v>
      </c>
      <c r="DJ275" s="101">
        <v>0</v>
      </c>
      <c r="DK275" s="101">
        <v>0</v>
      </c>
      <c r="DL275" s="101">
        <v>0</v>
      </c>
      <c r="DM275" s="101">
        <v>0</v>
      </c>
      <c r="DN275" s="101">
        <v>0</v>
      </c>
      <c r="DO275" s="101">
        <v>0</v>
      </c>
      <c r="DP275" s="101">
        <v>0</v>
      </c>
      <c r="DQ275" s="101">
        <v>0</v>
      </c>
      <c r="DR275" s="101">
        <v>0</v>
      </c>
      <c r="DS275" s="101">
        <v>0</v>
      </c>
      <c r="DT275" s="101">
        <v>0</v>
      </c>
      <c r="DU275" s="101">
        <v>0</v>
      </c>
      <c r="DV275" s="101">
        <v>0</v>
      </c>
      <c r="DW275" s="101">
        <v>0</v>
      </c>
      <c r="DX275" s="101">
        <v>0</v>
      </c>
      <c r="DY275" s="101">
        <v>0</v>
      </c>
      <c r="DZ275" s="101">
        <v>0</v>
      </c>
      <c r="EA275" s="101">
        <v>0</v>
      </c>
      <c r="EB275" s="101">
        <v>0</v>
      </c>
      <c r="EC275" s="101">
        <v>0</v>
      </c>
      <c r="ED275" s="101">
        <v>0</v>
      </c>
      <c r="EE275" s="101">
        <v>0</v>
      </c>
      <c r="EF275" s="101">
        <v>0</v>
      </c>
      <c r="EG275" s="101">
        <v>0</v>
      </c>
      <c r="EH275" s="101">
        <v>0</v>
      </c>
      <c r="EI275" s="101">
        <v>0</v>
      </c>
      <c r="EJ275" s="101">
        <v>0</v>
      </c>
      <c r="EK275" s="101">
        <v>0</v>
      </c>
      <c r="EL275" s="101">
        <v>0</v>
      </c>
      <c r="EM275" s="101">
        <v>0</v>
      </c>
      <c r="EN275" s="101">
        <v>0</v>
      </c>
      <c r="EO275" s="101">
        <v>0</v>
      </c>
      <c r="EP275" s="101">
        <v>0</v>
      </c>
      <c r="EQ275" s="101">
        <v>0</v>
      </c>
      <c r="ER275" s="101">
        <v>0</v>
      </c>
      <c r="ES275" s="101">
        <v>0</v>
      </c>
      <c r="ET275" s="101">
        <v>0</v>
      </c>
      <c r="EU275" s="101">
        <v>0</v>
      </c>
      <c r="EV275" s="101">
        <v>0</v>
      </c>
      <c r="EW275" s="101">
        <v>0</v>
      </c>
      <c r="EX275" s="101">
        <v>0</v>
      </c>
      <c r="EY275" s="101">
        <v>0</v>
      </c>
      <c r="EZ275" s="101">
        <v>0</v>
      </c>
      <c r="FA275" s="101">
        <v>0</v>
      </c>
      <c r="FB275" s="101">
        <v>0</v>
      </c>
      <c r="FC275" s="101">
        <v>0</v>
      </c>
      <c r="FD275" s="101">
        <v>0</v>
      </c>
      <c r="FE275" s="101">
        <v>0</v>
      </c>
      <c r="FF275" s="101">
        <v>0</v>
      </c>
      <c r="FG275" s="101">
        <v>0</v>
      </c>
      <c r="FH275" s="101">
        <v>0</v>
      </c>
      <c r="FI275" s="101">
        <v>0</v>
      </c>
      <c r="FJ275" s="101">
        <v>0</v>
      </c>
      <c r="FK275" s="101">
        <v>0</v>
      </c>
      <c r="FL275" s="101">
        <v>0</v>
      </c>
      <c r="FM275" s="101">
        <v>0</v>
      </c>
      <c r="FN275" s="101">
        <v>0</v>
      </c>
      <c r="FO275" s="101">
        <v>0</v>
      </c>
      <c r="FP275" s="101">
        <v>0</v>
      </c>
      <c r="FQ275" s="101">
        <v>0</v>
      </c>
      <c r="FR275" s="101">
        <v>0</v>
      </c>
      <c r="FS275" s="101">
        <v>0</v>
      </c>
      <c r="FT275" s="101">
        <v>0</v>
      </c>
      <c r="FU275" s="101">
        <v>0</v>
      </c>
      <c r="FV275" s="101">
        <v>0</v>
      </c>
      <c r="FW275" s="101">
        <v>0</v>
      </c>
      <c r="FX275" s="101">
        <v>0</v>
      </c>
      <c r="FY275" s="43"/>
      <c r="FZ275" s="43"/>
      <c r="GA275" s="43"/>
      <c r="GB275" s="43"/>
      <c r="GC275" s="43"/>
      <c r="GD275" s="43"/>
      <c r="GE275" s="43"/>
      <c r="GF275" s="43"/>
      <c r="GG275" s="7"/>
      <c r="GH275" s="7"/>
      <c r="GI275" s="7"/>
      <c r="GJ275" s="7"/>
      <c r="GK275" s="7"/>
      <c r="GL275" s="7"/>
      <c r="GM275" s="7"/>
    </row>
    <row r="276" spans="1:195" x14ac:dyDescent="0.35">
      <c r="A276" s="6" t="s">
        <v>833</v>
      </c>
      <c r="B276" s="7" t="s">
        <v>834</v>
      </c>
      <c r="C276" s="43">
        <f t="shared" ref="C276:BN276" si="382">IF(C275&gt;0,C275,C273)</f>
        <v>2.7E-2</v>
      </c>
      <c r="D276" s="43">
        <f t="shared" si="382"/>
        <v>2.7E-2</v>
      </c>
      <c r="E276" s="43">
        <f t="shared" si="382"/>
        <v>2.7E-2</v>
      </c>
      <c r="F276" s="43">
        <f t="shared" si="382"/>
        <v>2.7E-2</v>
      </c>
      <c r="G276" s="43">
        <f t="shared" si="382"/>
        <v>2.5264999999999999E-2</v>
      </c>
      <c r="H276" s="43">
        <f t="shared" si="382"/>
        <v>2.7E-2</v>
      </c>
      <c r="I276" s="43">
        <f t="shared" si="382"/>
        <v>2.7E-2</v>
      </c>
      <c r="J276" s="43">
        <f t="shared" si="382"/>
        <v>2.7E-2</v>
      </c>
      <c r="K276" s="43">
        <f t="shared" si="382"/>
        <v>2.7E-2</v>
      </c>
      <c r="L276" s="43">
        <f t="shared" si="382"/>
        <v>2.5895000000000001E-2</v>
      </c>
      <c r="M276" s="43">
        <f t="shared" si="382"/>
        <v>2.4947E-2</v>
      </c>
      <c r="N276" s="43">
        <f t="shared" si="382"/>
        <v>1.8755999999999998E-2</v>
      </c>
      <c r="O276" s="43">
        <f t="shared" si="382"/>
        <v>2.7E-2</v>
      </c>
      <c r="P276" s="43">
        <f t="shared" si="382"/>
        <v>2.7E-2</v>
      </c>
      <c r="Q276" s="43">
        <f t="shared" si="382"/>
        <v>2.7E-2</v>
      </c>
      <c r="R276" s="43">
        <f t="shared" si="382"/>
        <v>2.7E-2</v>
      </c>
      <c r="S276" s="43">
        <f t="shared" si="382"/>
        <v>2.5014000000000002E-2</v>
      </c>
      <c r="T276" s="43">
        <f t="shared" si="382"/>
        <v>2.3301000000000002E-2</v>
      </c>
      <c r="U276" s="43">
        <f t="shared" si="382"/>
        <v>2.2801000000000002E-2</v>
      </c>
      <c r="V276" s="43">
        <f t="shared" si="382"/>
        <v>2.7E-2</v>
      </c>
      <c r="W276" s="43">
        <f t="shared" si="382"/>
        <v>2.7E-2</v>
      </c>
      <c r="X276" s="43">
        <f t="shared" si="382"/>
        <v>1.4756000000000002E-2</v>
      </c>
      <c r="Y276" s="43">
        <f t="shared" si="382"/>
        <v>2.3498000000000002E-2</v>
      </c>
      <c r="Z276" s="43">
        <f t="shared" si="382"/>
        <v>2.2915000000000001E-2</v>
      </c>
      <c r="AA276" s="43">
        <f t="shared" si="382"/>
        <v>2.7E-2</v>
      </c>
      <c r="AB276" s="43">
        <f t="shared" si="382"/>
        <v>2.7E-2</v>
      </c>
      <c r="AC276" s="43">
        <f t="shared" si="382"/>
        <v>1.9982E-2</v>
      </c>
      <c r="AD276" s="43">
        <f t="shared" si="382"/>
        <v>1.8693000000000001E-2</v>
      </c>
      <c r="AE276" s="43">
        <f t="shared" si="382"/>
        <v>1.1814000000000002E-2</v>
      </c>
      <c r="AF276" s="43">
        <f t="shared" si="382"/>
        <v>1.0673999999999999E-2</v>
      </c>
      <c r="AG276" s="43">
        <f t="shared" si="382"/>
        <v>1.2485E-2</v>
      </c>
      <c r="AH276" s="43">
        <f t="shared" si="382"/>
        <v>2.1122999999999999E-2</v>
      </c>
      <c r="AI276" s="43">
        <f t="shared" si="382"/>
        <v>2.7E-2</v>
      </c>
      <c r="AJ276" s="43">
        <f t="shared" si="382"/>
        <v>2.2787999999999999E-2</v>
      </c>
      <c r="AK276" s="43">
        <f t="shared" si="382"/>
        <v>2.0279999999999999E-2</v>
      </c>
      <c r="AL276" s="43">
        <f t="shared" si="382"/>
        <v>2.7E-2</v>
      </c>
      <c r="AM276" s="43">
        <f t="shared" si="382"/>
        <v>2.0449000000000002E-2</v>
      </c>
      <c r="AN276" s="43">
        <f t="shared" si="382"/>
        <v>2.6903E-2</v>
      </c>
      <c r="AO276" s="43">
        <f t="shared" si="382"/>
        <v>2.6656000000000003E-2</v>
      </c>
      <c r="AP276" s="43">
        <f t="shared" si="382"/>
        <v>2.7E-2</v>
      </c>
      <c r="AQ276" s="43">
        <f t="shared" si="382"/>
        <v>1.8685E-2</v>
      </c>
      <c r="AR276" s="43">
        <f t="shared" si="382"/>
        <v>2.7E-2</v>
      </c>
      <c r="AS276" s="43">
        <f t="shared" si="382"/>
        <v>1.2137999999999999E-2</v>
      </c>
      <c r="AT276" s="43">
        <f t="shared" si="382"/>
        <v>2.7E-2</v>
      </c>
      <c r="AU276" s="43">
        <f t="shared" si="382"/>
        <v>2.3188E-2</v>
      </c>
      <c r="AV276" s="43">
        <f t="shared" si="382"/>
        <v>2.7E-2</v>
      </c>
      <c r="AW276" s="43">
        <f t="shared" si="382"/>
        <v>2.4430999999999998E-2</v>
      </c>
      <c r="AX276" s="43">
        <f t="shared" si="382"/>
        <v>2.0798000000000001E-2</v>
      </c>
      <c r="AY276" s="43">
        <f t="shared" si="382"/>
        <v>2.7E-2</v>
      </c>
      <c r="AZ276" s="43">
        <f t="shared" si="382"/>
        <v>1.5720000000000001E-2</v>
      </c>
      <c r="BA276" s="43">
        <f t="shared" si="382"/>
        <v>2.5894E-2</v>
      </c>
      <c r="BB276" s="43">
        <f t="shared" si="382"/>
        <v>2.3684E-2</v>
      </c>
      <c r="BC276" s="43">
        <f t="shared" si="382"/>
        <v>2.0715000000000001E-2</v>
      </c>
      <c r="BD276" s="43">
        <f t="shared" si="382"/>
        <v>2.7E-2</v>
      </c>
      <c r="BE276" s="43">
        <f t="shared" si="382"/>
        <v>2.6816E-2</v>
      </c>
      <c r="BF276" s="43">
        <f t="shared" si="382"/>
        <v>2.7E-2</v>
      </c>
      <c r="BG276" s="43">
        <f t="shared" si="382"/>
        <v>2.7E-2</v>
      </c>
      <c r="BH276" s="43">
        <f t="shared" si="382"/>
        <v>2.5419000000000001E-2</v>
      </c>
      <c r="BI276" s="43">
        <f t="shared" si="382"/>
        <v>1.2433E-2</v>
      </c>
      <c r="BJ276" s="43">
        <f t="shared" si="382"/>
        <v>2.7E-2</v>
      </c>
      <c r="BK276" s="43">
        <f t="shared" si="382"/>
        <v>2.7E-2</v>
      </c>
      <c r="BL276" s="43">
        <f t="shared" si="382"/>
        <v>2.7E-2</v>
      </c>
      <c r="BM276" s="43">
        <f t="shared" si="382"/>
        <v>2.4834000000000002E-2</v>
      </c>
      <c r="BN276" s="43">
        <f t="shared" si="382"/>
        <v>2.7E-2</v>
      </c>
      <c r="BO276" s="43">
        <f t="shared" ref="BO276:DZ276" si="383">IF(BO275&gt;0,BO275,BO273)</f>
        <v>1.9203000000000001E-2</v>
      </c>
      <c r="BP276" s="43">
        <f t="shared" si="383"/>
        <v>2.5702000000000003E-2</v>
      </c>
      <c r="BQ276" s="43">
        <f t="shared" si="383"/>
        <v>2.5759000000000001E-2</v>
      </c>
      <c r="BR276" s="43">
        <f t="shared" si="383"/>
        <v>8.6999999999999994E-3</v>
      </c>
      <c r="BS276" s="43">
        <f t="shared" si="383"/>
        <v>4.3949999999999996E-3</v>
      </c>
      <c r="BT276" s="43">
        <f t="shared" si="383"/>
        <v>6.6509999999999998E-3</v>
      </c>
      <c r="BU276" s="43">
        <f t="shared" si="383"/>
        <v>1.3811E-2</v>
      </c>
      <c r="BV276" s="43">
        <f t="shared" si="383"/>
        <v>1.0551E-2</v>
      </c>
      <c r="BW276" s="43">
        <f t="shared" si="383"/>
        <v>1.5736E-2</v>
      </c>
      <c r="BX276" s="43">
        <f t="shared" si="383"/>
        <v>1.9067000000000001E-2</v>
      </c>
      <c r="BY276" s="43">
        <f t="shared" si="383"/>
        <v>2.7E-2</v>
      </c>
      <c r="BZ276" s="43">
        <f t="shared" si="383"/>
        <v>2.7E-2</v>
      </c>
      <c r="CA276" s="43">
        <f t="shared" si="383"/>
        <v>2.3040999999999999E-2</v>
      </c>
      <c r="CB276" s="43">
        <f t="shared" si="383"/>
        <v>2.7E-2</v>
      </c>
      <c r="CC276" s="43">
        <f t="shared" si="383"/>
        <v>2.6199E-2</v>
      </c>
      <c r="CD276" s="43">
        <f t="shared" si="383"/>
        <v>2.3519999999999999E-2</v>
      </c>
      <c r="CE276" s="43">
        <f t="shared" si="383"/>
        <v>2.7E-2</v>
      </c>
      <c r="CF276" s="43">
        <f t="shared" si="383"/>
        <v>2.4334000000000001E-2</v>
      </c>
      <c r="CG276" s="43">
        <f t="shared" si="383"/>
        <v>2.7E-2</v>
      </c>
      <c r="CH276" s="43">
        <f t="shared" si="383"/>
        <v>2.6187999999999999E-2</v>
      </c>
      <c r="CI276" s="43">
        <f t="shared" si="383"/>
        <v>2.7E-2</v>
      </c>
      <c r="CJ276" s="43">
        <f t="shared" si="383"/>
        <v>2.6513999999999999E-2</v>
      </c>
      <c r="CK276" s="43">
        <f t="shared" si="383"/>
        <v>1.0600999999999999E-2</v>
      </c>
      <c r="CL276" s="43">
        <f t="shared" si="383"/>
        <v>1.2229E-2</v>
      </c>
      <c r="CM276" s="43">
        <f t="shared" si="383"/>
        <v>6.2740000000000001E-3</v>
      </c>
      <c r="CN276" s="43">
        <f t="shared" si="383"/>
        <v>2.7E-2</v>
      </c>
      <c r="CO276" s="43">
        <f t="shared" si="383"/>
        <v>2.6360000000000001E-2</v>
      </c>
      <c r="CP276" s="43">
        <f t="shared" si="383"/>
        <v>1.8386E-2</v>
      </c>
      <c r="CQ276" s="43">
        <f t="shared" si="383"/>
        <v>1.6427000000000001E-2</v>
      </c>
      <c r="CR276" s="43">
        <f t="shared" si="383"/>
        <v>4.169E-3</v>
      </c>
      <c r="CS276" s="43">
        <f t="shared" si="383"/>
        <v>2.6658000000000001E-2</v>
      </c>
      <c r="CT276" s="43">
        <f t="shared" si="383"/>
        <v>1.252E-2</v>
      </c>
      <c r="CU276" s="43">
        <f t="shared" si="383"/>
        <v>2.3616000000000002E-2</v>
      </c>
      <c r="CV276" s="43">
        <f t="shared" si="383"/>
        <v>1.4978999999999999E-2</v>
      </c>
      <c r="CW276" s="43">
        <f t="shared" si="383"/>
        <v>1.7378999999999999E-2</v>
      </c>
      <c r="CX276" s="43">
        <f t="shared" si="383"/>
        <v>2.5824E-2</v>
      </c>
      <c r="CY276" s="43">
        <f t="shared" si="383"/>
        <v>2.7E-2</v>
      </c>
      <c r="CZ276" s="43">
        <f t="shared" si="383"/>
        <v>2.7E-2</v>
      </c>
      <c r="DA276" s="43">
        <f t="shared" si="383"/>
        <v>2.7E-2</v>
      </c>
      <c r="DB276" s="43">
        <f t="shared" si="383"/>
        <v>2.7E-2</v>
      </c>
      <c r="DC276" s="43">
        <f t="shared" si="383"/>
        <v>2.1418E-2</v>
      </c>
      <c r="DD276" s="43">
        <f t="shared" si="383"/>
        <v>3.4299999999999999E-3</v>
      </c>
      <c r="DE276" s="43">
        <f t="shared" si="383"/>
        <v>1.1894999999999999E-2</v>
      </c>
      <c r="DF276" s="43">
        <f t="shared" si="383"/>
        <v>2.7E-2</v>
      </c>
      <c r="DG276" s="43">
        <f t="shared" si="383"/>
        <v>2.4453000000000003E-2</v>
      </c>
      <c r="DH276" s="43">
        <f t="shared" si="383"/>
        <v>2.4516E-2</v>
      </c>
      <c r="DI276" s="43">
        <f t="shared" si="383"/>
        <v>2.2845000000000001E-2</v>
      </c>
      <c r="DJ276" s="43">
        <f t="shared" si="383"/>
        <v>2.4883000000000002E-2</v>
      </c>
      <c r="DK276" s="43">
        <f t="shared" si="383"/>
        <v>1.9658000000000002E-2</v>
      </c>
      <c r="DL276" s="43">
        <f t="shared" si="383"/>
        <v>2.5967E-2</v>
      </c>
      <c r="DM276" s="43">
        <f t="shared" si="383"/>
        <v>2.3899E-2</v>
      </c>
      <c r="DN276" s="43">
        <f t="shared" si="383"/>
        <v>2.7E-2</v>
      </c>
      <c r="DO276" s="43">
        <f t="shared" si="383"/>
        <v>2.7E-2</v>
      </c>
      <c r="DP276" s="43">
        <f t="shared" si="383"/>
        <v>2.7E-2</v>
      </c>
      <c r="DQ276" s="43">
        <f t="shared" si="383"/>
        <v>2.4316000000000001E-2</v>
      </c>
      <c r="DR276" s="43">
        <f t="shared" si="383"/>
        <v>2.7E-2</v>
      </c>
      <c r="DS276" s="43">
        <f t="shared" si="383"/>
        <v>2.7E-2</v>
      </c>
      <c r="DT276" s="43">
        <f t="shared" si="383"/>
        <v>2.5729000000000002E-2</v>
      </c>
      <c r="DU276" s="43">
        <f t="shared" si="383"/>
        <v>2.7E-2</v>
      </c>
      <c r="DV276" s="43">
        <f t="shared" si="383"/>
        <v>2.7E-2</v>
      </c>
      <c r="DW276" s="43">
        <f t="shared" si="383"/>
        <v>2.5996999999999999E-2</v>
      </c>
      <c r="DX276" s="43">
        <f t="shared" si="383"/>
        <v>2.2931E-2</v>
      </c>
      <c r="DY276" s="43">
        <f t="shared" si="383"/>
        <v>1.6928000000000002E-2</v>
      </c>
      <c r="DZ276" s="43">
        <f t="shared" si="383"/>
        <v>2.1662000000000001E-2</v>
      </c>
      <c r="EA276" s="43">
        <f t="shared" ref="EA276:FO276" si="384">IF(EA275&gt;0,EA275,EA273)</f>
        <v>1.026E-2</v>
      </c>
      <c r="EB276" s="43">
        <f t="shared" si="384"/>
        <v>2.7E-2</v>
      </c>
      <c r="EC276" s="43">
        <f t="shared" si="384"/>
        <v>2.7E-2</v>
      </c>
      <c r="ED276" s="43">
        <f t="shared" si="384"/>
        <v>4.2240000000000003E-3</v>
      </c>
      <c r="EE276" s="43">
        <f t="shared" si="384"/>
        <v>2.7E-2</v>
      </c>
      <c r="EF276" s="43">
        <f t="shared" si="384"/>
        <v>2.3595000000000001E-2</v>
      </c>
      <c r="EG276" s="43">
        <f t="shared" si="384"/>
        <v>2.7E-2</v>
      </c>
      <c r="EH276" s="43">
        <f t="shared" si="384"/>
        <v>2.7E-2</v>
      </c>
      <c r="EI276" s="43">
        <f t="shared" si="384"/>
        <v>2.7E-2</v>
      </c>
      <c r="EJ276" s="43">
        <f t="shared" si="384"/>
        <v>2.7E-2</v>
      </c>
      <c r="EK276" s="43">
        <f t="shared" si="384"/>
        <v>5.7670000000000004E-3</v>
      </c>
      <c r="EL276" s="43">
        <f t="shared" si="384"/>
        <v>6.1159999999999999E-3</v>
      </c>
      <c r="EM276" s="43">
        <f t="shared" si="384"/>
        <v>2.0308E-2</v>
      </c>
      <c r="EN276" s="43">
        <f t="shared" si="384"/>
        <v>2.7E-2</v>
      </c>
      <c r="EO276" s="43">
        <f t="shared" si="384"/>
        <v>2.7E-2</v>
      </c>
      <c r="EP276" s="43">
        <f t="shared" si="384"/>
        <v>2.4586E-2</v>
      </c>
      <c r="EQ276" s="43">
        <f t="shared" si="384"/>
        <v>6.2630000000000003E-3</v>
      </c>
      <c r="ER276" s="43">
        <f t="shared" si="384"/>
        <v>2.1283E-2</v>
      </c>
      <c r="ES276" s="43">
        <f t="shared" si="384"/>
        <v>2.7E-2</v>
      </c>
      <c r="ET276" s="43">
        <f t="shared" si="384"/>
        <v>2.7E-2</v>
      </c>
      <c r="EU276" s="43">
        <f t="shared" si="384"/>
        <v>2.7E-2</v>
      </c>
      <c r="EV276" s="43">
        <f t="shared" si="384"/>
        <v>1.4964999999999999E-2</v>
      </c>
      <c r="EW276" s="43">
        <f t="shared" si="384"/>
        <v>7.2810000000000001E-3</v>
      </c>
      <c r="EX276" s="43">
        <f t="shared" si="384"/>
        <v>7.9100000000000004E-3</v>
      </c>
      <c r="EY276" s="43">
        <f t="shared" si="384"/>
        <v>2.7E-2</v>
      </c>
      <c r="EZ276" s="43">
        <f t="shared" si="384"/>
        <v>2.6942000000000001E-2</v>
      </c>
      <c r="FA276" s="43">
        <f t="shared" si="384"/>
        <v>1.0666E-2</v>
      </c>
      <c r="FB276" s="43">
        <f t="shared" si="384"/>
        <v>9.6240000000000006E-3</v>
      </c>
      <c r="FC276" s="43">
        <f t="shared" si="384"/>
        <v>2.6550000000000001E-2</v>
      </c>
      <c r="FD276" s="43">
        <f t="shared" si="384"/>
        <v>2.7E-2</v>
      </c>
      <c r="FE276" s="43">
        <f t="shared" si="384"/>
        <v>1.8180999999999999E-2</v>
      </c>
      <c r="FF276" s="43">
        <f t="shared" si="384"/>
        <v>2.7E-2</v>
      </c>
      <c r="FG276" s="43">
        <f t="shared" si="384"/>
        <v>2.7E-2</v>
      </c>
      <c r="FH276" s="43">
        <f t="shared" si="384"/>
        <v>2.3772000000000001E-2</v>
      </c>
      <c r="FI276" s="43">
        <f t="shared" si="384"/>
        <v>9.639E-3</v>
      </c>
      <c r="FJ276" s="43">
        <f t="shared" si="384"/>
        <v>2.2207999999999999E-2</v>
      </c>
      <c r="FK276" s="43">
        <f t="shared" si="384"/>
        <v>1.0845E-2</v>
      </c>
      <c r="FL276" s="43">
        <f t="shared" si="384"/>
        <v>2.7E-2</v>
      </c>
      <c r="FM276" s="43">
        <f t="shared" si="384"/>
        <v>2.2414E-2</v>
      </c>
      <c r="FN276" s="43">
        <f t="shared" si="384"/>
        <v>2.7E-2</v>
      </c>
      <c r="FO276" s="43">
        <f t="shared" si="384"/>
        <v>3.9420000000000002E-3</v>
      </c>
      <c r="FP276" s="43">
        <f>IF(FP275&gt;0,FP275,FP273)</f>
        <v>1.2142999999999999E-2</v>
      </c>
      <c r="FQ276" s="43">
        <f t="shared" ref="FQ276:FX276" si="385">IF(FQ275&gt;0,FQ275,FQ273)</f>
        <v>1.7090999999999999E-2</v>
      </c>
      <c r="FR276" s="43">
        <f t="shared" si="385"/>
        <v>6.4580000000000002E-3</v>
      </c>
      <c r="FS276" s="43">
        <f t="shared" si="385"/>
        <v>5.0679999999999996E-3</v>
      </c>
      <c r="FT276" s="43">
        <f t="shared" si="385"/>
        <v>2.4940000000000001E-3</v>
      </c>
      <c r="FU276" s="43">
        <f t="shared" si="385"/>
        <v>2.2345E-2</v>
      </c>
      <c r="FV276" s="43">
        <f t="shared" si="385"/>
        <v>1.9032E-2</v>
      </c>
      <c r="FW276" s="43">
        <f t="shared" si="385"/>
        <v>2.5498E-2</v>
      </c>
      <c r="FX276" s="43">
        <f t="shared" si="385"/>
        <v>2.3675000000000002E-2</v>
      </c>
      <c r="FY276" s="43"/>
      <c r="FZ276" s="43">
        <f>ROUND(SUM(C276:FX276)*1000,6)</f>
        <v>3849.2150000000001</v>
      </c>
      <c r="GA276" s="43">
        <v>3839.2350000000001</v>
      </c>
      <c r="GB276" s="43"/>
      <c r="GC276" s="43"/>
      <c r="GD276" s="43"/>
      <c r="GE276" s="43"/>
      <c r="GF276" s="43"/>
      <c r="GG276" s="7"/>
      <c r="GH276" s="7"/>
      <c r="GI276" s="7"/>
      <c r="GJ276" s="7"/>
      <c r="GK276" s="7"/>
      <c r="GL276" s="7"/>
      <c r="GM276" s="7"/>
    </row>
    <row r="277" spans="1:195" x14ac:dyDescent="0.35">
      <c r="A277" s="7"/>
      <c r="B277" s="7" t="s">
        <v>835</v>
      </c>
      <c r="C277" s="43">
        <f>ROUND(C276*1000,3)</f>
        <v>27</v>
      </c>
      <c r="D277" s="43">
        <f t="shared" ref="D277:BO277" si="386">ROUND(D276*1000,3)</f>
        <v>27</v>
      </c>
      <c r="E277" s="43">
        <f t="shared" si="386"/>
        <v>27</v>
      </c>
      <c r="F277" s="43">
        <f t="shared" si="386"/>
        <v>27</v>
      </c>
      <c r="G277" s="43">
        <f t="shared" si="386"/>
        <v>25.265000000000001</v>
      </c>
      <c r="H277" s="43">
        <f t="shared" si="386"/>
        <v>27</v>
      </c>
      <c r="I277" s="43">
        <f t="shared" si="386"/>
        <v>27</v>
      </c>
      <c r="J277" s="43">
        <f t="shared" si="386"/>
        <v>27</v>
      </c>
      <c r="K277" s="43">
        <f t="shared" si="386"/>
        <v>27</v>
      </c>
      <c r="L277" s="43">
        <f t="shared" si="386"/>
        <v>25.895</v>
      </c>
      <c r="M277" s="43">
        <f t="shared" si="386"/>
        <v>24.946999999999999</v>
      </c>
      <c r="N277" s="43">
        <f t="shared" si="386"/>
        <v>18.756</v>
      </c>
      <c r="O277" s="43">
        <f t="shared" si="386"/>
        <v>27</v>
      </c>
      <c r="P277" s="43">
        <f t="shared" si="386"/>
        <v>27</v>
      </c>
      <c r="Q277" s="43">
        <f t="shared" si="386"/>
        <v>27</v>
      </c>
      <c r="R277" s="43">
        <f t="shared" si="386"/>
        <v>27</v>
      </c>
      <c r="S277" s="43">
        <f t="shared" si="386"/>
        <v>25.013999999999999</v>
      </c>
      <c r="T277" s="43">
        <f t="shared" si="386"/>
        <v>23.300999999999998</v>
      </c>
      <c r="U277" s="43">
        <f t="shared" si="386"/>
        <v>22.800999999999998</v>
      </c>
      <c r="V277" s="43">
        <f t="shared" si="386"/>
        <v>27</v>
      </c>
      <c r="W277" s="43">
        <f t="shared" si="386"/>
        <v>27</v>
      </c>
      <c r="X277" s="43">
        <f t="shared" si="386"/>
        <v>14.756</v>
      </c>
      <c r="Y277" s="43">
        <f t="shared" si="386"/>
        <v>23.498000000000001</v>
      </c>
      <c r="Z277" s="43">
        <f t="shared" si="386"/>
        <v>22.914999999999999</v>
      </c>
      <c r="AA277" s="43">
        <f t="shared" si="386"/>
        <v>27</v>
      </c>
      <c r="AB277" s="43">
        <f t="shared" si="386"/>
        <v>27</v>
      </c>
      <c r="AC277" s="43">
        <f t="shared" si="386"/>
        <v>19.981999999999999</v>
      </c>
      <c r="AD277" s="43">
        <f t="shared" si="386"/>
        <v>18.693000000000001</v>
      </c>
      <c r="AE277" s="43">
        <f t="shared" si="386"/>
        <v>11.814</v>
      </c>
      <c r="AF277" s="43">
        <f t="shared" si="386"/>
        <v>10.673999999999999</v>
      </c>
      <c r="AG277" s="43">
        <f t="shared" si="386"/>
        <v>12.484999999999999</v>
      </c>
      <c r="AH277" s="43">
        <f t="shared" si="386"/>
        <v>21.123000000000001</v>
      </c>
      <c r="AI277" s="43">
        <f t="shared" si="386"/>
        <v>27</v>
      </c>
      <c r="AJ277" s="43">
        <f t="shared" si="386"/>
        <v>22.788</v>
      </c>
      <c r="AK277" s="43">
        <f t="shared" si="386"/>
        <v>20.28</v>
      </c>
      <c r="AL277" s="43">
        <f t="shared" si="386"/>
        <v>27</v>
      </c>
      <c r="AM277" s="43">
        <f t="shared" si="386"/>
        <v>20.449000000000002</v>
      </c>
      <c r="AN277" s="43">
        <f t="shared" si="386"/>
        <v>26.902999999999999</v>
      </c>
      <c r="AO277" s="43">
        <f t="shared" si="386"/>
        <v>26.655999999999999</v>
      </c>
      <c r="AP277" s="43">
        <f t="shared" si="386"/>
        <v>27</v>
      </c>
      <c r="AQ277" s="43">
        <f t="shared" si="386"/>
        <v>18.684999999999999</v>
      </c>
      <c r="AR277" s="43">
        <f t="shared" si="386"/>
        <v>27</v>
      </c>
      <c r="AS277" s="43">
        <f t="shared" si="386"/>
        <v>12.138</v>
      </c>
      <c r="AT277" s="43">
        <f t="shared" si="386"/>
        <v>27</v>
      </c>
      <c r="AU277" s="43">
        <f t="shared" si="386"/>
        <v>23.187999999999999</v>
      </c>
      <c r="AV277" s="43">
        <f t="shared" si="386"/>
        <v>27</v>
      </c>
      <c r="AW277" s="43">
        <f t="shared" si="386"/>
        <v>24.431000000000001</v>
      </c>
      <c r="AX277" s="43">
        <f t="shared" si="386"/>
        <v>20.797999999999998</v>
      </c>
      <c r="AY277" s="43">
        <f t="shared" si="386"/>
        <v>27</v>
      </c>
      <c r="AZ277" s="43">
        <f t="shared" si="386"/>
        <v>15.72</v>
      </c>
      <c r="BA277" s="43">
        <f t="shared" si="386"/>
        <v>25.893999999999998</v>
      </c>
      <c r="BB277" s="43">
        <f t="shared" si="386"/>
        <v>23.684000000000001</v>
      </c>
      <c r="BC277" s="43">
        <f t="shared" si="386"/>
        <v>20.715</v>
      </c>
      <c r="BD277" s="43">
        <f t="shared" si="386"/>
        <v>27</v>
      </c>
      <c r="BE277" s="43">
        <f t="shared" si="386"/>
        <v>26.815999999999999</v>
      </c>
      <c r="BF277" s="43">
        <f t="shared" si="386"/>
        <v>27</v>
      </c>
      <c r="BG277" s="43">
        <f t="shared" si="386"/>
        <v>27</v>
      </c>
      <c r="BH277" s="43">
        <f t="shared" si="386"/>
        <v>25.419</v>
      </c>
      <c r="BI277" s="43">
        <f t="shared" si="386"/>
        <v>12.433</v>
      </c>
      <c r="BJ277" s="43">
        <f t="shared" si="386"/>
        <v>27</v>
      </c>
      <c r="BK277" s="43">
        <f t="shared" si="386"/>
        <v>27</v>
      </c>
      <c r="BL277" s="43">
        <f t="shared" si="386"/>
        <v>27</v>
      </c>
      <c r="BM277" s="43">
        <f t="shared" si="386"/>
        <v>24.834</v>
      </c>
      <c r="BN277" s="43">
        <f t="shared" si="386"/>
        <v>27</v>
      </c>
      <c r="BO277" s="43">
        <f t="shared" si="386"/>
        <v>19.202999999999999</v>
      </c>
      <c r="BP277" s="43">
        <f t="shared" ref="BP277:EA277" si="387">ROUND(BP276*1000,3)</f>
        <v>25.702000000000002</v>
      </c>
      <c r="BQ277" s="43">
        <f t="shared" si="387"/>
        <v>25.759</v>
      </c>
      <c r="BR277" s="43">
        <f t="shared" si="387"/>
        <v>8.6999999999999993</v>
      </c>
      <c r="BS277" s="43">
        <f t="shared" si="387"/>
        <v>4.3949999999999996</v>
      </c>
      <c r="BT277" s="43">
        <f t="shared" si="387"/>
        <v>6.6509999999999998</v>
      </c>
      <c r="BU277" s="43">
        <f t="shared" si="387"/>
        <v>13.811</v>
      </c>
      <c r="BV277" s="43">
        <f t="shared" si="387"/>
        <v>10.551</v>
      </c>
      <c r="BW277" s="43">
        <f t="shared" si="387"/>
        <v>15.736000000000001</v>
      </c>
      <c r="BX277" s="43">
        <f t="shared" si="387"/>
        <v>19.067</v>
      </c>
      <c r="BY277" s="43">
        <f t="shared" si="387"/>
        <v>27</v>
      </c>
      <c r="BZ277" s="43">
        <f t="shared" si="387"/>
        <v>27</v>
      </c>
      <c r="CA277" s="43">
        <f t="shared" si="387"/>
        <v>23.041</v>
      </c>
      <c r="CB277" s="43">
        <f t="shared" si="387"/>
        <v>27</v>
      </c>
      <c r="CC277" s="43">
        <f t="shared" si="387"/>
        <v>26.199000000000002</v>
      </c>
      <c r="CD277" s="43">
        <f t="shared" si="387"/>
        <v>23.52</v>
      </c>
      <c r="CE277" s="43">
        <f t="shared" si="387"/>
        <v>27</v>
      </c>
      <c r="CF277" s="43">
        <f t="shared" si="387"/>
        <v>24.334</v>
      </c>
      <c r="CG277" s="43">
        <f t="shared" si="387"/>
        <v>27</v>
      </c>
      <c r="CH277" s="43">
        <f t="shared" si="387"/>
        <v>26.187999999999999</v>
      </c>
      <c r="CI277" s="43">
        <f t="shared" si="387"/>
        <v>27</v>
      </c>
      <c r="CJ277" s="43">
        <f t="shared" si="387"/>
        <v>26.513999999999999</v>
      </c>
      <c r="CK277" s="43">
        <f t="shared" si="387"/>
        <v>10.601000000000001</v>
      </c>
      <c r="CL277" s="43">
        <f t="shared" si="387"/>
        <v>12.228999999999999</v>
      </c>
      <c r="CM277" s="43">
        <f t="shared" si="387"/>
        <v>6.274</v>
      </c>
      <c r="CN277" s="43">
        <f t="shared" si="387"/>
        <v>27</v>
      </c>
      <c r="CO277" s="43">
        <f t="shared" si="387"/>
        <v>26.36</v>
      </c>
      <c r="CP277" s="43">
        <f t="shared" si="387"/>
        <v>18.385999999999999</v>
      </c>
      <c r="CQ277" s="43">
        <f t="shared" si="387"/>
        <v>16.427</v>
      </c>
      <c r="CR277" s="43">
        <f t="shared" si="387"/>
        <v>4.1689999999999996</v>
      </c>
      <c r="CS277" s="43">
        <f t="shared" si="387"/>
        <v>26.658000000000001</v>
      </c>
      <c r="CT277" s="43">
        <f t="shared" si="387"/>
        <v>12.52</v>
      </c>
      <c r="CU277" s="43">
        <f t="shared" si="387"/>
        <v>23.616</v>
      </c>
      <c r="CV277" s="43">
        <f t="shared" si="387"/>
        <v>14.978999999999999</v>
      </c>
      <c r="CW277" s="43">
        <f t="shared" si="387"/>
        <v>17.379000000000001</v>
      </c>
      <c r="CX277" s="43">
        <f t="shared" si="387"/>
        <v>25.824000000000002</v>
      </c>
      <c r="CY277" s="43">
        <f t="shared" si="387"/>
        <v>27</v>
      </c>
      <c r="CZ277" s="43">
        <f t="shared" si="387"/>
        <v>27</v>
      </c>
      <c r="DA277" s="43">
        <f t="shared" si="387"/>
        <v>27</v>
      </c>
      <c r="DB277" s="43">
        <f t="shared" si="387"/>
        <v>27</v>
      </c>
      <c r="DC277" s="43">
        <f t="shared" si="387"/>
        <v>21.417999999999999</v>
      </c>
      <c r="DD277" s="43">
        <f t="shared" si="387"/>
        <v>3.43</v>
      </c>
      <c r="DE277" s="43">
        <f t="shared" si="387"/>
        <v>11.895</v>
      </c>
      <c r="DF277" s="43">
        <f t="shared" si="387"/>
        <v>27</v>
      </c>
      <c r="DG277" s="43">
        <f t="shared" si="387"/>
        <v>24.452999999999999</v>
      </c>
      <c r="DH277" s="43">
        <f t="shared" si="387"/>
        <v>24.515999999999998</v>
      </c>
      <c r="DI277" s="43">
        <f t="shared" si="387"/>
        <v>22.844999999999999</v>
      </c>
      <c r="DJ277" s="43">
        <f t="shared" si="387"/>
        <v>24.882999999999999</v>
      </c>
      <c r="DK277" s="43">
        <f t="shared" si="387"/>
        <v>19.658000000000001</v>
      </c>
      <c r="DL277" s="43">
        <f t="shared" si="387"/>
        <v>25.966999999999999</v>
      </c>
      <c r="DM277" s="43">
        <f t="shared" si="387"/>
        <v>23.899000000000001</v>
      </c>
      <c r="DN277" s="43">
        <f t="shared" si="387"/>
        <v>27</v>
      </c>
      <c r="DO277" s="43">
        <f t="shared" si="387"/>
        <v>27</v>
      </c>
      <c r="DP277" s="43">
        <f t="shared" si="387"/>
        <v>27</v>
      </c>
      <c r="DQ277" s="43">
        <f t="shared" si="387"/>
        <v>24.315999999999999</v>
      </c>
      <c r="DR277" s="43">
        <f t="shared" si="387"/>
        <v>27</v>
      </c>
      <c r="DS277" s="43">
        <f t="shared" si="387"/>
        <v>27</v>
      </c>
      <c r="DT277" s="43">
        <f t="shared" si="387"/>
        <v>25.728999999999999</v>
      </c>
      <c r="DU277" s="43">
        <f t="shared" si="387"/>
        <v>27</v>
      </c>
      <c r="DV277" s="43">
        <f t="shared" si="387"/>
        <v>27</v>
      </c>
      <c r="DW277" s="43">
        <f t="shared" si="387"/>
        <v>25.997</v>
      </c>
      <c r="DX277" s="43">
        <f t="shared" si="387"/>
        <v>22.931000000000001</v>
      </c>
      <c r="DY277" s="43">
        <f t="shared" si="387"/>
        <v>16.928000000000001</v>
      </c>
      <c r="DZ277" s="43">
        <f t="shared" si="387"/>
        <v>21.661999999999999</v>
      </c>
      <c r="EA277" s="43">
        <f t="shared" si="387"/>
        <v>10.26</v>
      </c>
      <c r="EB277" s="43">
        <f t="shared" ref="EB277:FX277" si="388">ROUND(EB276*1000,3)</f>
        <v>27</v>
      </c>
      <c r="EC277" s="43">
        <f t="shared" si="388"/>
        <v>27</v>
      </c>
      <c r="ED277" s="43">
        <f t="shared" si="388"/>
        <v>4.2240000000000002</v>
      </c>
      <c r="EE277" s="43">
        <f t="shared" si="388"/>
        <v>27</v>
      </c>
      <c r="EF277" s="43">
        <f t="shared" si="388"/>
        <v>23.594999999999999</v>
      </c>
      <c r="EG277" s="43">
        <f t="shared" si="388"/>
        <v>27</v>
      </c>
      <c r="EH277" s="43">
        <f t="shared" si="388"/>
        <v>27</v>
      </c>
      <c r="EI277" s="43">
        <f t="shared" si="388"/>
        <v>27</v>
      </c>
      <c r="EJ277" s="43">
        <f t="shared" si="388"/>
        <v>27</v>
      </c>
      <c r="EK277" s="43">
        <f t="shared" si="388"/>
        <v>5.7670000000000003</v>
      </c>
      <c r="EL277" s="43">
        <f t="shared" si="388"/>
        <v>6.1159999999999997</v>
      </c>
      <c r="EM277" s="43">
        <f t="shared" si="388"/>
        <v>20.308</v>
      </c>
      <c r="EN277" s="43">
        <f t="shared" si="388"/>
        <v>27</v>
      </c>
      <c r="EO277" s="43">
        <f t="shared" si="388"/>
        <v>27</v>
      </c>
      <c r="EP277" s="43">
        <f t="shared" si="388"/>
        <v>24.585999999999999</v>
      </c>
      <c r="EQ277" s="43">
        <f t="shared" si="388"/>
        <v>6.2629999999999999</v>
      </c>
      <c r="ER277" s="43">
        <f t="shared" si="388"/>
        <v>21.283000000000001</v>
      </c>
      <c r="ES277" s="43">
        <f t="shared" si="388"/>
        <v>27</v>
      </c>
      <c r="ET277" s="43">
        <f t="shared" si="388"/>
        <v>27</v>
      </c>
      <c r="EU277" s="43">
        <f t="shared" si="388"/>
        <v>27</v>
      </c>
      <c r="EV277" s="43">
        <f t="shared" si="388"/>
        <v>14.965</v>
      </c>
      <c r="EW277" s="43">
        <f t="shared" si="388"/>
        <v>7.2809999999999997</v>
      </c>
      <c r="EX277" s="43">
        <f t="shared" si="388"/>
        <v>7.91</v>
      </c>
      <c r="EY277" s="43">
        <f t="shared" si="388"/>
        <v>27</v>
      </c>
      <c r="EZ277" s="43">
        <f t="shared" si="388"/>
        <v>26.942</v>
      </c>
      <c r="FA277" s="43">
        <f t="shared" si="388"/>
        <v>10.666</v>
      </c>
      <c r="FB277" s="43">
        <f t="shared" si="388"/>
        <v>9.6240000000000006</v>
      </c>
      <c r="FC277" s="43">
        <f t="shared" si="388"/>
        <v>26.55</v>
      </c>
      <c r="FD277" s="43">
        <f t="shared" si="388"/>
        <v>27</v>
      </c>
      <c r="FE277" s="43">
        <f t="shared" si="388"/>
        <v>18.181000000000001</v>
      </c>
      <c r="FF277" s="43">
        <f t="shared" si="388"/>
        <v>27</v>
      </c>
      <c r="FG277" s="43">
        <f t="shared" si="388"/>
        <v>27</v>
      </c>
      <c r="FH277" s="43">
        <f t="shared" si="388"/>
        <v>23.771999999999998</v>
      </c>
      <c r="FI277" s="43">
        <f t="shared" si="388"/>
        <v>9.6389999999999993</v>
      </c>
      <c r="FJ277" s="43">
        <f t="shared" si="388"/>
        <v>22.207999999999998</v>
      </c>
      <c r="FK277" s="43">
        <f t="shared" si="388"/>
        <v>10.845000000000001</v>
      </c>
      <c r="FL277" s="43">
        <f t="shared" si="388"/>
        <v>27</v>
      </c>
      <c r="FM277" s="43">
        <f t="shared" si="388"/>
        <v>22.414000000000001</v>
      </c>
      <c r="FN277" s="43">
        <f t="shared" si="388"/>
        <v>27</v>
      </c>
      <c r="FO277" s="43">
        <f t="shared" si="388"/>
        <v>3.9420000000000002</v>
      </c>
      <c r="FP277" s="43">
        <f t="shared" si="388"/>
        <v>12.143000000000001</v>
      </c>
      <c r="FQ277" s="43">
        <f t="shared" si="388"/>
        <v>17.091000000000001</v>
      </c>
      <c r="FR277" s="43">
        <f t="shared" si="388"/>
        <v>6.4580000000000002</v>
      </c>
      <c r="FS277" s="43">
        <f t="shared" si="388"/>
        <v>5.0679999999999996</v>
      </c>
      <c r="FT277" s="43">
        <f t="shared" si="388"/>
        <v>2.4940000000000002</v>
      </c>
      <c r="FU277" s="43">
        <f t="shared" si="388"/>
        <v>22.344999999999999</v>
      </c>
      <c r="FV277" s="43">
        <f t="shared" si="388"/>
        <v>19.032</v>
      </c>
      <c r="FW277" s="43">
        <f t="shared" si="388"/>
        <v>25.498000000000001</v>
      </c>
      <c r="FX277" s="43">
        <f t="shared" si="388"/>
        <v>23.675000000000001</v>
      </c>
      <c r="FY277" s="101"/>
      <c r="FZ277" s="100"/>
      <c r="GA277" s="43"/>
      <c r="GB277" s="43"/>
      <c r="GC277" s="43"/>
      <c r="GD277" s="43"/>
      <c r="GE277" s="43"/>
      <c r="GF277" s="43"/>
      <c r="GG277" s="7"/>
      <c r="GH277" s="7"/>
      <c r="GI277" s="7"/>
      <c r="GJ277" s="7"/>
      <c r="GK277" s="7"/>
      <c r="GL277" s="7"/>
      <c r="GM277" s="7"/>
    </row>
    <row r="278" spans="1:195" x14ac:dyDescent="0.35">
      <c r="A278" s="6" t="s">
        <v>836</v>
      </c>
      <c r="B278" s="7" t="s">
        <v>837</v>
      </c>
      <c r="C278" s="43">
        <f>ROUND(C265-C276-C284,6)</f>
        <v>0</v>
      </c>
      <c r="D278" s="43">
        <f t="shared" ref="D278:BO278" si="389">ROUND(D265-D276-D284,6)</f>
        <v>0</v>
      </c>
      <c r="E278" s="43">
        <f t="shared" si="389"/>
        <v>0</v>
      </c>
      <c r="F278" s="43">
        <f t="shared" si="389"/>
        <v>0</v>
      </c>
      <c r="G278" s="43">
        <f t="shared" si="389"/>
        <v>0</v>
      </c>
      <c r="H278" s="43">
        <f t="shared" si="389"/>
        <v>0</v>
      </c>
      <c r="I278" s="43">
        <f t="shared" si="389"/>
        <v>0</v>
      </c>
      <c r="J278" s="43">
        <f t="shared" si="389"/>
        <v>0</v>
      </c>
      <c r="K278" s="43">
        <f t="shared" si="389"/>
        <v>0</v>
      </c>
      <c r="L278" s="43">
        <f t="shared" si="389"/>
        <v>0</v>
      </c>
      <c r="M278" s="43">
        <f t="shared" si="389"/>
        <v>0</v>
      </c>
      <c r="N278" s="43">
        <f t="shared" si="389"/>
        <v>0</v>
      </c>
      <c r="O278" s="43">
        <f t="shared" si="389"/>
        <v>0</v>
      </c>
      <c r="P278" s="43">
        <f t="shared" si="389"/>
        <v>0</v>
      </c>
      <c r="Q278" s="43">
        <f t="shared" si="389"/>
        <v>0</v>
      </c>
      <c r="R278" s="43">
        <f t="shared" si="389"/>
        <v>0</v>
      </c>
      <c r="S278" s="43">
        <f t="shared" si="389"/>
        <v>0</v>
      </c>
      <c r="T278" s="43">
        <f t="shared" si="389"/>
        <v>0</v>
      </c>
      <c r="U278" s="43">
        <f t="shared" si="389"/>
        <v>0</v>
      </c>
      <c r="V278" s="43">
        <f t="shared" si="389"/>
        <v>0</v>
      </c>
      <c r="W278" s="43">
        <f t="shared" si="389"/>
        <v>0</v>
      </c>
      <c r="X278" s="43">
        <f t="shared" si="389"/>
        <v>0</v>
      </c>
      <c r="Y278" s="43">
        <f t="shared" si="389"/>
        <v>0</v>
      </c>
      <c r="Z278" s="43">
        <f t="shared" si="389"/>
        <v>0</v>
      </c>
      <c r="AA278" s="43">
        <f t="shared" si="389"/>
        <v>0</v>
      </c>
      <c r="AB278" s="43">
        <f t="shared" si="389"/>
        <v>0</v>
      </c>
      <c r="AC278" s="43">
        <f t="shared" si="389"/>
        <v>0</v>
      </c>
      <c r="AD278" s="43">
        <f t="shared" si="389"/>
        <v>0</v>
      </c>
      <c r="AE278" s="43">
        <f t="shared" si="389"/>
        <v>0</v>
      </c>
      <c r="AF278" s="43">
        <f t="shared" si="389"/>
        <v>0</v>
      </c>
      <c r="AG278" s="43">
        <f t="shared" si="389"/>
        <v>0</v>
      </c>
      <c r="AH278" s="43">
        <f t="shared" si="389"/>
        <v>0</v>
      </c>
      <c r="AI278" s="43">
        <f t="shared" si="389"/>
        <v>0</v>
      </c>
      <c r="AJ278" s="43">
        <f t="shared" si="389"/>
        <v>0</v>
      </c>
      <c r="AK278" s="43">
        <f t="shared" si="389"/>
        <v>0</v>
      </c>
      <c r="AL278" s="43">
        <f t="shared" si="389"/>
        <v>0</v>
      </c>
      <c r="AM278" s="43">
        <f t="shared" si="389"/>
        <v>0</v>
      </c>
      <c r="AN278" s="43">
        <f t="shared" si="389"/>
        <v>0</v>
      </c>
      <c r="AO278" s="43">
        <f t="shared" si="389"/>
        <v>0</v>
      </c>
      <c r="AP278" s="43">
        <f t="shared" si="389"/>
        <v>0</v>
      </c>
      <c r="AQ278" s="43">
        <f t="shared" si="389"/>
        <v>0</v>
      </c>
      <c r="AR278" s="43">
        <f t="shared" si="389"/>
        <v>0</v>
      </c>
      <c r="AS278" s="43">
        <f t="shared" si="389"/>
        <v>0</v>
      </c>
      <c r="AT278" s="43">
        <f t="shared" si="389"/>
        <v>0</v>
      </c>
      <c r="AU278" s="43">
        <f t="shared" si="389"/>
        <v>0</v>
      </c>
      <c r="AV278" s="43">
        <f t="shared" si="389"/>
        <v>0</v>
      </c>
      <c r="AW278" s="43">
        <f t="shared" si="389"/>
        <v>0</v>
      </c>
      <c r="AX278" s="43">
        <f t="shared" si="389"/>
        <v>0</v>
      </c>
      <c r="AY278" s="43">
        <f t="shared" si="389"/>
        <v>0</v>
      </c>
      <c r="AZ278" s="43">
        <f t="shared" si="389"/>
        <v>0</v>
      </c>
      <c r="BA278" s="43">
        <f t="shared" si="389"/>
        <v>0</v>
      </c>
      <c r="BB278" s="43">
        <f t="shared" si="389"/>
        <v>0</v>
      </c>
      <c r="BC278" s="43">
        <f t="shared" si="389"/>
        <v>0</v>
      </c>
      <c r="BD278" s="43">
        <f t="shared" si="389"/>
        <v>0</v>
      </c>
      <c r="BE278" s="43">
        <f t="shared" si="389"/>
        <v>0</v>
      </c>
      <c r="BF278" s="43">
        <f t="shared" si="389"/>
        <v>0</v>
      </c>
      <c r="BG278" s="43">
        <f t="shared" si="389"/>
        <v>0</v>
      </c>
      <c r="BH278" s="43">
        <f t="shared" si="389"/>
        <v>0</v>
      </c>
      <c r="BI278" s="43">
        <f t="shared" si="389"/>
        <v>0</v>
      </c>
      <c r="BJ278" s="43">
        <f t="shared" si="389"/>
        <v>0</v>
      </c>
      <c r="BK278" s="43">
        <f t="shared" si="389"/>
        <v>0</v>
      </c>
      <c r="BL278" s="43">
        <f t="shared" si="389"/>
        <v>0</v>
      </c>
      <c r="BM278" s="43">
        <f t="shared" si="389"/>
        <v>0</v>
      </c>
      <c r="BN278" s="43">
        <f t="shared" si="389"/>
        <v>0</v>
      </c>
      <c r="BO278" s="43">
        <f t="shared" si="389"/>
        <v>0</v>
      </c>
      <c r="BP278" s="43">
        <f t="shared" ref="BP278:DZ278" si="390">ROUND(BP265-BP276-BP284,6)</f>
        <v>0</v>
      </c>
      <c r="BQ278" s="43">
        <f t="shared" si="390"/>
        <v>0</v>
      </c>
      <c r="BR278" s="43">
        <f t="shared" si="390"/>
        <v>0</v>
      </c>
      <c r="BS278" s="43">
        <f t="shared" si="390"/>
        <v>0</v>
      </c>
      <c r="BT278" s="43">
        <f t="shared" si="390"/>
        <v>0</v>
      </c>
      <c r="BU278" s="43">
        <f t="shared" si="390"/>
        <v>0</v>
      </c>
      <c r="BV278" s="43">
        <f t="shared" si="390"/>
        <v>1.6199999999999999E-3</v>
      </c>
      <c r="BW278" s="43">
        <f t="shared" si="390"/>
        <v>0</v>
      </c>
      <c r="BX278" s="43">
        <f t="shared" si="390"/>
        <v>0</v>
      </c>
      <c r="BY278" s="43">
        <f t="shared" si="390"/>
        <v>0</v>
      </c>
      <c r="BZ278" s="43">
        <f t="shared" si="390"/>
        <v>0</v>
      </c>
      <c r="CA278" s="43">
        <f t="shared" si="390"/>
        <v>0</v>
      </c>
      <c r="CB278" s="43">
        <f t="shared" si="390"/>
        <v>0</v>
      </c>
      <c r="CC278" s="43">
        <f t="shared" si="390"/>
        <v>0</v>
      </c>
      <c r="CD278" s="43">
        <f t="shared" si="390"/>
        <v>0</v>
      </c>
      <c r="CE278" s="43">
        <f t="shared" si="390"/>
        <v>0</v>
      </c>
      <c r="CF278" s="43">
        <f t="shared" si="390"/>
        <v>0</v>
      </c>
      <c r="CG278" s="43">
        <f t="shared" si="390"/>
        <v>0</v>
      </c>
      <c r="CH278" s="43">
        <f t="shared" si="390"/>
        <v>0</v>
      </c>
      <c r="CI278" s="43">
        <f t="shared" si="390"/>
        <v>0</v>
      </c>
      <c r="CJ278" s="43">
        <f t="shared" si="390"/>
        <v>0</v>
      </c>
      <c r="CK278" s="43">
        <f t="shared" si="390"/>
        <v>0</v>
      </c>
      <c r="CL278" s="43">
        <f t="shared" si="390"/>
        <v>0</v>
      </c>
      <c r="CM278" s="43">
        <f t="shared" si="390"/>
        <v>0</v>
      </c>
      <c r="CN278" s="43">
        <f t="shared" si="390"/>
        <v>0</v>
      </c>
      <c r="CO278" s="43">
        <f t="shared" si="390"/>
        <v>0</v>
      </c>
      <c r="CP278" s="43">
        <f t="shared" si="390"/>
        <v>1.323E-3</v>
      </c>
      <c r="CQ278" s="43">
        <f t="shared" si="390"/>
        <v>0</v>
      </c>
      <c r="CR278" s="43">
        <f t="shared" si="390"/>
        <v>0</v>
      </c>
      <c r="CS278" s="43">
        <f t="shared" si="390"/>
        <v>0</v>
      </c>
      <c r="CT278" s="43">
        <f t="shared" si="390"/>
        <v>0</v>
      </c>
      <c r="CU278" s="43">
        <f t="shared" si="390"/>
        <v>0</v>
      </c>
      <c r="CV278" s="43">
        <f t="shared" si="390"/>
        <v>0</v>
      </c>
      <c r="CW278" s="43">
        <f t="shared" si="390"/>
        <v>0</v>
      </c>
      <c r="CX278" s="43">
        <f t="shared" si="390"/>
        <v>0</v>
      </c>
      <c r="CY278" s="43">
        <f t="shared" si="390"/>
        <v>0</v>
      </c>
      <c r="CZ278" s="43">
        <f t="shared" si="390"/>
        <v>0</v>
      </c>
      <c r="DA278" s="43">
        <f t="shared" si="390"/>
        <v>0</v>
      </c>
      <c r="DB278" s="43">
        <f t="shared" si="390"/>
        <v>0</v>
      </c>
      <c r="DC278" s="43">
        <f t="shared" si="390"/>
        <v>0</v>
      </c>
      <c r="DD278" s="43">
        <f t="shared" si="390"/>
        <v>0</v>
      </c>
      <c r="DE278" s="43">
        <f t="shared" si="390"/>
        <v>0</v>
      </c>
      <c r="DF278" s="43">
        <f t="shared" si="390"/>
        <v>0</v>
      </c>
      <c r="DG278" s="43">
        <f t="shared" si="390"/>
        <v>0</v>
      </c>
      <c r="DH278" s="43">
        <f t="shared" si="390"/>
        <v>0</v>
      </c>
      <c r="DI278" s="43">
        <f t="shared" si="390"/>
        <v>0</v>
      </c>
      <c r="DJ278" s="43">
        <f t="shared" si="390"/>
        <v>0</v>
      </c>
      <c r="DK278" s="43">
        <f t="shared" si="390"/>
        <v>0</v>
      </c>
      <c r="DL278" s="43">
        <f t="shared" si="390"/>
        <v>0</v>
      </c>
      <c r="DM278" s="43">
        <f t="shared" si="390"/>
        <v>0</v>
      </c>
      <c r="DN278" s="43">
        <f t="shared" si="390"/>
        <v>0</v>
      </c>
      <c r="DO278" s="43">
        <f t="shared" si="390"/>
        <v>0</v>
      </c>
      <c r="DP278" s="43">
        <f t="shared" si="390"/>
        <v>0</v>
      </c>
      <c r="DQ278" s="43">
        <f t="shared" si="390"/>
        <v>0</v>
      </c>
      <c r="DR278" s="43">
        <f t="shared" si="390"/>
        <v>0</v>
      </c>
      <c r="DS278" s="43">
        <f t="shared" si="390"/>
        <v>0</v>
      </c>
      <c r="DT278" s="43">
        <f t="shared" si="390"/>
        <v>0</v>
      </c>
      <c r="DU278" s="43">
        <f t="shared" si="390"/>
        <v>0</v>
      </c>
      <c r="DV278" s="43">
        <f t="shared" si="390"/>
        <v>0</v>
      </c>
      <c r="DW278" s="43">
        <f t="shared" si="390"/>
        <v>0</v>
      </c>
      <c r="DX278" s="43">
        <f t="shared" si="390"/>
        <v>0</v>
      </c>
      <c r="DY278" s="43">
        <f t="shared" si="390"/>
        <v>0</v>
      </c>
      <c r="DZ278" s="43">
        <f t="shared" si="390"/>
        <v>0</v>
      </c>
      <c r="EA278" s="43">
        <f>ROUND(EA265-EA276-EA284,6)</f>
        <v>1.073E-3</v>
      </c>
      <c r="EB278" s="43">
        <f t="shared" ref="EB278:FX278" si="391">ROUND(EB265-EB276-EB284,6)</f>
        <v>0</v>
      </c>
      <c r="EC278" s="43">
        <f t="shared" si="391"/>
        <v>0</v>
      </c>
      <c r="ED278" s="43">
        <f t="shared" si="391"/>
        <v>4.0000000000000003E-5</v>
      </c>
      <c r="EE278" s="43">
        <f t="shared" si="391"/>
        <v>0</v>
      </c>
      <c r="EF278" s="43">
        <f t="shared" si="391"/>
        <v>0</v>
      </c>
      <c r="EG278" s="43">
        <f t="shared" si="391"/>
        <v>0</v>
      </c>
      <c r="EH278" s="43">
        <f t="shared" si="391"/>
        <v>0</v>
      </c>
      <c r="EI278" s="43">
        <f t="shared" si="391"/>
        <v>0</v>
      </c>
      <c r="EJ278" s="43">
        <f t="shared" si="391"/>
        <v>0</v>
      </c>
      <c r="EK278" s="43">
        <f t="shared" si="391"/>
        <v>0</v>
      </c>
      <c r="EL278" s="43">
        <f t="shared" si="391"/>
        <v>0</v>
      </c>
      <c r="EM278" s="43">
        <f t="shared" si="391"/>
        <v>0</v>
      </c>
      <c r="EN278" s="43">
        <f t="shared" si="391"/>
        <v>0</v>
      </c>
      <c r="EO278" s="43">
        <f t="shared" si="391"/>
        <v>0</v>
      </c>
      <c r="EP278" s="43">
        <f t="shared" si="391"/>
        <v>0</v>
      </c>
      <c r="EQ278" s="43">
        <v>0</v>
      </c>
      <c r="ER278" s="43">
        <f t="shared" si="391"/>
        <v>0</v>
      </c>
      <c r="ES278" s="43">
        <f t="shared" si="391"/>
        <v>0</v>
      </c>
      <c r="ET278" s="43">
        <f t="shared" si="391"/>
        <v>0</v>
      </c>
      <c r="EU278" s="43">
        <f t="shared" si="391"/>
        <v>0</v>
      </c>
      <c r="EV278" s="43">
        <f t="shared" si="391"/>
        <v>0</v>
      </c>
      <c r="EW278" s="43">
        <f t="shared" si="391"/>
        <v>0</v>
      </c>
      <c r="EX278" s="43">
        <f t="shared" si="391"/>
        <v>0</v>
      </c>
      <c r="EY278" s="43">
        <f t="shared" si="391"/>
        <v>0</v>
      </c>
      <c r="EZ278" s="43">
        <f t="shared" si="391"/>
        <v>0</v>
      </c>
      <c r="FA278" s="43">
        <f t="shared" si="391"/>
        <v>0</v>
      </c>
      <c r="FB278" s="43">
        <f t="shared" si="391"/>
        <v>0</v>
      </c>
      <c r="FC278" s="43">
        <f t="shared" si="391"/>
        <v>0</v>
      </c>
      <c r="FD278" s="43">
        <f t="shared" si="391"/>
        <v>0</v>
      </c>
      <c r="FE278" s="43">
        <f t="shared" si="391"/>
        <v>0</v>
      </c>
      <c r="FF278" s="43">
        <f t="shared" si="391"/>
        <v>0</v>
      </c>
      <c r="FG278" s="43">
        <f t="shared" si="391"/>
        <v>0</v>
      </c>
      <c r="FH278" s="43">
        <f t="shared" si="391"/>
        <v>0</v>
      </c>
      <c r="FI278" s="43">
        <f t="shared" si="391"/>
        <v>0</v>
      </c>
      <c r="FJ278" s="43">
        <f t="shared" si="391"/>
        <v>0</v>
      </c>
      <c r="FK278" s="43">
        <f t="shared" si="391"/>
        <v>0</v>
      </c>
      <c r="FL278" s="43">
        <f t="shared" si="391"/>
        <v>0</v>
      </c>
      <c r="FM278" s="43">
        <f t="shared" si="391"/>
        <v>0</v>
      </c>
      <c r="FN278" s="43">
        <f t="shared" si="391"/>
        <v>0</v>
      </c>
      <c r="FO278" s="43">
        <f t="shared" si="391"/>
        <v>1.4760000000000001E-3</v>
      </c>
      <c r="FP278" s="43">
        <f t="shared" si="391"/>
        <v>0</v>
      </c>
      <c r="FQ278" s="43">
        <f t="shared" si="391"/>
        <v>2.8700000000000002E-3</v>
      </c>
      <c r="FR278" s="43">
        <f t="shared" si="391"/>
        <v>5.7000000000000002E-3</v>
      </c>
      <c r="FS278" s="43">
        <f t="shared" si="391"/>
        <v>0</v>
      </c>
      <c r="FT278" s="43">
        <f t="shared" si="391"/>
        <v>1.6689999999999999E-3</v>
      </c>
      <c r="FU278" s="43">
        <f t="shared" si="391"/>
        <v>0</v>
      </c>
      <c r="FV278" s="43">
        <f t="shared" si="391"/>
        <v>0</v>
      </c>
      <c r="FW278" s="43">
        <f t="shared" si="391"/>
        <v>0</v>
      </c>
      <c r="FX278" s="43">
        <f t="shared" si="391"/>
        <v>0</v>
      </c>
      <c r="FY278" s="101"/>
      <c r="FZ278" s="43">
        <f>ROUND(SUM(C278:FX278)*1000,6)</f>
        <v>15.771000000000001</v>
      </c>
      <c r="GA278" s="43"/>
      <c r="GB278" s="43"/>
      <c r="GC278" s="43"/>
      <c r="GD278" s="43"/>
      <c r="GE278" s="43"/>
      <c r="GF278" s="43"/>
      <c r="GG278" s="7"/>
      <c r="GH278" s="7"/>
      <c r="GI278" s="7"/>
      <c r="GJ278" s="7"/>
      <c r="GK278" s="7"/>
      <c r="GL278" s="7"/>
      <c r="GM278" s="7"/>
    </row>
    <row r="279" spans="1:195" x14ac:dyDescent="0.35">
      <c r="A279" s="6" t="s">
        <v>595</v>
      </c>
      <c r="B279" s="7" t="s">
        <v>595</v>
      </c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43"/>
      <c r="BI279" s="43"/>
      <c r="BJ279" s="43"/>
      <c r="BK279" s="43"/>
      <c r="BL279" s="43"/>
      <c r="BM279" s="43"/>
      <c r="BN279" s="43"/>
      <c r="BO279" s="43"/>
      <c r="BP279" s="43"/>
      <c r="BQ279" s="43"/>
      <c r="BR279" s="43"/>
      <c r="BS279" s="43"/>
      <c r="BT279" s="43"/>
      <c r="BU279" s="43"/>
      <c r="BV279" s="43"/>
      <c r="BW279" s="43"/>
      <c r="BX279" s="43"/>
      <c r="BY279" s="43"/>
      <c r="BZ279" s="43"/>
      <c r="CA279" s="43"/>
      <c r="CB279" s="43"/>
      <c r="CC279" s="43"/>
      <c r="CD279" s="43"/>
      <c r="CE279" s="43"/>
      <c r="CF279" s="43"/>
      <c r="CG279" s="43"/>
      <c r="CH279" s="43"/>
      <c r="CI279" s="43"/>
      <c r="CJ279" s="43"/>
      <c r="CK279" s="43"/>
      <c r="CL279" s="43"/>
      <c r="CM279" s="43"/>
      <c r="CN279" s="43"/>
      <c r="CO279" s="43"/>
      <c r="CP279" s="43"/>
      <c r="CQ279" s="43"/>
      <c r="CR279" s="43"/>
      <c r="CS279" s="43"/>
      <c r="CT279" s="43"/>
      <c r="CU279" s="43"/>
      <c r="CV279" s="43"/>
      <c r="CW279" s="43"/>
      <c r="CX279" s="43"/>
      <c r="CY279" s="43"/>
      <c r="CZ279" s="43"/>
      <c r="DA279" s="43"/>
      <c r="DB279" s="43"/>
      <c r="DC279" s="43"/>
      <c r="DD279" s="43"/>
      <c r="DE279" s="43"/>
      <c r="DF279" s="43"/>
      <c r="DG279" s="43"/>
      <c r="DH279" s="43"/>
      <c r="DI279" s="43"/>
      <c r="DJ279" s="43"/>
      <c r="DK279" s="43"/>
      <c r="DL279" s="43"/>
      <c r="DM279" s="43"/>
      <c r="DN279" s="43"/>
      <c r="DO279" s="43"/>
      <c r="DP279" s="43"/>
      <c r="DQ279" s="43"/>
      <c r="DR279" s="43"/>
      <c r="DS279" s="43"/>
      <c r="DT279" s="43"/>
      <c r="DU279" s="43"/>
      <c r="DV279" s="43"/>
      <c r="DW279" s="43"/>
      <c r="DX279" s="43"/>
      <c r="DY279" s="43"/>
      <c r="DZ279" s="43"/>
      <c r="EA279" s="43"/>
      <c r="EB279" s="43"/>
      <c r="EC279" s="43"/>
      <c r="ED279" s="43"/>
      <c r="EE279" s="43"/>
      <c r="EF279" s="43"/>
      <c r="EG279" s="43"/>
      <c r="EH279" s="43"/>
      <c r="EI279" s="43"/>
      <c r="EJ279" s="43"/>
      <c r="EK279" s="43"/>
      <c r="EL279" s="43"/>
      <c r="EM279" s="43"/>
      <c r="EN279" s="43"/>
      <c r="EO279" s="43"/>
      <c r="EP279" s="43"/>
      <c r="EQ279" s="43"/>
      <c r="ER279" s="43"/>
      <c r="ES279" s="43"/>
      <c r="ET279" s="43"/>
      <c r="EU279" s="43"/>
      <c r="EV279" s="43"/>
      <c r="EW279" s="43"/>
      <c r="EX279" s="43"/>
      <c r="EY279" s="43"/>
      <c r="EZ279" s="43"/>
      <c r="FA279" s="43"/>
      <c r="FB279" s="43"/>
      <c r="FC279" s="43"/>
      <c r="FD279" s="43"/>
      <c r="FE279" s="43"/>
      <c r="FF279" s="43"/>
      <c r="FG279" s="43"/>
      <c r="FH279" s="43"/>
      <c r="FI279" s="43"/>
      <c r="FJ279" s="43"/>
      <c r="FK279" s="43"/>
      <c r="FL279" s="43"/>
      <c r="FM279" s="43"/>
      <c r="FN279" s="43"/>
      <c r="FO279" s="43"/>
      <c r="FP279" s="43"/>
      <c r="FQ279" s="43"/>
      <c r="FR279" s="43"/>
      <c r="FS279" s="43"/>
      <c r="FT279" s="43"/>
      <c r="FU279" s="43"/>
      <c r="FV279" s="43"/>
      <c r="FW279" s="43"/>
      <c r="FX279" s="43"/>
      <c r="FY279" s="101"/>
      <c r="FZ279" s="43"/>
      <c r="GA279" s="43"/>
      <c r="GB279" s="43"/>
      <c r="GC279" s="43"/>
      <c r="GD279" s="43"/>
      <c r="GE279" s="43"/>
      <c r="GF279" s="43"/>
      <c r="GG279" s="7"/>
      <c r="GH279" s="7"/>
      <c r="GI279" s="7"/>
      <c r="GJ279" s="7"/>
      <c r="GK279" s="7"/>
      <c r="GL279" s="7"/>
      <c r="GM279" s="7"/>
    </row>
    <row r="280" spans="1:195" x14ac:dyDescent="0.35">
      <c r="A280" s="6" t="s">
        <v>595</v>
      </c>
      <c r="B280" s="44" t="s">
        <v>838</v>
      </c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7"/>
      <c r="CW280" s="7"/>
      <c r="CX280" s="7"/>
      <c r="CY280" s="7"/>
      <c r="CZ280" s="7"/>
      <c r="DA280" s="7"/>
      <c r="DB280" s="7"/>
      <c r="DC280" s="7"/>
      <c r="DD280" s="7"/>
      <c r="DE280" s="7"/>
      <c r="DF280" s="7"/>
      <c r="DG280" s="7"/>
      <c r="DH280" s="7"/>
      <c r="DI280" s="7"/>
      <c r="DJ280" s="7"/>
      <c r="DK280" s="7"/>
      <c r="DL280" s="7"/>
      <c r="DM280" s="7"/>
      <c r="DN280" s="7"/>
      <c r="DO280" s="7"/>
      <c r="DP280" s="7"/>
      <c r="DQ280" s="7"/>
      <c r="DR280" s="7"/>
      <c r="DS280" s="7"/>
      <c r="DT280" s="7"/>
      <c r="DU280" s="7"/>
      <c r="DV280" s="7"/>
      <c r="DW280" s="7"/>
      <c r="DX280" s="7"/>
      <c r="DY280" s="7"/>
      <c r="DZ280" s="7"/>
      <c r="EA280" s="7"/>
      <c r="EB280" s="7"/>
      <c r="EC280" s="7"/>
      <c r="ED280" s="7"/>
      <c r="EE280" s="7"/>
      <c r="EF280" s="7"/>
      <c r="EG280" s="7"/>
      <c r="EH280" s="7"/>
      <c r="EI280" s="7"/>
      <c r="EJ280" s="7"/>
      <c r="EK280" s="7"/>
      <c r="EL280" s="7"/>
      <c r="EM280" s="7"/>
      <c r="EN280" s="7"/>
      <c r="EO280" s="7"/>
      <c r="EP280" s="7"/>
      <c r="EQ280" s="7"/>
      <c r="ER280" s="7"/>
      <c r="ES280" s="7"/>
      <c r="ET280" s="7"/>
      <c r="EU280" s="7"/>
      <c r="EV280" s="7"/>
      <c r="EW280" s="7"/>
      <c r="EX280" s="7"/>
      <c r="EY280" s="7"/>
      <c r="EZ280" s="7"/>
      <c r="FA280" s="7"/>
      <c r="FB280" s="7"/>
      <c r="FC280" s="7"/>
      <c r="FD280" s="7"/>
      <c r="FE280" s="7"/>
      <c r="FF280" s="7"/>
      <c r="FG280" s="7"/>
      <c r="FH280" s="7"/>
      <c r="FI280" s="7"/>
      <c r="FJ280" s="7"/>
      <c r="FK280" s="7"/>
      <c r="FL280" s="7"/>
      <c r="FM280" s="7"/>
      <c r="FN280" s="7"/>
      <c r="FO280" s="7"/>
      <c r="FP280" s="7"/>
      <c r="FQ280" s="7"/>
      <c r="FR280" s="7"/>
      <c r="FS280" s="7"/>
      <c r="FT280" s="7"/>
      <c r="FU280" s="7"/>
      <c r="FV280" s="7"/>
      <c r="FW280" s="7"/>
      <c r="FX280" s="7"/>
      <c r="FY280" s="102"/>
      <c r="FZ280" s="7"/>
      <c r="GA280" s="43"/>
      <c r="GB280" s="100"/>
      <c r="GC280" s="100"/>
      <c r="GD280" s="100"/>
      <c r="GE280" s="28"/>
      <c r="GF280" s="28"/>
      <c r="GG280" s="7"/>
      <c r="GH280" s="7"/>
      <c r="GI280" s="7"/>
      <c r="GJ280" s="7"/>
      <c r="GK280" s="7"/>
      <c r="GL280" s="7"/>
      <c r="GM280" s="7"/>
    </row>
    <row r="281" spans="1:195" x14ac:dyDescent="0.35">
      <c r="A281" s="6" t="s">
        <v>839</v>
      </c>
      <c r="B281" s="7" t="s">
        <v>840</v>
      </c>
      <c r="C281" s="7">
        <f t="shared" ref="C281:BN281" si="392">C63</f>
        <v>4115447.48</v>
      </c>
      <c r="D281" s="7">
        <f t="shared" si="392"/>
        <v>21988055.530000001</v>
      </c>
      <c r="E281" s="7">
        <f t="shared" si="392"/>
        <v>4147541.89</v>
      </c>
      <c r="F281" s="7">
        <f t="shared" si="392"/>
        <v>13257379.440000001</v>
      </c>
      <c r="G281" s="7">
        <f t="shared" si="392"/>
        <v>883775.89</v>
      </c>
      <c r="H281" s="7">
        <f t="shared" si="392"/>
        <v>880571.33</v>
      </c>
      <c r="I281" s="7">
        <f t="shared" si="392"/>
        <v>5305223.59</v>
      </c>
      <c r="J281" s="7">
        <f t="shared" si="392"/>
        <v>1143530.69</v>
      </c>
      <c r="K281" s="7">
        <f t="shared" si="392"/>
        <v>159838.34999999998</v>
      </c>
      <c r="L281" s="7">
        <f t="shared" si="392"/>
        <v>1932744.0999999999</v>
      </c>
      <c r="M281" s="7">
        <f t="shared" si="392"/>
        <v>749626.83000000007</v>
      </c>
      <c r="N281" s="7">
        <f t="shared" si="392"/>
        <v>36570415.560000002</v>
      </c>
      <c r="O281" s="7">
        <f t="shared" si="392"/>
        <v>8504645.2400000002</v>
      </c>
      <c r="P281" s="7">
        <f t="shared" si="392"/>
        <v>264061.09999999998</v>
      </c>
      <c r="Q281" s="7">
        <f t="shared" si="392"/>
        <v>27320784.140000001</v>
      </c>
      <c r="R281" s="7">
        <f t="shared" si="392"/>
        <v>2713427.6699999995</v>
      </c>
      <c r="S281" s="7">
        <f t="shared" si="392"/>
        <v>904809.78</v>
      </c>
      <c r="T281" s="7">
        <f t="shared" si="392"/>
        <v>78238.850000000006</v>
      </c>
      <c r="U281" s="7">
        <f t="shared" si="392"/>
        <v>48348.07</v>
      </c>
      <c r="V281" s="7">
        <f t="shared" si="392"/>
        <v>174054.56</v>
      </c>
      <c r="W281" s="7">
        <f t="shared" si="392"/>
        <v>55611.270000000004</v>
      </c>
      <c r="X281" s="7">
        <f t="shared" si="392"/>
        <v>24841.449999999997</v>
      </c>
      <c r="Y281" s="7">
        <f t="shared" si="392"/>
        <v>452086.36999999994</v>
      </c>
      <c r="Z281" s="7">
        <f t="shared" si="392"/>
        <v>126166.93</v>
      </c>
      <c r="AA281" s="7">
        <f t="shared" si="392"/>
        <v>19187212.91</v>
      </c>
      <c r="AB281" s="7">
        <f t="shared" si="392"/>
        <v>19070408.939999998</v>
      </c>
      <c r="AC281" s="7">
        <f t="shared" si="392"/>
        <v>526914.65999999992</v>
      </c>
      <c r="AD281" s="7">
        <f t="shared" si="392"/>
        <v>633163.69999999984</v>
      </c>
      <c r="AE281" s="7">
        <f t="shared" si="392"/>
        <v>92353.3</v>
      </c>
      <c r="AF281" s="7">
        <f t="shared" si="392"/>
        <v>130806.88999999998</v>
      </c>
      <c r="AG281" s="7">
        <f t="shared" si="392"/>
        <v>410031.48</v>
      </c>
      <c r="AH281" s="7">
        <f t="shared" si="392"/>
        <v>553557.74</v>
      </c>
      <c r="AI281" s="7">
        <f t="shared" si="392"/>
        <v>148594.06</v>
      </c>
      <c r="AJ281" s="7">
        <f t="shared" si="392"/>
        <v>90352.97</v>
      </c>
      <c r="AK281" s="7">
        <f t="shared" si="392"/>
        <v>108666.23</v>
      </c>
      <c r="AL281" s="7">
        <f t="shared" si="392"/>
        <v>79889.91</v>
      </c>
      <c r="AM281" s="7">
        <f t="shared" si="392"/>
        <v>247242.2</v>
      </c>
      <c r="AN281" s="7">
        <f t="shared" si="392"/>
        <v>166728.59999999998</v>
      </c>
      <c r="AO281" s="7">
        <f t="shared" si="392"/>
        <v>2894054.44</v>
      </c>
      <c r="AP281" s="7">
        <f t="shared" si="392"/>
        <v>53625040.389999993</v>
      </c>
      <c r="AQ281" s="7">
        <f t="shared" si="392"/>
        <v>235396.9</v>
      </c>
      <c r="AR281" s="7">
        <f t="shared" si="392"/>
        <v>34424646.840000004</v>
      </c>
      <c r="AS281" s="7">
        <f t="shared" si="392"/>
        <v>3765192.56</v>
      </c>
      <c r="AT281" s="7">
        <f t="shared" si="392"/>
        <v>1446872.3</v>
      </c>
      <c r="AU281" s="7">
        <f t="shared" si="392"/>
        <v>233245.29999999996</v>
      </c>
      <c r="AV281" s="7">
        <f t="shared" si="392"/>
        <v>247867.06999999998</v>
      </c>
      <c r="AW281" s="7">
        <f t="shared" si="392"/>
        <v>179173.82000000004</v>
      </c>
      <c r="AX281" s="7">
        <f t="shared" si="392"/>
        <v>78400.970000000016</v>
      </c>
      <c r="AY281" s="7">
        <f t="shared" si="392"/>
        <v>320198.98000000004</v>
      </c>
      <c r="AZ281" s="7">
        <f t="shared" si="392"/>
        <v>7639271.29</v>
      </c>
      <c r="BA281" s="7">
        <f t="shared" si="392"/>
        <v>5880088.6900000004</v>
      </c>
      <c r="BB281" s="7">
        <f t="shared" si="392"/>
        <v>6516181.8800000008</v>
      </c>
      <c r="BC281" s="7">
        <f t="shared" si="392"/>
        <v>12362113.239999998</v>
      </c>
      <c r="BD281" s="7">
        <f t="shared" si="392"/>
        <v>1707370.63</v>
      </c>
      <c r="BE281" s="7">
        <f t="shared" si="392"/>
        <v>758115.77999999991</v>
      </c>
      <c r="BF281" s="7">
        <f t="shared" si="392"/>
        <v>10354373.540000001</v>
      </c>
      <c r="BG281" s="7">
        <f t="shared" si="392"/>
        <v>738640.59</v>
      </c>
      <c r="BH281" s="7">
        <f t="shared" si="392"/>
        <v>353655.22</v>
      </c>
      <c r="BI281" s="7">
        <f t="shared" si="392"/>
        <v>262927.96000000002</v>
      </c>
      <c r="BJ281" s="7">
        <f t="shared" si="392"/>
        <v>2981129.2200000007</v>
      </c>
      <c r="BK281" s="7">
        <f t="shared" si="392"/>
        <v>12462875.279999999</v>
      </c>
      <c r="BL281" s="7">
        <f t="shared" si="392"/>
        <v>76541.53</v>
      </c>
      <c r="BM281" s="7">
        <f t="shared" si="392"/>
        <v>376546.87</v>
      </c>
      <c r="BN281" s="7">
        <f t="shared" si="392"/>
        <v>1967658.45</v>
      </c>
      <c r="BO281" s="7">
        <f t="shared" ref="BO281:DZ281" si="393">BO63</f>
        <v>1020193.0599999999</v>
      </c>
      <c r="BP281" s="7">
        <f t="shared" si="393"/>
        <v>107260.7</v>
      </c>
      <c r="BQ281" s="7">
        <f t="shared" si="393"/>
        <v>3335810.09</v>
      </c>
      <c r="BR281" s="7">
        <f t="shared" si="393"/>
        <v>2556312.7000000002</v>
      </c>
      <c r="BS281" s="7">
        <f t="shared" si="393"/>
        <v>642569.21</v>
      </c>
      <c r="BT281" s="7">
        <f t="shared" si="393"/>
        <v>226823.25</v>
      </c>
      <c r="BU281" s="7">
        <f t="shared" si="393"/>
        <v>287908.79000000004</v>
      </c>
      <c r="BV281" s="7">
        <f t="shared" si="393"/>
        <v>790408.25000000012</v>
      </c>
      <c r="BW281" s="7">
        <f t="shared" si="393"/>
        <v>936884.53</v>
      </c>
      <c r="BX281" s="7">
        <f t="shared" si="393"/>
        <v>31957.579999999998</v>
      </c>
      <c r="BY281" s="7">
        <f t="shared" si="393"/>
        <v>471560.56000000006</v>
      </c>
      <c r="BZ281" s="7">
        <f t="shared" si="393"/>
        <v>147397.02000000002</v>
      </c>
      <c r="CA281" s="7">
        <f t="shared" si="393"/>
        <v>81881.609999999986</v>
      </c>
      <c r="CB281" s="7">
        <f t="shared" si="393"/>
        <v>42984966.400000006</v>
      </c>
      <c r="CC281" s="7">
        <f t="shared" si="393"/>
        <v>141707.54</v>
      </c>
      <c r="CD281" s="7">
        <f t="shared" si="393"/>
        <v>29134.089999999997</v>
      </c>
      <c r="CE281" s="7">
        <f t="shared" si="393"/>
        <v>152132.00999999998</v>
      </c>
      <c r="CF281" s="7">
        <f t="shared" si="393"/>
        <v>77235.210000000006</v>
      </c>
      <c r="CG281" s="7">
        <f t="shared" si="393"/>
        <v>119886.59000000001</v>
      </c>
      <c r="CH281" s="7">
        <f t="shared" si="393"/>
        <v>82262.329999999987</v>
      </c>
      <c r="CI281" s="7">
        <f t="shared" si="393"/>
        <v>483869.50999999995</v>
      </c>
      <c r="CJ281" s="7">
        <f t="shared" si="393"/>
        <v>657795.11</v>
      </c>
      <c r="CK281" s="7">
        <f t="shared" si="393"/>
        <v>3439278.9</v>
      </c>
      <c r="CL281" s="7">
        <f t="shared" si="393"/>
        <v>951966.03</v>
      </c>
      <c r="CM281" s="7">
        <f t="shared" si="393"/>
        <v>518616.36</v>
      </c>
      <c r="CN281" s="7">
        <f t="shared" si="393"/>
        <v>16894023.310000002</v>
      </c>
      <c r="CO281" s="7">
        <f t="shared" si="393"/>
        <v>8341795.6599999992</v>
      </c>
      <c r="CP281" s="7">
        <f t="shared" si="393"/>
        <v>524936.19999999995</v>
      </c>
      <c r="CQ281" s="7">
        <f t="shared" si="393"/>
        <v>590441.01</v>
      </c>
      <c r="CR281" s="7">
        <f t="shared" si="393"/>
        <v>188867.55</v>
      </c>
      <c r="CS281" s="7">
        <f t="shared" si="393"/>
        <v>195817.19</v>
      </c>
      <c r="CT281" s="7">
        <f t="shared" si="393"/>
        <v>98576.029999999984</v>
      </c>
      <c r="CU281" s="7">
        <f t="shared" si="393"/>
        <v>115847.81999999999</v>
      </c>
      <c r="CV281" s="7">
        <f t="shared" si="393"/>
        <v>52974.95</v>
      </c>
      <c r="CW281" s="7">
        <f t="shared" si="393"/>
        <v>230295.55999999997</v>
      </c>
      <c r="CX281" s="7">
        <f t="shared" si="393"/>
        <v>418715.53</v>
      </c>
      <c r="CY281" s="7">
        <f t="shared" si="393"/>
        <v>39194.18</v>
      </c>
      <c r="CZ281" s="7">
        <f t="shared" si="393"/>
        <v>1634681.0299999998</v>
      </c>
      <c r="DA281" s="7">
        <f t="shared" si="393"/>
        <v>137800.54999999999</v>
      </c>
      <c r="DB281" s="7">
        <f t="shared" si="393"/>
        <v>229733.11</v>
      </c>
      <c r="DC281" s="7">
        <f t="shared" si="393"/>
        <v>184565.80000000002</v>
      </c>
      <c r="DD281" s="7">
        <f t="shared" si="393"/>
        <v>105508.86</v>
      </c>
      <c r="DE281" s="7">
        <f t="shared" si="393"/>
        <v>163701.06</v>
      </c>
      <c r="DF281" s="7">
        <f t="shared" si="393"/>
        <v>15074062.25</v>
      </c>
      <c r="DG281" s="7">
        <f t="shared" si="393"/>
        <v>55278.239999999998</v>
      </c>
      <c r="DH281" s="7">
        <f t="shared" si="393"/>
        <v>1207166.6200000001</v>
      </c>
      <c r="DI281" s="7">
        <f t="shared" si="393"/>
        <v>1806530.1900000002</v>
      </c>
      <c r="DJ281" s="7">
        <f t="shared" si="393"/>
        <v>365948.26</v>
      </c>
      <c r="DK281" s="7">
        <f t="shared" si="393"/>
        <v>334341.86</v>
      </c>
      <c r="DL281" s="7">
        <f t="shared" si="393"/>
        <v>3529220.7800000003</v>
      </c>
      <c r="DM281" s="7">
        <f t="shared" si="393"/>
        <v>266511.93</v>
      </c>
      <c r="DN281" s="7">
        <f t="shared" si="393"/>
        <v>828909.3</v>
      </c>
      <c r="DO281" s="7">
        <f t="shared" si="393"/>
        <v>1810017.6700000002</v>
      </c>
      <c r="DP281" s="7">
        <f t="shared" si="393"/>
        <v>171936.8</v>
      </c>
      <c r="DQ281" s="7">
        <f t="shared" si="393"/>
        <v>354548.96</v>
      </c>
      <c r="DR281" s="7">
        <f t="shared" si="393"/>
        <v>758400.56000000017</v>
      </c>
      <c r="DS281" s="7">
        <f t="shared" si="393"/>
        <v>372790.13</v>
      </c>
      <c r="DT281" s="7">
        <f t="shared" si="393"/>
        <v>59950.57</v>
      </c>
      <c r="DU281" s="7">
        <f t="shared" si="393"/>
        <v>189259.02000000002</v>
      </c>
      <c r="DV281" s="7">
        <f t="shared" si="393"/>
        <v>128589.44</v>
      </c>
      <c r="DW281" s="7">
        <f t="shared" si="393"/>
        <v>136916.67000000001</v>
      </c>
      <c r="DX281" s="7">
        <f t="shared" si="393"/>
        <v>95705.459999999992</v>
      </c>
      <c r="DY281" s="7">
        <f t="shared" si="393"/>
        <v>166516.94</v>
      </c>
      <c r="DZ281" s="7">
        <f t="shared" si="393"/>
        <v>601351.02</v>
      </c>
      <c r="EA281" s="7">
        <f t="shared" ref="EA281:FX281" si="394">EA63</f>
        <v>520112.91000000003</v>
      </c>
      <c r="EB281" s="7">
        <f t="shared" si="394"/>
        <v>394222.08999999997</v>
      </c>
      <c r="EC281" s="7">
        <f t="shared" si="394"/>
        <v>205863.69</v>
      </c>
      <c r="ED281" s="7">
        <f t="shared" si="394"/>
        <v>792065.79999999993</v>
      </c>
      <c r="EE281" s="7">
        <f t="shared" si="394"/>
        <v>123260.87</v>
      </c>
      <c r="EF281" s="7">
        <f t="shared" si="394"/>
        <v>889017.03</v>
      </c>
      <c r="EG281" s="7">
        <f t="shared" si="394"/>
        <v>193926.56000000003</v>
      </c>
      <c r="EH281" s="7">
        <f t="shared" si="394"/>
        <v>129468.89</v>
      </c>
      <c r="EI281" s="7">
        <f t="shared" si="394"/>
        <v>8692051.2300000004</v>
      </c>
      <c r="EJ281" s="7">
        <f t="shared" si="394"/>
        <v>6686528.6200000001</v>
      </c>
      <c r="EK281" s="7">
        <f t="shared" si="394"/>
        <v>392590.09</v>
      </c>
      <c r="EL281" s="7">
        <f t="shared" si="394"/>
        <v>366557.67</v>
      </c>
      <c r="EM281" s="7">
        <f t="shared" si="394"/>
        <v>147958.71</v>
      </c>
      <c r="EN281" s="7">
        <f t="shared" si="394"/>
        <v>597825.73</v>
      </c>
      <c r="EO281" s="7">
        <f t="shared" si="394"/>
        <v>105493.8</v>
      </c>
      <c r="EP281" s="7">
        <f t="shared" si="394"/>
        <v>211195.65000000002</v>
      </c>
      <c r="EQ281" s="7">
        <f t="shared" si="394"/>
        <v>1539643.42</v>
      </c>
      <c r="ER281" s="7">
        <f t="shared" si="394"/>
        <v>216961.6</v>
      </c>
      <c r="ES281" s="7">
        <f t="shared" si="394"/>
        <v>91359.33</v>
      </c>
      <c r="ET281" s="7">
        <f t="shared" si="394"/>
        <v>125021.62999999999</v>
      </c>
      <c r="EU281" s="7">
        <f t="shared" si="394"/>
        <v>340958.95</v>
      </c>
      <c r="EV281" s="7">
        <f t="shared" si="394"/>
        <v>54712.76</v>
      </c>
      <c r="EW281" s="7">
        <f t="shared" si="394"/>
        <v>375554.34</v>
      </c>
      <c r="EX281" s="7">
        <f t="shared" si="394"/>
        <v>98506.300000000017</v>
      </c>
      <c r="EY281" s="7">
        <f t="shared" si="394"/>
        <v>590149.93000000005</v>
      </c>
      <c r="EZ281" s="7">
        <f t="shared" si="394"/>
        <v>103785.48</v>
      </c>
      <c r="FA281" s="7">
        <f t="shared" si="394"/>
        <v>2089516.1099999999</v>
      </c>
      <c r="FB281" s="7">
        <f t="shared" si="394"/>
        <v>293614.84999999998</v>
      </c>
      <c r="FC281" s="7">
        <f t="shared" si="394"/>
        <v>1048255.6100000001</v>
      </c>
      <c r="FD281" s="7">
        <f t="shared" si="394"/>
        <v>365432.33999999997</v>
      </c>
      <c r="FE281" s="7">
        <f t="shared" si="394"/>
        <v>80098.590000000011</v>
      </c>
      <c r="FF281" s="7">
        <f t="shared" si="394"/>
        <v>155376.35</v>
      </c>
      <c r="FG281" s="7">
        <f t="shared" si="394"/>
        <v>109732.4</v>
      </c>
      <c r="FH281" s="7">
        <f t="shared" si="394"/>
        <v>88070.560000000012</v>
      </c>
      <c r="FI281" s="7">
        <f t="shared" si="394"/>
        <v>1154686.06</v>
      </c>
      <c r="FJ281" s="7">
        <f t="shared" si="394"/>
        <v>862101.62000000011</v>
      </c>
      <c r="FK281" s="7">
        <f t="shared" si="394"/>
        <v>1229441.3400000001</v>
      </c>
      <c r="FL281" s="7">
        <f t="shared" si="394"/>
        <v>3951265.0300000003</v>
      </c>
      <c r="FM281" s="7">
        <f t="shared" si="394"/>
        <v>2177948.5699999998</v>
      </c>
      <c r="FN281" s="7">
        <f t="shared" si="394"/>
        <v>12760041.009999998</v>
      </c>
      <c r="FO281" s="7">
        <f t="shared" si="394"/>
        <v>646663.00999999989</v>
      </c>
      <c r="FP281" s="7">
        <f t="shared" si="394"/>
        <v>1434075.1099999999</v>
      </c>
      <c r="FQ281" s="7">
        <f t="shared" si="394"/>
        <v>616881.11</v>
      </c>
      <c r="FR281" s="7">
        <f t="shared" si="394"/>
        <v>104955.26</v>
      </c>
      <c r="FS281" s="7">
        <f t="shared" si="394"/>
        <v>81040.39</v>
      </c>
      <c r="FT281" s="7">
        <f t="shared" si="394"/>
        <v>72963.55</v>
      </c>
      <c r="FU281" s="7">
        <f t="shared" si="394"/>
        <v>583459.38</v>
      </c>
      <c r="FV281" s="7">
        <f t="shared" si="394"/>
        <v>472853.51999999996</v>
      </c>
      <c r="FW281" s="7">
        <f t="shared" si="394"/>
        <v>105927.04000000001</v>
      </c>
      <c r="FX281" s="7">
        <f t="shared" si="394"/>
        <v>34575.870000000003</v>
      </c>
      <c r="FY281" s="7"/>
      <c r="FZ281" s="7"/>
      <c r="GA281" s="43"/>
      <c r="GB281" s="43"/>
      <c r="GC281" s="43"/>
      <c r="GD281" s="43"/>
      <c r="GE281" s="43"/>
      <c r="GF281" s="43"/>
      <c r="GG281" s="7"/>
      <c r="GH281" s="7"/>
      <c r="GI281" s="7"/>
      <c r="GJ281" s="7"/>
      <c r="GK281" s="7"/>
      <c r="GL281" s="7"/>
      <c r="GM281" s="7"/>
    </row>
    <row r="282" spans="1:195" x14ac:dyDescent="0.35">
      <c r="A282" s="6" t="s">
        <v>841</v>
      </c>
      <c r="B282" s="7" t="s">
        <v>842</v>
      </c>
      <c r="C282" s="43">
        <f t="shared" ref="C282:BN282" si="395">ROUND(C281/C48,6)</f>
        <v>3.3830000000000002E-3</v>
      </c>
      <c r="D282" s="43">
        <f t="shared" si="395"/>
        <v>5.339E-3</v>
      </c>
      <c r="E282" s="43">
        <f t="shared" si="395"/>
        <v>3.3270000000000001E-3</v>
      </c>
      <c r="F282" s="43">
        <f t="shared" si="395"/>
        <v>4.1289999999999999E-3</v>
      </c>
      <c r="G282" s="43">
        <f t="shared" si="395"/>
        <v>1.9319999999999999E-3</v>
      </c>
      <c r="H282" s="43">
        <f t="shared" si="395"/>
        <v>6.7260000000000002E-3</v>
      </c>
      <c r="I282" s="43">
        <f t="shared" si="395"/>
        <v>4.7590000000000002E-3</v>
      </c>
      <c r="J282" s="43">
        <f t="shared" si="395"/>
        <v>6.9059999999999998E-3</v>
      </c>
      <c r="K282" s="43">
        <f t="shared" si="395"/>
        <v>3.2929999999999999E-3</v>
      </c>
      <c r="L282" s="43">
        <f t="shared" si="395"/>
        <v>2.3019999999999998E-3</v>
      </c>
      <c r="M282" s="43">
        <f t="shared" si="395"/>
        <v>2.2539999999999999E-3</v>
      </c>
      <c r="N282" s="43">
        <f t="shared" si="395"/>
        <v>4.0969999999999999E-3</v>
      </c>
      <c r="O282" s="43">
        <f t="shared" si="395"/>
        <v>3.418E-3</v>
      </c>
      <c r="P282" s="43">
        <f t="shared" si="395"/>
        <v>4.9709999999999997E-3</v>
      </c>
      <c r="Q282" s="43">
        <f t="shared" si="395"/>
        <v>4.9040000000000004E-3</v>
      </c>
      <c r="R282" s="43">
        <f t="shared" si="395"/>
        <v>3.8938E-2</v>
      </c>
      <c r="S282" s="43">
        <f t="shared" si="395"/>
        <v>1.591E-3</v>
      </c>
      <c r="T282" s="43">
        <f t="shared" si="395"/>
        <v>2.9640000000000001E-3</v>
      </c>
      <c r="U282" s="43">
        <f t="shared" si="395"/>
        <v>1.5200000000000001E-3</v>
      </c>
      <c r="V282" s="43">
        <f t="shared" si="395"/>
        <v>5.228E-3</v>
      </c>
      <c r="W282" s="43">
        <f t="shared" si="395"/>
        <v>8.2719999999999998E-3</v>
      </c>
      <c r="X282" s="43">
        <f t="shared" si="395"/>
        <v>1.3309999999999999E-3</v>
      </c>
      <c r="Y282" s="43">
        <f t="shared" si="395"/>
        <v>6.3010000000000002E-3</v>
      </c>
      <c r="Z282" s="43">
        <f t="shared" si="395"/>
        <v>4.7530000000000003E-3</v>
      </c>
      <c r="AA282" s="43">
        <f t="shared" si="395"/>
        <v>3.5890000000000002E-3</v>
      </c>
      <c r="AB282" s="43">
        <f t="shared" si="395"/>
        <v>1.9880000000000002E-3</v>
      </c>
      <c r="AC282" s="43">
        <f t="shared" si="395"/>
        <v>1.2700000000000001E-3</v>
      </c>
      <c r="AD282" s="43">
        <f t="shared" si="395"/>
        <v>1.3630000000000001E-3</v>
      </c>
      <c r="AE282" s="43">
        <f t="shared" si="395"/>
        <v>1.8730000000000001E-3</v>
      </c>
      <c r="AF282" s="43">
        <f t="shared" si="395"/>
        <v>1.4300000000000001E-3</v>
      </c>
      <c r="AG282" s="43">
        <f t="shared" si="395"/>
        <v>1.2099999999999999E-3</v>
      </c>
      <c r="AH282" s="43">
        <f t="shared" si="395"/>
        <v>1.4324E-2</v>
      </c>
      <c r="AI282" s="43">
        <f t="shared" si="395"/>
        <v>1.478E-2</v>
      </c>
      <c r="AJ282" s="43">
        <f t="shared" si="395"/>
        <v>2.6489999999999999E-3</v>
      </c>
      <c r="AK282" s="43">
        <f t="shared" si="395"/>
        <v>1.6230000000000001E-3</v>
      </c>
      <c r="AL282" s="43">
        <f t="shared" si="395"/>
        <v>8.8000000000000003E-4</v>
      </c>
      <c r="AM282" s="43">
        <f t="shared" si="395"/>
        <v>4.1479999999999998E-3</v>
      </c>
      <c r="AN282" s="43">
        <f t="shared" si="395"/>
        <v>1.077E-3</v>
      </c>
      <c r="AO282" s="43">
        <f t="shared" si="395"/>
        <v>5.803E-3</v>
      </c>
      <c r="AP282" s="43">
        <f t="shared" si="395"/>
        <v>2.1189999999999998E-3</v>
      </c>
      <c r="AQ282" s="43">
        <f t="shared" si="395"/>
        <v>2.477E-3</v>
      </c>
      <c r="AR282" s="43">
        <f t="shared" si="395"/>
        <v>3.2560000000000002E-3</v>
      </c>
      <c r="AS282" s="43">
        <f t="shared" si="395"/>
        <v>8.1800000000000004E-4</v>
      </c>
      <c r="AT282" s="43">
        <f t="shared" si="395"/>
        <v>3.666E-3</v>
      </c>
      <c r="AU282" s="43">
        <f t="shared" si="395"/>
        <v>3.261E-3</v>
      </c>
      <c r="AV282" s="43">
        <f t="shared" si="395"/>
        <v>5.5849999999999997E-3</v>
      </c>
      <c r="AW282" s="43">
        <f t="shared" si="395"/>
        <v>4.6499999999999996E-3</v>
      </c>
      <c r="AX282" s="43">
        <f t="shared" si="395"/>
        <v>2.555E-3</v>
      </c>
      <c r="AY282" s="43">
        <f t="shared" si="395"/>
        <v>5.4539999999999996E-3</v>
      </c>
      <c r="AZ282" s="43">
        <f t="shared" si="395"/>
        <v>7.5779999999999997E-3</v>
      </c>
      <c r="BA282" s="43">
        <f t="shared" si="395"/>
        <v>6.9499999999999996E-3</v>
      </c>
      <c r="BB282" s="43">
        <f t="shared" si="395"/>
        <v>2.6842999999999999E-2</v>
      </c>
      <c r="BC282" s="43">
        <f t="shared" si="395"/>
        <v>3.0000000000000001E-3</v>
      </c>
      <c r="BD282" s="43">
        <f t="shared" si="395"/>
        <v>3.1909999999999998E-3</v>
      </c>
      <c r="BE282" s="43">
        <f t="shared" si="395"/>
        <v>4.1120000000000002E-3</v>
      </c>
      <c r="BF282" s="43">
        <f t="shared" si="395"/>
        <v>3.725E-3</v>
      </c>
      <c r="BG282" s="43">
        <f t="shared" si="395"/>
        <v>1.1879000000000001E-2</v>
      </c>
      <c r="BH282" s="43">
        <f t="shared" si="395"/>
        <v>4.6909999999999999E-3</v>
      </c>
      <c r="BI282" s="43">
        <f t="shared" si="395"/>
        <v>4.9870000000000001E-3</v>
      </c>
      <c r="BJ282" s="43">
        <f t="shared" si="395"/>
        <v>3.2000000000000002E-3</v>
      </c>
      <c r="BK282" s="43">
        <f t="shared" si="395"/>
        <v>7.2810000000000001E-3</v>
      </c>
      <c r="BL282" s="43">
        <f t="shared" si="395"/>
        <v>9.2820000000000003E-3</v>
      </c>
      <c r="BM282" s="43">
        <f t="shared" si="395"/>
        <v>8.8430000000000002E-3</v>
      </c>
      <c r="BN282" s="43">
        <f t="shared" si="395"/>
        <v>5.8329999999999996E-3</v>
      </c>
      <c r="BO282" s="43">
        <f t="shared" ref="BO282:DZ282" si="396">ROUND(BO281/BO48,6)</f>
        <v>5.3220000000000003E-3</v>
      </c>
      <c r="BP282" s="43">
        <f t="shared" si="396"/>
        <v>1.1620000000000001E-3</v>
      </c>
      <c r="BQ282" s="43">
        <f t="shared" si="396"/>
        <v>1.812E-3</v>
      </c>
      <c r="BR282" s="43">
        <f t="shared" si="396"/>
        <v>2.6710000000000002E-3</v>
      </c>
      <c r="BS282" s="43">
        <f t="shared" si="396"/>
        <v>8.6899999999999998E-4</v>
      </c>
      <c r="BT282" s="43">
        <f t="shared" si="396"/>
        <v>4.8799999999999999E-4</v>
      </c>
      <c r="BU282" s="43">
        <f t="shared" si="396"/>
        <v>1.748E-3</v>
      </c>
      <c r="BV282" s="43">
        <f t="shared" si="396"/>
        <v>6.0700000000000001E-4</v>
      </c>
      <c r="BW282" s="43">
        <f t="shared" si="396"/>
        <v>8.7600000000000004E-4</v>
      </c>
      <c r="BX282" s="43">
        <f t="shared" si="396"/>
        <v>5.7600000000000001E-4</v>
      </c>
      <c r="BY282" s="43">
        <f t="shared" si="396"/>
        <v>3.9230000000000003E-3</v>
      </c>
      <c r="BZ282" s="43">
        <f t="shared" si="396"/>
        <v>4.1440000000000001E-3</v>
      </c>
      <c r="CA282" s="43">
        <f t="shared" si="396"/>
        <v>8.1899999999999996E-4</v>
      </c>
      <c r="CB282" s="43">
        <f t="shared" si="396"/>
        <v>3.1610000000000002E-3</v>
      </c>
      <c r="CC282" s="43">
        <f t="shared" si="396"/>
        <v>7.2550000000000002E-3</v>
      </c>
      <c r="CD282" s="43">
        <f t="shared" si="396"/>
        <v>1.4649999999999999E-3</v>
      </c>
      <c r="CE282" s="43">
        <f t="shared" si="396"/>
        <v>3.5349999999999999E-3</v>
      </c>
      <c r="CF282" s="43">
        <f t="shared" si="396"/>
        <v>2.4489999999999998E-3</v>
      </c>
      <c r="CG282" s="43">
        <f t="shared" si="396"/>
        <v>4.8349999999999999E-3</v>
      </c>
      <c r="CH282" s="43">
        <f t="shared" si="396"/>
        <v>4.7200000000000002E-3</v>
      </c>
      <c r="CI282" s="43">
        <f t="shared" si="396"/>
        <v>4.2370000000000003E-3</v>
      </c>
      <c r="CJ282" s="43">
        <f t="shared" si="396"/>
        <v>1.784E-3</v>
      </c>
      <c r="CK282" s="43">
        <f t="shared" si="396"/>
        <v>2.1570000000000001E-3</v>
      </c>
      <c r="CL282" s="43">
        <f t="shared" si="396"/>
        <v>4.1180000000000001E-3</v>
      </c>
      <c r="CM282" s="43">
        <f t="shared" si="396"/>
        <v>1.9589999999999998E-3</v>
      </c>
      <c r="CN282" s="43">
        <f t="shared" si="396"/>
        <v>3.4350000000000001E-3</v>
      </c>
      <c r="CO282" s="43">
        <f t="shared" si="396"/>
        <v>2.6440000000000001E-3</v>
      </c>
      <c r="CP282" s="43">
        <f t="shared" si="396"/>
        <v>8.4099999999999995E-4</v>
      </c>
      <c r="CQ282" s="43">
        <f t="shared" si="396"/>
        <v>3.9509999999999997E-3</v>
      </c>
      <c r="CR282" s="43">
        <f t="shared" si="396"/>
        <v>2.0349999999999999E-3</v>
      </c>
      <c r="CS282" s="43">
        <f t="shared" si="396"/>
        <v>3.5690000000000001E-3</v>
      </c>
      <c r="CT282" s="43">
        <f t="shared" si="396"/>
        <v>2.039E-3</v>
      </c>
      <c r="CU282" s="43">
        <f t="shared" si="396"/>
        <v>6.045E-3</v>
      </c>
      <c r="CV282" s="43">
        <f t="shared" si="396"/>
        <v>1.9239999999999999E-3</v>
      </c>
      <c r="CW282" s="43">
        <f t="shared" si="396"/>
        <v>3.3679999999999999E-3</v>
      </c>
      <c r="CX282" s="43">
        <f t="shared" si="396"/>
        <v>5.0790000000000002E-3</v>
      </c>
      <c r="CY282" s="43">
        <f t="shared" si="396"/>
        <v>6.2129999999999998E-3</v>
      </c>
      <c r="CZ282" s="43">
        <f t="shared" si="396"/>
        <v>7.0590000000000002E-3</v>
      </c>
      <c r="DA282" s="43">
        <f t="shared" si="396"/>
        <v>2.8800000000000002E-3</v>
      </c>
      <c r="DB282" s="43">
        <f t="shared" si="396"/>
        <v>5.0930000000000003E-3</v>
      </c>
      <c r="DC282" s="43">
        <f t="shared" si="396"/>
        <v>3.3189999999999999E-3</v>
      </c>
      <c r="DD282" s="43">
        <f t="shared" si="396"/>
        <v>3.7500000000000001E-4</v>
      </c>
      <c r="DE282" s="43">
        <f t="shared" si="396"/>
        <v>9.5E-4</v>
      </c>
      <c r="DF282" s="43">
        <f t="shared" si="396"/>
        <v>5.986E-3</v>
      </c>
      <c r="DG282" s="43">
        <f t="shared" si="396"/>
        <v>9.9200000000000004E-4</v>
      </c>
      <c r="DH282" s="43">
        <f t="shared" si="396"/>
        <v>3.029E-3</v>
      </c>
      <c r="DI282" s="43">
        <f t="shared" si="396"/>
        <v>3.424E-3</v>
      </c>
      <c r="DJ282" s="43">
        <f t="shared" si="396"/>
        <v>5.7530000000000003E-3</v>
      </c>
      <c r="DK282" s="43">
        <f t="shared" si="396"/>
        <v>5.9589999999999999E-3</v>
      </c>
      <c r="DL282" s="43">
        <f t="shared" si="396"/>
        <v>4.2079999999999999E-3</v>
      </c>
      <c r="DM282" s="43">
        <f t="shared" si="396"/>
        <v>1.0670000000000001E-2</v>
      </c>
      <c r="DN282" s="43">
        <f t="shared" si="396"/>
        <v>3.173E-3</v>
      </c>
      <c r="DO282" s="43">
        <f t="shared" si="396"/>
        <v>5.0650000000000001E-3</v>
      </c>
      <c r="DP282" s="43">
        <f t="shared" si="396"/>
        <v>5.1349999999999998E-3</v>
      </c>
      <c r="DQ282" s="43">
        <f t="shared" si="396"/>
        <v>8.6700000000000004E-4</v>
      </c>
      <c r="DR282" s="43">
        <f t="shared" si="396"/>
        <v>8.8870000000000008E-3</v>
      </c>
      <c r="DS282" s="43">
        <f t="shared" si="396"/>
        <v>9.9100000000000004E-3</v>
      </c>
      <c r="DT282" s="43">
        <f t="shared" si="396"/>
        <v>5.2189999999999997E-3</v>
      </c>
      <c r="DU282" s="43">
        <f t="shared" si="396"/>
        <v>6.8669999999999998E-3</v>
      </c>
      <c r="DV282" s="43">
        <f t="shared" si="396"/>
        <v>1.4178E-2</v>
      </c>
      <c r="DW282" s="43">
        <f t="shared" si="396"/>
        <v>6.94E-3</v>
      </c>
      <c r="DX282" s="43">
        <f t="shared" si="396"/>
        <v>9.41E-4</v>
      </c>
      <c r="DY282" s="43">
        <f t="shared" si="396"/>
        <v>8.4400000000000002E-4</v>
      </c>
      <c r="DZ282" s="43">
        <f t="shared" si="396"/>
        <v>2.5929999999999998E-3</v>
      </c>
      <c r="EA282" s="43">
        <f t="shared" ref="EA282:FX282" si="397">ROUND(EA281/EA48,6)</f>
        <v>8.4000000000000003E-4</v>
      </c>
      <c r="EB282" s="43">
        <f t="shared" si="397"/>
        <v>4.986E-3</v>
      </c>
      <c r="EC282" s="43">
        <f t="shared" si="397"/>
        <v>6.0200000000000002E-3</v>
      </c>
      <c r="ED282" s="43">
        <f t="shared" si="397"/>
        <v>1.4799999999999999E-4</v>
      </c>
      <c r="EE282" s="43">
        <f t="shared" si="397"/>
        <v>7.0470000000000003E-3</v>
      </c>
      <c r="EF282" s="43">
        <f t="shared" si="397"/>
        <v>9.8379999999999995E-3</v>
      </c>
      <c r="EG282" s="43">
        <f t="shared" si="397"/>
        <v>6.7380000000000001E-3</v>
      </c>
      <c r="EH282" s="43">
        <f t="shared" si="397"/>
        <v>9.6830000000000006E-3</v>
      </c>
      <c r="EI282" s="43">
        <f t="shared" si="397"/>
        <v>6.9499999999999996E-3</v>
      </c>
      <c r="EJ282" s="43">
        <f t="shared" si="397"/>
        <v>6.489E-3</v>
      </c>
      <c r="EK282" s="43">
        <f t="shared" si="397"/>
        <v>7.7999999999999999E-4</v>
      </c>
      <c r="EL282" s="43">
        <f t="shared" si="397"/>
        <v>1.299E-3</v>
      </c>
      <c r="EM282" s="43">
        <f t="shared" si="397"/>
        <v>1.273E-3</v>
      </c>
      <c r="EN282" s="43">
        <f t="shared" si="397"/>
        <v>8.0549999999999997E-3</v>
      </c>
      <c r="EO282" s="43">
        <f t="shared" si="397"/>
        <v>2.4160000000000002E-3</v>
      </c>
      <c r="EP282" s="43">
        <f t="shared" si="397"/>
        <v>1.4090000000000001E-3</v>
      </c>
      <c r="EQ282" s="43">
        <f t="shared" si="397"/>
        <v>8.9099999999999997E-4</v>
      </c>
      <c r="ER282" s="43">
        <f t="shared" si="397"/>
        <v>1.593E-3</v>
      </c>
      <c r="ES282" s="43">
        <f t="shared" si="397"/>
        <v>2.8189999999999999E-3</v>
      </c>
      <c r="ET282" s="43">
        <f t="shared" si="397"/>
        <v>2.8549999999999999E-3</v>
      </c>
      <c r="EU282" s="43">
        <f t="shared" si="397"/>
        <v>8.2039999999999995E-3</v>
      </c>
      <c r="EV282" s="43">
        <f t="shared" si="397"/>
        <v>7.4600000000000003E-4</v>
      </c>
      <c r="EW282" s="43">
        <f t="shared" si="397"/>
        <v>3.0400000000000002E-4</v>
      </c>
      <c r="EX282" s="43">
        <f t="shared" si="397"/>
        <v>1.866E-3</v>
      </c>
      <c r="EY282" s="43">
        <f t="shared" si="397"/>
        <v>1.7121999999999998E-2</v>
      </c>
      <c r="EZ282" s="43">
        <f t="shared" si="397"/>
        <v>3.4689999999999999E-3</v>
      </c>
      <c r="FA282" s="43">
        <f t="shared" si="397"/>
        <v>6.1600000000000001E-4</v>
      </c>
      <c r="FB282" s="43">
        <f t="shared" si="397"/>
        <v>7.1000000000000002E-4</v>
      </c>
      <c r="FC282" s="43">
        <f t="shared" si="397"/>
        <v>2.5170000000000001E-3</v>
      </c>
      <c r="FD282" s="43">
        <f t="shared" si="397"/>
        <v>7.4450000000000002E-3</v>
      </c>
      <c r="FE282" s="43">
        <f t="shared" si="397"/>
        <v>2.689E-3</v>
      </c>
      <c r="FF282" s="43">
        <f t="shared" si="397"/>
        <v>7.2240000000000004E-3</v>
      </c>
      <c r="FG282" s="43">
        <f t="shared" si="397"/>
        <v>3.32E-3</v>
      </c>
      <c r="FH282" s="43">
        <f t="shared" si="397"/>
        <v>2.4729999999999999E-3</v>
      </c>
      <c r="FI282" s="43">
        <f t="shared" si="397"/>
        <v>8.2299999999999995E-4</v>
      </c>
      <c r="FJ282" s="43">
        <f t="shared" si="397"/>
        <v>1.0349999999999999E-3</v>
      </c>
      <c r="FK282" s="43">
        <f t="shared" si="397"/>
        <v>5.6899999999999995E-4</v>
      </c>
      <c r="FL282" s="43">
        <f t="shared" si="397"/>
        <v>2.0590000000000001E-3</v>
      </c>
      <c r="FM282" s="43">
        <f t="shared" si="397"/>
        <v>1.8090000000000001E-3</v>
      </c>
      <c r="FN282" s="43">
        <f t="shared" si="397"/>
        <v>5.3400000000000001E-3</v>
      </c>
      <c r="FO282" s="43">
        <f t="shared" si="397"/>
        <v>2.0599999999999999E-4</v>
      </c>
      <c r="FP282" s="43">
        <f t="shared" si="397"/>
        <v>1.243E-3</v>
      </c>
      <c r="FQ282" s="43">
        <f t="shared" si="397"/>
        <v>9.19E-4</v>
      </c>
      <c r="FR282" s="43">
        <f t="shared" si="397"/>
        <v>2.1800000000000001E-4</v>
      </c>
      <c r="FS282" s="43">
        <f t="shared" si="397"/>
        <v>1.5100000000000001E-4</v>
      </c>
      <c r="FT282" s="43">
        <f t="shared" si="397"/>
        <v>1.3100000000000001E-4</v>
      </c>
      <c r="FU282" s="43">
        <f t="shared" si="397"/>
        <v>3.7550000000000001E-3</v>
      </c>
      <c r="FV282" s="43">
        <f t="shared" si="397"/>
        <v>3.6670000000000001E-3</v>
      </c>
      <c r="FW282" s="43">
        <f t="shared" si="397"/>
        <v>5.9909999999999998E-3</v>
      </c>
      <c r="FX282" s="43">
        <f t="shared" si="397"/>
        <v>2.2920000000000002E-3</v>
      </c>
      <c r="FY282" s="7"/>
      <c r="FZ282" s="7"/>
      <c r="GA282" s="43"/>
      <c r="GB282" s="7"/>
      <c r="GC282" s="7"/>
      <c r="GD282" s="7"/>
      <c r="GE282" s="7"/>
      <c r="GF282" s="7"/>
      <c r="GG282" s="7"/>
      <c r="GH282" s="7"/>
      <c r="GI282" s="7"/>
      <c r="GJ282" s="7"/>
      <c r="GK282" s="7"/>
      <c r="GL282" s="7"/>
      <c r="GM282" s="7"/>
    </row>
    <row r="283" spans="1:195" x14ac:dyDescent="0.35">
      <c r="A283" s="7"/>
      <c r="B283" s="7" t="s">
        <v>843</v>
      </c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  <c r="BH283" s="43"/>
      <c r="BI283" s="43"/>
      <c r="BJ283" s="43"/>
      <c r="BK283" s="43"/>
      <c r="BL283" s="43"/>
      <c r="BM283" s="43"/>
      <c r="BN283" s="43"/>
      <c r="BO283" s="43"/>
      <c r="BP283" s="43"/>
      <c r="BQ283" s="43"/>
      <c r="BR283" s="43"/>
      <c r="BS283" s="43"/>
      <c r="BT283" s="43"/>
      <c r="BU283" s="43"/>
      <c r="BV283" s="43"/>
      <c r="BW283" s="43"/>
      <c r="BX283" s="43"/>
      <c r="BY283" s="43"/>
      <c r="BZ283" s="43"/>
      <c r="CA283" s="43"/>
      <c r="CB283" s="43"/>
      <c r="CC283" s="43"/>
      <c r="CD283" s="43"/>
      <c r="CE283" s="43"/>
      <c r="CF283" s="43"/>
      <c r="CG283" s="43"/>
      <c r="CH283" s="43"/>
      <c r="CI283" s="43"/>
      <c r="CJ283" s="43"/>
      <c r="CK283" s="43"/>
      <c r="CL283" s="43"/>
      <c r="CM283" s="43"/>
      <c r="CN283" s="43"/>
      <c r="CO283" s="43"/>
      <c r="CP283" s="43"/>
      <c r="CQ283" s="43"/>
      <c r="CR283" s="43"/>
      <c r="CS283" s="43"/>
      <c r="CT283" s="43"/>
      <c r="CU283" s="43"/>
      <c r="CV283" s="43"/>
      <c r="CW283" s="43"/>
      <c r="CX283" s="43"/>
      <c r="CY283" s="43"/>
      <c r="CZ283" s="43"/>
      <c r="DA283" s="43"/>
      <c r="DB283" s="43"/>
      <c r="DC283" s="43"/>
      <c r="DD283" s="43"/>
      <c r="DE283" s="43"/>
      <c r="DF283" s="43"/>
      <c r="DG283" s="43"/>
      <c r="DH283" s="43"/>
      <c r="DI283" s="43"/>
      <c r="DJ283" s="43"/>
      <c r="DK283" s="43"/>
      <c r="DL283" s="43"/>
      <c r="DM283" s="43"/>
      <c r="DN283" s="43"/>
      <c r="DO283" s="43"/>
      <c r="DP283" s="43"/>
      <c r="DQ283" s="43"/>
      <c r="DR283" s="43"/>
      <c r="DS283" s="43"/>
      <c r="DT283" s="43"/>
      <c r="DU283" s="43"/>
      <c r="DV283" s="43"/>
      <c r="DW283" s="43"/>
      <c r="DX283" s="43"/>
      <c r="DY283" s="43"/>
      <c r="DZ283" s="43"/>
      <c r="EA283" s="43"/>
      <c r="EB283" s="43"/>
      <c r="EC283" s="43"/>
      <c r="ED283" s="43"/>
      <c r="EE283" s="43"/>
      <c r="EF283" s="43"/>
      <c r="EG283" s="43"/>
      <c r="EH283" s="43"/>
      <c r="EI283" s="43"/>
      <c r="EJ283" s="43"/>
      <c r="EK283" s="43"/>
      <c r="EL283" s="43"/>
      <c r="EM283" s="43"/>
      <c r="EN283" s="43"/>
      <c r="EO283" s="43"/>
      <c r="EP283" s="43"/>
      <c r="EQ283" s="43"/>
      <c r="ER283" s="43"/>
      <c r="ES283" s="43"/>
      <c r="ET283" s="43"/>
      <c r="EU283" s="43"/>
      <c r="EV283" s="43"/>
      <c r="EW283" s="43"/>
      <c r="EX283" s="43"/>
      <c r="EY283" s="43"/>
      <c r="EZ283" s="43"/>
      <c r="FA283" s="43"/>
      <c r="FB283" s="43"/>
      <c r="FC283" s="43"/>
      <c r="FD283" s="43"/>
      <c r="FE283" s="43"/>
      <c r="FF283" s="43"/>
      <c r="FG283" s="43"/>
      <c r="FH283" s="43"/>
      <c r="FI283" s="43"/>
      <c r="FJ283" s="43"/>
      <c r="FK283" s="43"/>
      <c r="FL283" s="43"/>
      <c r="FM283" s="43"/>
      <c r="FN283" s="43"/>
      <c r="FO283" s="43"/>
      <c r="FP283" s="43">
        <f>IF(FT275&gt;0,FT275,FT273)</f>
        <v>2.4940000000000001E-3</v>
      </c>
      <c r="FQ283" s="43"/>
      <c r="FR283" s="43"/>
      <c r="FS283" s="43"/>
      <c r="FT283" s="43"/>
      <c r="FU283" s="43"/>
      <c r="FV283" s="43"/>
      <c r="FW283" s="43"/>
      <c r="FX283" s="43"/>
      <c r="FY283" s="7"/>
      <c r="FZ283" s="7"/>
      <c r="GA283" s="7"/>
      <c r="GB283" s="7"/>
      <c r="GC283" s="7"/>
      <c r="GD283" s="7"/>
      <c r="GE283" s="7"/>
      <c r="GF283" s="7"/>
      <c r="GG283" s="7"/>
      <c r="GH283" s="7"/>
      <c r="GI283" s="7"/>
      <c r="GJ283" s="7"/>
      <c r="GK283" s="7"/>
      <c r="GL283" s="7"/>
      <c r="GM283" s="7"/>
    </row>
    <row r="284" spans="1:195" x14ac:dyDescent="0.35">
      <c r="A284" s="6" t="s">
        <v>844</v>
      </c>
      <c r="B284" s="7" t="s">
        <v>845</v>
      </c>
      <c r="C284" s="43">
        <f t="shared" ref="C284:BB284" si="398">IF(ROUND(MIN(C282,(C265-C276),(C270-C276)),6)&lt;0,0,(ROUND(MIN(C282,(C265-C276),(C270-C276)),6)))</f>
        <v>0</v>
      </c>
      <c r="D284" s="43">
        <f t="shared" si="398"/>
        <v>0</v>
      </c>
      <c r="E284" s="43">
        <f t="shared" si="398"/>
        <v>0</v>
      </c>
      <c r="F284" s="43">
        <f t="shared" si="398"/>
        <v>0</v>
      </c>
      <c r="G284" s="43">
        <f t="shared" si="398"/>
        <v>0</v>
      </c>
      <c r="H284" s="43">
        <f t="shared" si="398"/>
        <v>0</v>
      </c>
      <c r="I284" s="43">
        <f t="shared" si="398"/>
        <v>0</v>
      </c>
      <c r="J284" s="43">
        <f t="shared" si="398"/>
        <v>0</v>
      </c>
      <c r="K284" s="43">
        <f t="shared" si="398"/>
        <v>0</v>
      </c>
      <c r="L284" s="43">
        <f t="shared" si="398"/>
        <v>0</v>
      </c>
      <c r="M284" s="43">
        <f t="shared" si="398"/>
        <v>0</v>
      </c>
      <c r="N284" s="43">
        <f t="shared" si="398"/>
        <v>0</v>
      </c>
      <c r="O284" s="43">
        <f t="shared" si="398"/>
        <v>0</v>
      </c>
      <c r="P284" s="43">
        <f t="shared" si="398"/>
        <v>0</v>
      </c>
      <c r="Q284" s="43">
        <f t="shared" si="398"/>
        <v>0</v>
      </c>
      <c r="R284" s="43">
        <f t="shared" si="398"/>
        <v>0</v>
      </c>
      <c r="S284" s="43">
        <f t="shared" si="398"/>
        <v>0</v>
      </c>
      <c r="T284" s="43">
        <f t="shared" si="398"/>
        <v>0</v>
      </c>
      <c r="U284" s="43">
        <f t="shared" si="398"/>
        <v>0</v>
      </c>
      <c r="V284" s="43">
        <f t="shared" si="398"/>
        <v>0</v>
      </c>
      <c r="W284" s="43">
        <f t="shared" si="398"/>
        <v>0</v>
      </c>
      <c r="X284" s="43">
        <f t="shared" si="398"/>
        <v>0</v>
      </c>
      <c r="Y284" s="43">
        <f t="shared" si="398"/>
        <v>0</v>
      </c>
      <c r="Z284" s="43">
        <f t="shared" si="398"/>
        <v>0</v>
      </c>
      <c r="AA284" s="43">
        <f t="shared" si="398"/>
        <v>0</v>
      </c>
      <c r="AB284" s="43">
        <f t="shared" si="398"/>
        <v>0</v>
      </c>
      <c r="AC284" s="43">
        <f t="shared" si="398"/>
        <v>0</v>
      </c>
      <c r="AD284" s="43">
        <f t="shared" si="398"/>
        <v>0</v>
      </c>
      <c r="AE284" s="43">
        <f t="shared" si="398"/>
        <v>0</v>
      </c>
      <c r="AF284" s="43">
        <f t="shared" si="398"/>
        <v>0</v>
      </c>
      <c r="AG284" s="43">
        <f t="shared" si="398"/>
        <v>0</v>
      </c>
      <c r="AH284" s="43">
        <f t="shared" si="398"/>
        <v>0</v>
      </c>
      <c r="AI284" s="43">
        <f t="shared" si="398"/>
        <v>0</v>
      </c>
      <c r="AJ284" s="43">
        <f t="shared" si="398"/>
        <v>0</v>
      </c>
      <c r="AK284" s="43">
        <f t="shared" si="398"/>
        <v>0</v>
      </c>
      <c r="AL284" s="43">
        <f t="shared" si="398"/>
        <v>0</v>
      </c>
      <c r="AM284" s="43">
        <f t="shared" si="398"/>
        <v>0</v>
      </c>
      <c r="AN284" s="43">
        <f t="shared" si="398"/>
        <v>0</v>
      </c>
      <c r="AO284" s="43">
        <f t="shared" si="398"/>
        <v>0</v>
      </c>
      <c r="AP284" s="43">
        <f t="shared" si="398"/>
        <v>0</v>
      </c>
      <c r="AQ284" s="43">
        <f t="shared" si="398"/>
        <v>0</v>
      </c>
      <c r="AR284" s="43">
        <f t="shared" si="398"/>
        <v>0</v>
      </c>
      <c r="AS284" s="43">
        <f t="shared" si="398"/>
        <v>0</v>
      </c>
      <c r="AT284" s="43">
        <f t="shared" si="398"/>
        <v>0</v>
      </c>
      <c r="AU284" s="43">
        <f t="shared" si="398"/>
        <v>0</v>
      </c>
      <c r="AV284" s="43">
        <f t="shared" si="398"/>
        <v>0</v>
      </c>
      <c r="AW284" s="43">
        <f t="shared" si="398"/>
        <v>0</v>
      </c>
      <c r="AX284" s="43">
        <f t="shared" si="398"/>
        <v>0</v>
      </c>
      <c r="AY284" s="43">
        <f t="shared" si="398"/>
        <v>0</v>
      </c>
      <c r="AZ284" s="43">
        <f>IF(ROUND(MIN(AZ282,(AZ265-AZ276),(AZ270-AZ276)),6)&lt;0,0,(ROUND(MIN(AZ282,(AZ265-AZ276),(AZ270-AZ276)),6)))</f>
        <v>0</v>
      </c>
      <c r="BA284" s="43">
        <f t="shared" si="398"/>
        <v>0</v>
      </c>
      <c r="BB284" s="43">
        <f t="shared" si="398"/>
        <v>0</v>
      </c>
      <c r="BC284" s="43">
        <f>IF(ROUND(MIN(BC282,(BC265-BC276),(BC270-BC276)),6)&lt;0,0,(ROUND(MIN(BC282,(BC265-BC276),(BC270-BC276)),6)))</f>
        <v>0</v>
      </c>
      <c r="BD284" s="43">
        <f t="shared" ref="BD284:DO284" si="399">IF(ROUND(MIN(BD282,(BD265-BD276),(BD270-BD276)),6)&lt;0,0,(ROUND(MIN(BD282,(BD265-BD276),(BD270-BD276)),6)))</f>
        <v>0</v>
      </c>
      <c r="BE284" s="43">
        <f t="shared" si="399"/>
        <v>0</v>
      </c>
      <c r="BF284" s="43">
        <f t="shared" si="399"/>
        <v>0</v>
      </c>
      <c r="BG284" s="43">
        <f t="shared" si="399"/>
        <v>0</v>
      </c>
      <c r="BH284" s="43">
        <f t="shared" si="399"/>
        <v>0</v>
      </c>
      <c r="BI284" s="43">
        <f t="shared" si="399"/>
        <v>0</v>
      </c>
      <c r="BJ284" s="43">
        <f t="shared" si="399"/>
        <v>0</v>
      </c>
      <c r="BK284" s="43">
        <f t="shared" si="399"/>
        <v>0</v>
      </c>
      <c r="BL284" s="43">
        <f t="shared" si="399"/>
        <v>0</v>
      </c>
      <c r="BM284" s="43">
        <f t="shared" si="399"/>
        <v>0</v>
      </c>
      <c r="BN284" s="43">
        <f t="shared" si="399"/>
        <v>0</v>
      </c>
      <c r="BO284" s="43">
        <f t="shared" si="399"/>
        <v>0</v>
      </c>
      <c r="BP284" s="43">
        <f t="shared" si="399"/>
        <v>0</v>
      </c>
      <c r="BQ284" s="43">
        <f t="shared" si="399"/>
        <v>0</v>
      </c>
      <c r="BR284" s="43">
        <f t="shared" si="399"/>
        <v>0</v>
      </c>
      <c r="BS284" s="43">
        <f t="shared" si="399"/>
        <v>0</v>
      </c>
      <c r="BT284" s="43">
        <f t="shared" si="399"/>
        <v>0</v>
      </c>
      <c r="BU284" s="43">
        <f t="shared" si="399"/>
        <v>0</v>
      </c>
      <c r="BV284" s="43">
        <f>IF(ROUND(MIN(BV282,(BV265-BV276),(BV270-BV276)),6)&lt;0,0,(ROUND(MIN(BV282,(BV265-BV276),(BV270-BV276)),6)))-0.000001</f>
        <v>6.0599999999999998E-4</v>
      </c>
      <c r="BW284" s="43">
        <f t="shared" si="399"/>
        <v>0</v>
      </c>
      <c r="BX284" s="43">
        <f t="shared" si="399"/>
        <v>0</v>
      </c>
      <c r="BY284" s="43">
        <f t="shared" si="399"/>
        <v>0</v>
      </c>
      <c r="BZ284" s="43">
        <f t="shared" si="399"/>
        <v>0</v>
      </c>
      <c r="CA284" s="43">
        <f t="shared" si="399"/>
        <v>0</v>
      </c>
      <c r="CB284" s="43">
        <f t="shared" si="399"/>
        <v>0</v>
      </c>
      <c r="CC284" s="43">
        <f t="shared" si="399"/>
        <v>0</v>
      </c>
      <c r="CD284" s="43">
        <f t="shared" si="399"/>
        <v>0</v>
      </c>
      <c r="CE284" s="43">
        <f t="shared" si="399"/>
        <v>0</v>
      </c>
      <c r="CF284" s="43">
        <f t="shared" si="399"/>
        <v>0</v>
      </c>
      <c r="CG284" s="43">
        <f t="shared" si="399"/>
        <v>0</v>
      </c>
      <c r="CH284" s="43">
        <f t="shared" si="399"/>
        <v>0</v>
      </c>
      <c r="CI284" s="43">
        <f t="shared" si="399"/>
        <v>0</v>
      </c>
      <c r="CJ284" s="43">
        <f t="shared" si="399"/>
        <v>0</v>
      </c>
      <c r="CK284" s="43">
        <f t="shared" si="399"/>
        <v>0</v>
      </c>
      <c r="CL284" s="43">
        <f t="shared" si="399"/>
        <v>0</v>
      </c>
      <c r="CM284" s="43">
        <f t="shared" si="399"/>
        <v>0</v>
      </c>
      <c r="CN284" s="43">
        <f t="shared" si="399"/>
        <v>0</v>
      </c>
      <c r="CO284" s="43">
        <f t="shared" si="399"/>
        <v>0</v>
      </c>
      <c r="CP284" s="43">
        <f>IF(ROUND(MIN(CP282,(CP265-CP276),(CP270-CP276)),6)&lt;0,0,(ROUND(MIN(CP282,(CP265-CP276),(CP270-CP276)),6)))-0.000001</f>
        <v>8.3999999999999993E-4</v>
      </c>
      <c r="CQ284" s="43">
        <f t="shared" si="399"/>
        <v>0</v>
      </c>
      <c r="CR284" s="43">
        <f t="shared" si="399"/>
        <v>0</v>
      </c>
      <c r="CS284" s="43">
        <f t="shared" si="399"/>
        <v>0</v>
      </c>
      <c r="CT284" s="43">
        <f t="shared" si="399"/>
        <v>0</v>
      </c>
      <c r="CU284" s="43">
        <f t="shared" si="399"/>
        <v>0</v>
      </c>
      <c r="CV284" s="43">
        <f t="shared" si="399"/>
        <v>0</v>
      </c>
      <c r="CW284" s="43">
        <f t="shared" si="399"/>
        <v>0</v>
      </c>
      <c r="CX284" s="43">
        <f t="shared" si="399"/>
        <v>0</v>
      </c>
      <c r="CY284" s="43">
        <f t="shared" si="399"/>
        <v>0</v>
      </c>
      <c r="CZ284" s="43">
        <f t="shared" si="399"/>
        <v>0</v>
      </c>
      <c r="DA284" s="43">
        <f t="shared" si="399"/>
        <v>0</v>
      </c>
      <c r="DB284" s="43">
        <f t="shared" si="399"/>
        <v>0</v>
      </c>
      <c r="DC284" s="43">
        <f t="shared" si="399"/>
        <v>0</v>
      </c>
      <c r="DD284" s="43">
        <f t="shared" si="399"/>
        <v>0</v>
      </c>
      <c r="DE284" s="43">
        <f t="shared" si="399"/>
        <v>0</v>
      </c>
      <c r="DF284" s="43">
        <f t="shared" si="399"/>
        <v>0</v>
      </c>
      <c r="DG284" s="43">
        <f t="shared" si="399"/>
        <v>0</v>
      </c>
      <c r="DH284" s="43">
        <f t="shared" si="399"/>
        <v>0</v>
      </c>
      <c r="DI284" s="43">
        <f t="shared" si="399"/>
        <v>0</v>
      </c>
      <c r="DJ284" s="43">
        <f t="shared" si="399"/>
        <v>0</v>
      </c>
      <c r="DK284" s="43">
        <f t="shared" si="399"/>
        <v>0</v>
      </c>
      <c r="DL284" s="43">
        <f t="shared" si="399"/>
        <v>0</v>
      </c>
      <c r="DM284" s="43">
        <f t="shared" si="399"/>
        <v>0</v>
      </c>
      <c r="DN284" s="43">
        <f t="shared" si="399"/>
        <v>0</v>
      </c>
      <c r="DO284" s="43">
        <f t="shared" si="399"/>
        <v>0</v>
      </c>
      <c r="DP284" s="43">
        <f t="shared" ref="DP284:FX284" si="400">IF(ROUND(MIN(DP282,(DP265-DP276),(DP270-DP276)),6)&lt;0,0,(ROUND(MIN(DP282,(DP265-DP276),(DP270-DP276)),6)))</f>
        <v>0</v>
      </c>
      <c r="DQ284" s="43">
        <f>IF(ROUND(MIN(DQ282,(DQ265-DQ276),(DQ270-DQ276)),6)&lt;0,0,(ROUND(MIN(DQ282,(DQ265-DQ276),(DQ270-DQ276)),6)))</f>
        <v>2.2900000000000001E-4</v>
      </c>
      <c r="DR284" s="43">
        <f t="shared" si="400"/>
        <v>0</v>
      </c>
      <c r="DS284" s="43">
        <f t="shared" si="400"/>
        <v>0</v>
      </c>
      <c r="DT284" s="43">
        <f t="shared" si="400"/>
        <v>0</v>
      </c>
      <c r="DU284" s="43">
        <f t="shared" si="400"/>
        <v>0</v>
      </c>
      <c r="DV284" s="43">
        <f t="shared" si="400"/>
        <v>0</v>
      </c>
      <c r="DW284" s="43">
        <f t="shared" si="400"/>
        <v>0</v>
      </c>
      <c r="DX284" s="43">
        <f t="shared" si="400"/>
        <v>0</v>
      </c>
      <c r="DY284" s="43">
        <f t="shared" si="400"/>
        <v>0</v>
      </c>
      <c r="DZ284" s="43">
        <f t="shared" si="400"/>
        <v>0</v>
      </c>
      <c r="EA284" s="43">
        <f t="shared" si="400"/>
        <v>8.4000000000000003E-4</v>
      </c>
      <c r="EB284" s="43">
        <f t="shared" si="400"/>
        <v>0</v>
      </c>
      <c r="EC284" s="43">
        <f t="shared" si="400"/>
        <v>0</v>
      </c>
      <c r="ED284" s="43">
        <f>IF(ROUND(MIN(ED282,(ED265-ED276),(ED270-ED276)),6)&lt;0,0,(ROUND(MIN(ED282,(ED265-ED276),(ED270-ED276)),6)))</f>
        <v>1.4799999999999999E-4</v>
      </c>
      <c r="EE284" s="43">
        <f t="shared" si="400"/>
        <v>0</v>
      </c>
      <c r="EF284" s="43">
        <f t="shared" si="400"/>
        <v>0</v>
      </c>
      <c r="EG284" s="43">
        <f t="shared" si="400"/>
        <v>0</v>
      </c>
      <c r="EH284" s="43">
        <f t="shared" si="400"/>
        <v>0</v>
      </c>
      <c r="EI284" s="43">
        <f t="shared" si="400"/>
        <v>0</v>
      </c>
      <c r="EJ284" s="43">
        <f t="shared" si="400"/>
        <v>0</v>
      </c>
      <c r="EK284" s="43">
        <f t="shared" si="400"/>
        <v>0</v>
      </c>
      <c r="EL284" s="43">
        <f t="shared" si="400"/>
        <v>0</v>
      </c>
      <c r="EM284" s="43">
        <f t="shared" si="400"/>
        <v>0</v>
      </c>
      <c r="EN284" s="43">
        <f t="shared" si="400"/>
        <v>0</v>
      </c>
      <c r="EO284" s="43">
        <f t="shared" si="400"/>
        <v>0</v>
      </c>
      <c r="EP284" s="43">
        <f t="shared" si="400"/>
        <v>0</v>
      </c>
      <c r="EQ284" s="43">
        <f>IF(ROUND(MIN(EQ282,(EQ265-EQ276),(EQ270-EQ276)),6)&lt;0,0,(ROUND(MIN(EQ282,(EQ265-EQ276),(EQ270-EQ276)),6)))</f>
        <v>0</v>
      </c>
      <c r="ER284" s="43">
        <f t="shared" si="400"/>
        <v>0</v>
      </c>
      <c r="ES284" s="43">
        <f t="shared" si="400"/>
        <v>0</v>
      </c>
      <c r="ET284" s="43">
        <f t="shared" si="400"/>
        <v>0</v>
      </c>
      <c r="EU284" s="43">
        <f t="shared" si="400"/>
        <v>0</v>
      </c>
      <c r="EV284" s="43">
        <f t="shared" si="400"/>
        <v>0</v>
      </c>
      <c r="EW284" s="43">
        <f t="shared" si="400"/>
        <v>0</v>
      </c>
      <c r="EX284" s="43">
        <f t="shared" si="400"/>
        <v>0</v>
      </c>
      <c r="EY284" s="43">
        <f t="shared" si="400"/>
        <v>0</v>
      </c>
      <c r="EZ284" s="43">
        <f t="shared" si="400"/>
        <v>0</v>
      </c>
      <c r="FA284" s="43">
        <f t="shared" si="400"/>
        <v>0</v>
      </c>
      <c r="FB284" s="43">
        <f t="shared" si="400"/>
        <v>0</v>
      </c>
      <c r="FC284" s="43">
        <f t="shared" si="400"/>
        <v>0</v>
      </c>
      <c r="FD284" s="43">
        <f t="shared" si="400"/>
        <v>0</v>
      </c>
      <c r="FE284" s="43">
        <f t="shared" si="400"/>
        <v>0</v>
      </c>
      <c r="FF284" s="43">
        <f t="shared" si="400"/>
        <v>0</v>
      </c>
      <c r="FG284" s="43">
        <f t="shared" si="400"/>
        <v>0</v>
      </c>
      <c r="FH284" s="43">
        <f t="shared" si="400"/>
        <v>0</v>
      </c>
      <c r="FI284" s="43">
        <f>IF(ROUND(MIN(FI282,(FI265-FI276),(FI270-FI276)),6)&lt;0,0,(ROUND(MIN(FI282,(FI265-FI276),(FI270-FI276)),6)))</f>
        <v>0</v>
      </c>
      <c r="FJ284" s="43">
        <f>IF(ROUND(MIN(FJ282,(FJ265-FJ276),(FJ270-FJ276)),6)&lt;0,0,(ROUND(MIN(FJ282,(FJ265-FJ276),(FJ270-FJ276)),6)))</f>
        <v>0</v>
      </c>
      <c r="FK284" s="43">
        <f>IF(ROUND(MIN(FK282,(FK265-FK276),(FK270-FK276)),6)&lt;0,0,(ROUND(MIN(FK282,(FK265-FK276),(FK270-FK276)),6)))</f>
        <v>0</v>
      </c>
      <c r="FL284" s="43">
        <f t="shared" si="400"/>
        <v>0</v>
      </c>
      <c r="FM284" s="43">
        <f t="shared" si="400"/>
        <v>0</v>
      </c>
      <c r="FN284" s="43">
        <f t="shared" si="400"/>
        <v>0</v>
      </c>
      <c r="FO284" s="43">
        <f t="shared" si="400"/>
        <v>2.0599999999999999E-4</v>
      </c>
      <c r="FP284" s="43">
        <f t="shared" si="400"/>
        <v>0</v>
      </c>
      <c r="FQ284" s="43">
        <f t="shared" si="400"/>
        <v>9.19E-4</v>
      </c>
      <c r="FR284" s="43">
        <f>IF(ROUND(MIN(FR282,(FR265-FR276),(FR270-FR276)),6)&lt;0,0,(ROUND(MIN(FR282,(FR265-FR276),(FR270-FR276)),6)))</f>
        <v>2.1800000000000001E-4</v>
      </c>
      <c r="FS284" s="43">
        <f>IF(ROUND(MIN(FS282,(FS265-FS276),(FS270-FS276)),6)&lt;0,0,(ROUND(MIN(FS282,(FS265-FS276),(FS270-FS276)),6)))</f>
        <v>0</v>
      </c>
      <c r="FT284" s="43">
        <f>IF(ROUND(MIN(FT282,(FT265-FT276),(FT270-FT276)),6)&lt;0,0,(ROUND(MIN(FT282,(FT265-FT276),(FT270-FT276)),6)))-0.000001</f>
        <v>1.3000000000000002E-4</v>
      </c>
      <c r="FU284" s="43">
        <f t="shared" si="400"/>
        <v>0</v>
      </c>
      <c r="FV284" s="43">
        <f t="shared" si="400"/>
        <v>0</v>
      </c>
      <c r="FW284" s="43">
        <f t="shared" si="400"/>
        <v>0</v>
      </c>
      <c r="FX284" s="43">
        <f t="shared" si="400"/>
        <v>0</v>
      </c>
      <c r="FY284" s="43"/>
      <c r="FZ284" s="43">
        <f>SUM(C284:FX284)</f>
        <v>4.1359999999999999E-3</v>
      </c>
      <c r="GA284" s="7"/>
      <c r="GB284" s="7"/>
      <c r="GC284" s="7"/>
      <c r="GD284" s="7"/>
      <c r="GE284" s="7"/>
      <c r="GF284" s="7"/>
      <c r="GG284" s="7"/>
      <c r="GH284" s="7"/>
      <c r="GI284" s="7"/>
      <c r="GJ284" s="7"/>
      <c r="GK284" s="7"/>
      <c r="GL284" s="7"/>
      <c r="GM284" s="7"/>
    </row>
    <row r="285" spans="1:195" x14ac:dyDescent="0.35">
      <c r="A285" s="7"/>
      <c r="B285" s="7" t="s">
        <v>846</v>
      </c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G285" s="43"/>
      <c r="BH285" s="43"/>
      <c r="BI285" s="43"/>
      <c r="BJ285" s="43"/>
      <c r="BK285" s="43"/>
      <c r="BL285" s="43"/>
      <c r="BM285" s="43"/>
      <c r="BN285" s="43"/>
      <c r="BO285" s="43"/>
      <c r="BP285" s="43"/>
      <c r="BQ285" s="43"/>
      <c r="BR285" s="43"/>
      <c r="BS285" s="43"/>
      <c r="BT285" s="43"/>
      <c r="BU285" s="43"/>
      <c r="BV285" s="43"/>
      <c r="BW285" s="43"/>
      <c r="BX285" s="43"/>
      <c r="BY285" s="43"/>
      <c r="BZ285" s="43"/>
      <c r="CA285" s="43"/>
      <c r="CB285" s="43"/>
      <c r="CC285" s="43"/>
      <c r="CD285" s="43"/>
      <c r="CE285" s="43"/>
      <c r="CF285" s="43"/>
      <c r="CG285" s="43"/>
      <c r="CH285" s="43"/>
      <c r="CI285" s="43"/>
      <c r="CJ285" s="43"/>
      <c r="CK285" s="43"/>
      <c r="CL285" s="43"/>
      <c r="CM285" s="43"/>
      <c r="CN285" s="43"/>
      <c r="CO285" s="43"/>
      <c r="CP285" s="43"/>
      <c r="CQ285" s="43"/>
      <c r="CR285" s="43"/>
      <c r="CS285" s="43"/>
      <c r="CT285" s="43"/>
      <c r="CU285" s="43"/>
      <c r="CV285" s="43"/>
      <c r="CW285" s="43"/>
      <c r="CX285" s="43"/>
      <c r="CY285" s="43"/>
      <c r="CZ285" s="43"/>
      <c r="DA285" s="43"/>
      <c r="DB285" s="43"/>
      <c r="DC285" s="43"/>
      <c r="DD285" s="43"/>
      <c r="DE285" s="43"/>
      <c r="DF285" s="43"/>
      <c r="DG285" s="43"/>
      <c r="DH285" s="43"/>
      <c r="DI285" s="43"/>
      <c r="DJ285" s="43"/>
      <c r="DK285" s="43"/>
      <c r="DL285" s="43"/>
      <c r="DM285" s="43"/>
      <c r="DN285" s="43"/>
      <c r="DO285" s="43"/>
      <c r="DP285" s="43"/>
      <c r="DQ285" s="43"/>
      <c r="DR285" s="43"/>
      <c r="DS285" s="43"/>
      <c r="DT285" s="43"/>
      <c r="DU285" s="43"/>
      <c r="DV285" s="43"/>
      <c r="DW285" s="43"/>
      <c r="DX285" s="43"/>
      <c r="DY285" s="43"/>
      <c r="DZ285" s="43"/>
      <c r="EA285" s="43"/>
      <c r="EB285" s="43"/>
      <c r="EC285" s="43"/>
      <c r="ED285" s="43"/>
      <c r="EE285" s="43"/>
      <c r="EF285" s="43"/>
      <c r="EG285" s="43"/>
      <c r="EH285" s="43"/>
      <c r="EI285" s="43"/>
      <c r="EJ285" s="43"/>
      <c r="EK285" s="43"/>
      <c r="EL285" s="43"/>
      <c r="EM285" s="43"/>
      <c r="EN285" s="43"/>
      <c r="EO285" s="43"/>
      <c r="EP285" s="43"/>
      <c r="EQ285" s="43"/>
      <c r="ER285" s="43"/>
      <c r="ES285" s="43"/>
      <c r="ET285" s="43"/>
      <c r="EU285" s="43"/>
      <c r="EV285" s="43"/>
      <c r="EW285" s="43"/>
      <c r="EX285" s="43"/>
      <c r="EY285" s="43"/>
      <c r="EZ285" s="43"/>
      <c r="FA285" s="43"/>
      <c r="FB285" s="43"/>
      <c r="FC285" s="43"/>
      <c r="FD285" s="43"/>
      <c r="FE285" s="43"/>
      <c r="FF285" s="43"/>
      <c r="FG285" s="43"/>
      <c r="FH285" s="43"/>
      <c r="FI285" s="43"/>
      <c r="FJ285" s="43"/>
      <c r="FK285" s="43"/>
      <c r="FL285" s="43"/>
      <c r="FM285" s="43"/>
      <c r="FN285" s="43"/>
      <c r="FO285" s="43"/>
      <c r="FP285" s="43"/>
      <c r="FQ285" s="43"/>
      <c r="FR285" s="43"/>
      <c r="FS285" s="43"/>
      <c r="FT285" s="43"/>
      <c r="FU285" s="43"/>
      <c r="FV285" s="43"/>
      <c r="FW285" s="43"/>
      <c r="FX285" s="43"/>
      <c r="FY285" s="43"/>
      <c r="FZ285" s="43"/>
      <c r="GA285" s="7"/>
      <c r="GB285" s="7"/>
      <c r="GC285" s="7"/>
      <c r="GD285" s="7"/>
      <c r="GE285" s="7"/>
      <c r="GF285" s="7"/>
      <c r="GG285" s="7"/>
      <c r="GH285" s="7"/>
      <c r="GI285" s="7"/>
      <c r="GJ285" s="7"/>
      <c r="GK285" s="7"/>
      <c r="GL285" s="7"/>
      <c r="GM285" s="7"/>
    </row>
    <row r="286" spans="1:195" x14ac:dyDescent="0.35">
      <c r="A286" s="7"/>
      <c r="B286" s="7" t="s">
        <v>847</v>
      </c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  <c r="BH286" s="43"/>
      <c r="BI286" s="43"/>
      <c r="BJ286" s="43"/>
      <c r="BK286" s="43"/>
      <c r="BL286" s="43"/>
      <c r="BM286" s="43"/>
      <c r="BN286" s="43"/>
      <c r="BO286" s="43"/>
      <c r="BP286" s="43"/>
      <c r="BQ286" s="43"/>
      <c r="BR286" s="43"/>
      <c r="BS286" s="43"/>
      <c r="BT286" s="43"/>
      <c r="BU286" s="43"/>
      <c r="BV286" s="43"/>
      <c r="BW286" s="43"/>
      <c r="BX286" s="43"/>
      <c r="BY286" s="43"/>
      <c r="BZ286" s="43"/>
      <c r="CA286" s="43"/>
      <c r="CB286" s="43"/>
      <c r="CC286" s="43"/>
      <c r="CD286" s="43"/>
      <c r="CE286" s="43"/>
      <c r="CF286" s="43"/>
      <c r="CG286" s="43"/>
      <c r="CH286" s="43"/>
      <c r="CI286" s="43"/>
      <c r="CJ286" s="43"/>
      <c r="CK286" s="43"/>
      <c r="CL286" s="43"/>
      <c r="CM286" s="43"/>
      <c r="CN286" s="43"/>
      <c r="CO286" s="43"/>
      <c r="CP286" s="43"/>
      <c r="CQ286" s="43"/>
      <c r="CR286" s="43"/>
      <c r="CS286" s="43"/>
      <c r="CT286" s="43"/>
      <c r="CU286" s="43"/>
      <c r="CV286" s="43"/>
      <c r="CW286" s="43"/>
      <c r="CX286" s="43"/>
      <c r="CY286" s="43"/>
      <c r="CZ286" s="43"/>
      <c r="DA286" s="43"/>
      <c r="DB286" s="43"/>
      <c r="DC286" s="43"/>
      <c r="DD286" s="43"/>
      <c r="DE286" s="43"/>
      <c r="DF286" s="43"/>
      <c r="DG286" s="43"/>
      <c r="DH286" s="43"/>
      <c r="DI286" s="43"/>
      <c r="DJ286" s="43"/>
      <c r="DK286" s="43"/>
      <c r="DL286" s="43"/>
      <c r="DM286" s="43"/>
      <c r="DN286" s="43"/>
      <c r="DO286" s="43"/>
      <c r="DP286" s="43"/>
      <c r="DQ286" s="43"/>
      <c r="DR286" s="43"/>
      <c r="DS286" s="43"/>
      <c r="DT286" s="43"/>
      <c r="DU286" s="43"/>
      <c r="DV286" s="43"/>
      <c r="DW286" s="43"/>
      <c r="DX286" s="43"/>
      <c r="DY286" s="43"/>
      <c r="DZ286" s="43"/>
      <c r="EA286" s="43"/>
      <c r="EB286" s="43"/>
      <c r="EC286" s="43"/>
      <c r="ED286" s="43"/>
      <c r="EE286" s="43"/>
      <c r="EF286" s="43"/>
      <c r="EG286" s="43"/>
      <c r="EH286" s="43"/>
      <c r="EI286" s="43"/>
      <c r="EJ286" s="43"/>
      <c r="EK286" s="43"/>
      <c r="EL286" s="43"/>
      <c r="EM286" s="43"/>
      <c r="EN286" s="43"/>
      <c r="EO286" s="43"/>
      <c r="EP286" s="43"/>
      <c r="EQ286" s="43"/>
      <c r="ER286" s="43"/>
      <c r="ES286" s="43"/>
      <c r="ET286" s="43"/>
      <c r="EU286" s="43"/>
      <c r="EV286" s="43"/>
      <c r="EW286" s="43"/>
      <c r="EX286" s="43"/>
      <c r="EY286" s="43"/>
      <c r="EZ286" s="43"/>
      <c r="FA286" s="43"/>
      <c r="FB286" s="43"/>
      <c r="FC286" s="43"/>
      <c r="FD286" s="43"/>
      <c r="FE286" s="43"/>
      <c r="FF286" s="43"/>
      <c r="FG286" s="43"/>
      <c r="FH286" s="43"/>
      <c r="FI286" s="43"/>
      <c r="FJ286" s="43"/>
      <c r="FK286" s="43"/>
      <c r="FL286" s="43"/>
      <c r="FM286" s="43"/>
      <c r="FN286" s="43"/>
      <c r="FO286" s="43"/>
      <c r="FP286" s="43"/>
      <c r="FQ286" s="43"/>
      <c r="FR286" s="43"/>
      <c r="FS286" s="43"/>
      <c r="FT286" s="43"/>
      <c r="FU286" s="43"/>
      <c r="FV286" s="43"/>
      <c r="FW286" s="43"/>
      <c r="FX286" s="43"/>
      <c r="FY286" s="43"/>
      <c r="FZ286" s="43"/>
      <c r="GA286" s="7"/>
      <c r="GB286" s="43"/>
      <c r="GC286" s="43"/>
      <c r="GD286" s="43"/>
      <c r="GE286" s="43"/>
      <c r="GF286" s="43"/>
      <c r="GG286" s="7"/>
      <c r="GH286" s="7"/>
      <c r="GI286" s="7"/>
      <c r="GJ286" s="7"/>
      <c r="GK286" s="7"/>
      <c r="GL286" s="7"/>
      <c r="GM286" s="7"/>
    </row>
    <row r="287" spans="1:195" x14ac:dyDescent="0.35">
      <c r="A287" s="6" t="s">
        <v>848</v>
      </c>
      <c r="B287" s="7" t="s">
        <v>849</v>
      </c>
      <c r="C287" s="43">
        <v>0</v>
      </c>
      <c r="D287" s="43">
        <v>0</v>
      </c>
      <c r="E287" s="43">
        <v>0</v>
      </c>
      <c r="F287" s="43">
        <v>0</v>
      </c>
      <c r="G287" s="43">
        <v>0</v>
      </c>
      <c r="H287" s="43">
        <v>0</v>
      </c>
      <c r="I287" s="43">
        <v>0</v>
      </c>
      <c r="J287" s="43">
        <v>0</v>
      </c>
      <c r="K287" s="43">
        <v>0</v>
      </c>
      <c r="L287" s="43">
        <v>0</v>
      </c>
      <c r="M287" s="43">
        <v>0</v>
      </c>
      <c r="N287" s="43">
        <v>0</v>
      </c>
      <c r="O287" s="43">
        <v>0</v>
      </c>
      <c r="P287" s="43">
        <v>0</v>
      </c>
      <c r="Q287" s="43">
        <v>0</v>
      </c>
      <c r="R287" s="43">
        <v>0</v>
      </c>
      <c r="S287" s="43">
        <v>0</v>
      </c>
      <c r="T287" s="43">
        <v>0</v>
      </c>
      <c r="U287" s="43">
        <v>0</v>
      </c>
      <c r="V287" s="43">
        <v>0</v>
      </c>
      <c r="W287" s="43">
        <v>0</v>
      </c>
      <c r="X287" s="43">
        <v>0</v>
      </c>
      <c r="Y287" s="43">
        <v>0</v>
      </c>
      <c r="Z287" s="43">
        <v>0</v>
      </c>
      <c r="AA287" s="43">
        <v>0</v>
      </c>
      <c r="AB287" s="43">
        <v>0</v>
      </c>
      <c r="AC287" s="43">
        <v>0</v>
      </c>
      <c r="AD287" s="43">
        <v>0</v>
      </c>
      <c r="AE287" s="43">
        <v>0</v>
      </c>
      <c r="AF287" s="43">
        <v>0</v>
      </c>
      <c r="AG287" s="43">
        <v>0</v>
      </c>
      <c r="AH287" s="43">
        <v>0</v>
      </c>
      <c r="AI287" s="43">
        <v>0</v>
      </c>
      <c r="AJ287" s="43">
        <v>0</v>
      </c>
      <c r="AK287" s="43">
        <v>0</v>
      </c>
      <c r="AL287" s="43">
        <v>0</v>
      </c>
      <c r="AM287" s="43">
        <v>0</v>
      </c>
      <c r="AN287" s="43">
        <v>0</v>
      </c>
      <c r="AO287" s="43">
        <v>0</v>
      </c>
      <c r="AP287" s="43">
        <v>0</v>
      </c>
      <c r="AQ287" s="43">
        <v>0</v>
      </c>
      <c r="AR287" s="43">
        <v>0</v>
      </c>
      <c r="AS287" s="43">
        <v>0</v>
      </c>
      <c r="AT287" s="43">
        <v>0</v>
      </c>
      <c r="AU287" s="43">
        <v>0</v>
      </c>
      <c r="AV287" s="43">
        <v>0</v>
      </c>
      <c r="AW287" s="43">
        <v>0</v>
      </c>
      <c r="AX287" s="43">
        <v>0</v>
      </c>
      <c r="AY287" s="43">
        <v>0</v>
      </c>
      <c r="AZ287" s="43">
        <v>0</v>
      </c>
      <c r="BA287" s="43">
        <v>0</v>
      </c>
      <c r="BB287" s="43">
        <v>0</v>
      </c>
      <c r="BC287" s="43">
        <v>0</v>
      </c>
      <c r="BD287" s="43">
        <v>0</v>
      </c>
      <c r="BE287" s="43">
        <v>0</v>
      </c>
      <c r="BF287" s="43">
        <v>0</v>
      </c>
      <c r="BG287" s="43">
        <v>0</v>
      </c>
      <c r="BH287" s="43">
        <v>0</v>
      </c>
      <c r="BI287" s="43">
        <v>0</v>
      </c>
      <c r="BJ287" s="43">
        <v>0</v>
      </c>
      <c r="BK287" s="43">
        <v>0</v>
      </c>
      <c r="BL287" s="43">
        <v>0</v>
      </c>
      <c r="BM287" s="43">
        <v>0</v>
      </c>
      <c r="BN287" s="43">
        <v>0</v>
      </c>
      <c r="BO287" s="43">
        <v>0</v>
      </c>
      <c r="BP287" s="43">
        <v>0</v>
      </c>
      <c r="BQ287" s="43">
        <v>0</v>
      </c>
      <c r="BR287" s="43">
        <v>0</v>
      </c>
      <c r="BS287" s="43">
        <v>0</v>
      </c>
      <c r="BT287" s="43">
        <v>0</v>
      </c>
      <c r="BU287" s="43">
        <v>0</v>
      </c>
      <c r="BV287" s="43">
        <v>0</v>
      </c>
      <c r="BW287" s="43">
        <v>0</v>
      </c>
      <c r="BX287" s="43">
        <v>0</v>
      </c>
      <c r="BY287" s="43">
        <v>0</v>
      </c>
      <c r="BZ287" s="43">
        <v>0</v>
      </c>
      <c r="CA287" s="43">
        <v>0</v>
      </c>
      <c r="CB287" s="43">
        <v>0</v>
      </c>
      <c r="CC287" s="43">
        <v>0</v>
      </c>
      <c r="CD287" s="43">
        <v>0</v>
      </c>
      <c r="CE287" s="43">
        <v>0</v>
      </c>
      <c r="CF287" s="43">
        <v>0</v>
      </c>
      <c r="CG287" s="43">
        <v>0</v>
      </c>
      <c r="CH287" s="43">
        <v>0</v>
      </c>
      <c r="CI287" s="43">
        <v>0</v>
      </c>
      <c r="CJ287" s="43">
        <v>0</v>
      </c>
      <c r="CK287" s="43">
        <v>0</v>
      </c>
      <c r="CL287" s="43">
        <v>0</v>
      </c>
      <c r="CM287" s="43">
        <v>0</v>
      </c>
      <c r="CN287" s="43">
        <v>0</v>
      </c>
      <c r="CO287" s="43">
        <v>0</v>
      </c>
      <c r="CP287" s="43">
        <v>0</v>
      </c>
      <c r="CQ287" s="43">
        <v>0</v>
      </c>
      <c r="CR287" s="43">
        <v>0</v>
      </c>
      <c r="CS287" s="43">
        <v>0</v>
      </c>
      <c r="CT287" s="43">
        <v>0</v>
      </c>
      <c r="CU287" s="43">
        <v>0</v>
      </c>
      <c r="CV287" s="43">
        <v>0</v>
      </c>
      <c r="CW287" s="43">
        <v>0</v>
      </c>
      <c r="CX287" s="43">
        <v>0</v>
      </c>
      <c r="CY287" s="43">
        <v>0</v>
      </c>
      <c r="CZ287" s="43">
        <v>0</v>
      </c>
      <c r="DA287" s="43">
        <v>0</v>
      </c>
      <c r="DB287" s="43">
        <v>0</v>
      </c>
      <c r="DC287" s="43">
        <v>0</v>
      </c>
      <c r="DD287" s="43">
        <v>0</v>
      </c>
      <c r="DE287" s="43">
        <v>0</v>
      </c>
      <c r="DF287" s="43">
        <v>0</v>
      </c>
      <c r="DG287" s="43">
        <v>0</v>
      </c>
      <c r="DH287" s="43">
        <v>0</v>
      </c>
      <c r="DI287" s="43">
        <v>0</v>
      </c>
      <c r="DJ287" s="43">
        <v>0</v>
      </c>
      <c r="DK287" s="43">
        <v>0</v>
      </c>
      <c r="DL287" s="43">
        <v>0</v>
      </c>
      <c r="DM287" s="43">
        <v>0</v>
      </c>
      <c r="DN287" s="43">
        <v>0</v>
      </c>
      <c r="DO287" s="43">
        <v>0</v>
      </c>
      <c r="DP287" s="43">
        <v>0</v>
      </c>
      <c r="DQ287" s="43">
        <v>0</v>
      </c>
      <c r="DR287" s="43">
        <v>0</v>
      </c>
      <c r="DS287" s="43">
        <v>0</v>
      </c>
      <c r="DT287" s="43">
        <v>0</v>
      </c>
      <c r="DU287" s="43">
        <v>0</v>
      </c>
      <c r="DV287" s="43">
        <v>0</v>
      </c>
      <c r="DW287" s="43">
        <v>0</v>
      </c>
      <c r="DX287" s="43">
        <v>0</v>
      </c>
      <c r="DY287" s="43">
        <v>0</v>
      </c>
      <c r="DZ287" s="43">
        <v>0</v>
      </c>
      <c r="EA287" s="43">
        <v>0</v>
      </c>
      <c r="EB287" s="43">
        <v>0</v>
      </c>
      <c r="EC287" s="43">
        <v>0</v>
      </c>
      <c r="ED287" s="43">
        <v>0</v>
      </c>
      <c r="EE287" s="43">
        <v>0</v>
      </c>
      <c r="EF287" s="43">
        <v>0</v>
      </c>
      <c r="EG287" s="43">
        <v>0</v>
      </c>
      <c r="EH287" s="43">
        <v>0</v>
      </c>
      <c r="EI287" s="43">
        <v>0</v>
      </c>
      <c r="EJ287" s="43">
        <v>0</v>
      </c>
      <c r="EK287" s="43">
        <v>0</v>
      </c>
      <c r="EL287" s="43">
        <v>0</v>
      </c>
      <c r="EM287" s="43">
        <v>0</v>
      </c>
      <c r="EN287" s="43">
        <v>0</v>
      </c>
      <c r="EO287" s="43">
        <v>0</v>
      </c>
      <c r="EP287" s="43">
        <v>0</v>
      </c>
      <c r="EQ287" s="43">
        <v>0</v>
      </c>
      <c r="ER287" s="43">
        <v>0</v>
      </c>
      <c r="ES287" s="43">
        <v>0</v>
      </c>
      <c r="ET287" s="43">
        <v>0</v>
      </c>
      <c r="EU287" s="43">
        <v>0</v>
      </c>
      <c r="EV287" s="43">
        <v>0</v>
      </c>
      <c r="EW287" s="43">
        <v>0</v>
      </c>
      <c r="EX287" s="43">
        <v>0</v>
      </c>
      <c r="EY287" s="43">
        <v>0</v>
      </c>
      <c r="EZ287" s="43">
        <v>0</v>
      </c>
      <c r="FA287" s="43">
        <v>0</v>
      </c>
      <c r="FB287" s="43">
        <v>0</v>
      </c>
      <c r="FC287" s="43">
        <v>0</v>
      </c>
      <c r="FD287" s="43">
        <v>0</v>
      </c>
      <c r="FE287" s="43">
        <v>0</v>
      </c>
      <c r="FF287" s="43">
        <v>0</v>
      </c>
      <c r="FG287" s="43">
        <v>0</v>
      </c>
      <c r="FH287" s="43">
        <v>0</v>
      </c>
      <c r="FI287" s="43">
        <v>0</v>
      </c>
      <c r="FJ287" s="43">
        <v>0</v>
      </c>
      <c r="FK287" s="43">
        <v>0</v>
      </c>
      <c r="FL287" s="43">
        <v>0</v>
      </c>
      <c r="FM287" s="43">
        <v>0</v>
      </c>
      <c r="FN287" s="43">
        <v>0</v>
      </c>
      <c r="FO287" s="43">
        <v>0</v>
      </c>
      <c r="FP287" s="43">
        <v>0</v>
      </c>
      <c r="FQ287" s="43">
        <v>0</v>
      </c>
      <c r="FR287" s="43">
        <v>0</v>
      </c>
      <c r="FS287" s="43">
        <v>0</v>
      </c>
      <c r="FT287" s="43">
        <v>0</v>
      </c>
      <c r="FU287" s="43">
        <v>0</v>
      </c>
      <c r="FV287" s="43">
        <v>0</v>
      </c>
      <c r="FW287" s="43">
        <v>0</v>
      </c>
      <c r="FX287" s="43">
        <v>0</v>
      </c>
      <c r="FY287" s="43"/>
      <c r="FZ287" s="43"/>
      <c r="GA287" s="7"/>
      <c r="GB287" s="43"/>
      <c r="GC287" s="43"/>
      <c r="GD287" s="43"/>
      <c r="GE287" s="43"/>
      <c r="GF287" s="43"/>
      <c r="GG287" s="7"/>
      <c r="GH287" s="7"/>
      <c r="GI287" s="7"/>
      <c r="GJ287" s="7"/>
      <c r="GK287" s="7"/>
      <c r="GL287" s="7"/>
      <c r="GM287" s="7"/>
    </row>
    <row r="288" spans="1:195" x14ac:dyDescent="0.35">
      <c r="A288" s="6" t="s">
        <v>850</v>
      </c>
      <c r="B288" s="7" t="s">
        <v>851</v>
      </c>
      <c r="C288" s="43">
        <f t="shared" ref="C288:BN288" si="401">IF(C275&gt;0,C287,C284)</f>
        <v>0</v>
      </c>
      <c r="D288" s="43">
        <f t="shared" si="401"/>
        <v>0</v>
      </c>
      <c r="E288" s="43">
        <f t="shared" si="401"/>
        <v>0</v>
      </c>
      <c r="F288" s="43">
        <f t="shared" si="401"/>
        <v>0</v>
      </c>
      <c r="G288" s="43">
        <f t="shared" si="401"/>
        <v>0</v>
      </c>
      <c r="H288" s="43">
        <f t="shared" si="401"/>
        <v>0</v>
      </c>
      <c r="I288" s="43">
        <f t="shared" si="401"/>
        <v>0</v>
      </c>
      <c r="J288" s="43">
        <f t="shared" si="401"/>
        <v>0</v>
      </c>
      <c r="K288" s="43">
        <f t="shared" si="401"/>
        <v>0</v>
      </c>
      <c r="L288" s="43">
        <f t="shared" si="401"/>
        <v>0</v>
      </c>
      <c r="M288" s="43">
        <f t="shared" si="401"/>
        <v>0</v>
      </c>
      <c r="N288" s="43">
        <f t="shared" si="401"/>
        <v>0</v>
      </c>
      <c r="O288" s="43">
        <f t="shared" si="401"/>
        <v>0</v>
      </c>
      <c r="P288" s="43">
        <f t="shared" si="401"/>
        <v>0</v>
      </c>
      <c r="Q288" s="43">
        <f t="shared" si="401"/>
        <v>0</v>
      </c>
      <c r="R288" s="43">
        <f t="shared" si="401"/>
        <v>0</v>
      </c>
      <c r="S288" s="43">
        <f t="shared" si="401"/>
        <v>0</v>
      </c>
      <c r="T288" s="43">
        <f t="shared" si="401"/>
        <v>0</v>
      </c>
      <c r="U288" s="43">
        <f t="shared" si="401"/>
        <v>0</v>
      </c>
      <c r="V288" s="43">
        <f t="shared" si="401"/>
        <v>0</v>
      </c>
      <c r="W288" s="43">
        <f t="shared" si="401"/>
        <v>0</v>
      </c>
      <c r="X288" s="43">
        <f t="shared" si="401"/>
        <v>0</v>
      </c>
      <c r="Y288" s="43">
        <f t="shared" si="401"/>
        <v>0</v>
      </c>
      <c r="Z288" s="43">
        <f t="shared" si="401"/>
        <v>0</v>
      </c>
      <c r="AA288" s="43">
        <f t="shared" si="401"/>
        <v>0</v>
      </c>
      <c r="AB288" s="43">
        <f t="shared" si="401"/>
        <v>0</v>
      </c>
      <c r="AC288" s="43">
        <f t="shared" si="401"/>
        <v>0</v>
      </c>
      <c r="AD288" s="43">
        <f t="shared" si="401"/>
        <v>0</v>
      </c>
      <c r="AE288" s="43">
        <f t="shared" si="401"/>
        <v>0</v>
      </c>
      <c r="AF288" s="43">
        <f t="shared" si="401"/>
        <v>0</v>
      </c>
      <c r="AG288" s="43">
        <f t="shared" si="401"/>
        <v>0</v>
      </c>
      <c r="AH288" s="43">
        <f t="shared" si="401"/>
        <v>0</v>
      </c>
      <c r="AI288" s="43">
        <f t="shared" si="401"/>
        <v>0</v>
      </c>
      <c r="AJ288" s="43">
        <f t="shared" si="401"/>
        <v>0</v>
      </c>
      <c r="AK288" s="43">
        <f t="shared" si="401"/>
        <v>0</v>
      </c>
      <c r="AL288" s="43">
        <f t="shared" si="401"/>
        <v>0</v>
      </c>
      <c r="AM288" s="43">
        <f t="shared" si="401"/>
        <v>0</v>
      </c>
      <c r="AN288" s="43">
        <f t="shared" si="401"/>
        <v>0</v>
      </c>
      <c r="AO288" s="43">
        <f t="shared" si="401"/>
        <v>0</v>
      </c>
      <c r="AP288" s="43">
        <f t="shared" si="401"/>
        <v>0</v>
      </c>
      <c r="AQ288" s="43">
        <f t="shared" si="401"/>
        <v>0</v>
      </c>
      <c r="AR288" s="43">
        <f t="shared" si="401"/>
        <v>0</v>
      </c>
      <c r="AS288" s="43">
        <f t="shared" si="401"/>
        <v>0</v>
      </c>
      <c r="AT288" s="43">
        <f t="shared" si="401"/>
        <v>0</v>
      </c>
      <c r="AU288" s="43">
        <f t="shared" si="401"/>
        <v>0</v>
      </c>
      <c r="AV288" s="43">
        <f t="shared" si="401"/>
        <v>0</v>
      </c>
      <c r="AW288" s="43">
        <f t="shared" si="401"/>
        <v>0</v>
      </c>
      <c r="AX288" s="43">
        <f t="shared" si="401"/>
        <v>0</v>
      </c>
      <c r="AY288" s="43">
        <f t="shared" si="401"/>
        <v>0</v>
      </c>
      <c r="AZ288" s="43">
        <f t="shared" si="401"/>
        <v>0</v>
      </c>
      <c r="BA288" s="43">
        <f t="shared" si="401"/>
        <v>0</v>
      </c>
      <c r="BB288" s="43">
        <f t="shared" si="401"/>
        <v>0</v>
      </c>
      <c r="BC288" s="43">
        <f t="shared" si="401"/>
        <v>0</v>
      </c>
      <c r="BD288" s="43">
        <f t="shared" si="401"/>
        <v>0</v>
      </c>
      <c r="BE288" s="43">
        <f t="shared" si="401"/>
        <v>0</v>
      </c>
      <c r="BF288" s="43">
        <f t="shared" si="401"/>
        <v>0</v>
      </c>
      <c r="BG288" s="43">
        <f t="shared" si="401"/>
        <v>0</v>
      </c>
      <c r="BH288" s="43">
        <f t="shared" si="401"/>
        <v>0</v>
      </c>
      <c r="BI288" s="43">
        <f t="shared" si="401"/>
        <v>0</v>
      </c>
      <c r="BJ288" s="43">
        <f t="shared" si="401"/>
        <v>0</v>
      </c>
      <c r="BK288" s="43">
        <f t="shared" si="401"/>
        <v>0</v>
      </c>
      <c r="BL288" s="43">
        <f t="shared" si="401"/>
        <v>0</v>
      </c>
      <c r="BM288" s="43">
        <f t="shared" si="401"/>
        <v>0</v>
      </c>
      <c r="BN288" s="43">
        <f t="shared" si="401"/>
        <v>0</v>
      </c>
      <c r="BO288" s="43">
        <f t="shared" ref="BO288:EA288" si="402">IF(BO275&gt;0,BO287,BO284)</f>
        <v>0</v>
      </c>
      <c r="BP288" s="43">
        <f t="shared" si="402"/>
        <v>0</v>
      </c>
      <c r="BQ288" s="43">
        <f t="shared" si="402"/>
        <v>0</v>
      </c>
      <c r="BR288" s="43">
        <f t="shared" si="402"/>
        <v>0</v>
      </c>
      <c r="BS288" s="43">
        <f t="shared" si="402"/>
        <v>0</v>
      </c>
      <c r="BT288" s="43">
        <f t="shared" si="402"/>
        <v>0</v>
      </c>
      <c r="BU288" s="43">
        <f t="shared" si="402"/>
        <v>0</v>
      </c>
      <c r="BV288" s="43">
        <f t="shared" si="402"/>
        <v>6.0599999999999998E-4</v>
      </c>
      <c r="BW288" s="43">
        <f t="shared" si="402"/>
        <v>0</v>
      </c>
      <c r="BX288" s="43">
        <f t="shared" si="402"/>
        <v>0</v>
      </c>
      <c r="BY288" s="43">
        <f t="shared" si="402"/>
        <v>0</v>
      </c>
      <c r="BZ288" s="43">
        <f t="shared" si="402"/>
        <v>0</v>
      </c>
      <c r="CA288" s="43">
        <f t="shared" si="402"/>
        <v>0</v>
      </c>
      <c r="CB288" s="43">
        <f t="shared" si="402"/>
        <v>0</v>
      </c>
      <c r="CC288" s="43">
        <f t="shared" si="402"/>
        <v>0</v>
      </c>
      <c r="CD288" s="43">
        <f t="shared" si="402"/>
        <v>0</v>
      </c>
      <c r="CE288" s="43">
        <f t="shared" si="402"/>
        <v>0</v>
      </c>
      <c r="CF288" s="43">
        <f t="shared" si="402"/>
        <v>0</v>
      </c>
      <c r="CG288" s="43">
        <f t="shared" si="402"/>
        <v>0</v>
      </c>
      <c r="CH288" s="43">
        <f t="shared" si="402"/>
        <v>0</v>
      </c>
      <c r="CI288" s="43">
        <f t="shared" si="402"/>
        <v>0</v>
      </c>
      <c r="CJ288" s="43">
        <f t="shared" si="402"/>
        <v>0</v>
      </c>
      <c r="CK288" s="43">
        <f t="shared" si="402"/>
        <v>0</v>
      </c>
      <c r="CL288" s="43">
        <f t="shared" si="402"/>
        <v>0</v>
      </c>
      <c r="CM288" s="43">
        <f t="shared" si="402"/>
        <v>0</v>
      </c>
      <c r="CN288" s="43">
        <f t="shared" si="402"/>
        <v>0</v>
      </c>
      <c r="CO288" s="43">
        <f t="shared" si="402"/>
        <v>0</v>
      </c>
      <c r="CP288" s="43">
        <f t="shared" si="402"/>
        <v>8.3999999999999993E-4</v>
      </c>
      <c r="CQ288" s="43">
        <f t="shared" si="402"/>
        <v>0</v>
      </c>
      <c r="CR288" s="43">
        <f t="shared" si="402"/>
        <v>0</v>
      </c>
      <c r="CS288" s="43">
        <f t="shared" si="402"/>
        <v>0</v>
      </c>
      <c r="CT288" s="43">
        <f t="shared" si="402"/>
        <v>0</v>
      </c>
      <c r="CU288" s="43">
        <f t="shared" si="402"/>
        <v>0</v>
      </c>
      <c r="CV288" s="43">
        <f t="shared" si="402"/>
        <v>0</v>
      </c>
      <c r="CW288" s="43">
        <f t="shared" si="402"/>
        <v>0</v>
      </c>
      <c r="CX288" s="43">
        <f t="shared" si="402"/>
        <v>0</v>
      </c>
      <c r="CY288" s="43">
        <f t="shared" si="402"/>
        <v>0</v>
      </c>
      <c r="CZ288" s="43">
        <f t="shared" si="402"/>
        <v>0</v>
      </c>
      <c r="DA288" s="43">
        <f t="shared" si="402"/>
        <v>0</v>
      </c>
      <c r="DB288" s="43">
        <f t="shared" si="402"/>
        <v>0</v>
      </c>
      <c r="DC288" s="43">
        <f t="shared" si="402"/>
        <v>0</v>
      </c>
      <c r="DD288" s="43">
        <f t="shared" si="402"/>
        <v>0</v>
      </c>
      <c r="DE288" s="43">
        <f t="shared" si="402"/>
        <v>0</v>
      </c>
      <c r="DF288" s="43">
        <f t="shared" si="402"/>
        <v>0</v>
      </c>
      <c r="DG288" s="43">
        <f t="shared" si="402"/>
        <v>0</v>
      </c>
      <c r="DH288" s="43">
        <f t="shared" si="402"/>
        <v>0</v>
      </c>
      <c r="DI288" s="43">
        <f t="shared" si="402"/>
        <v>0</v>
      </c>
      <c r="DJ288" s="43">
        <f t="shared" si="402"/>
        <v>0</v>
      </c>
      <c r="DK288" s="43">
        <f t="shared" si="402"/>
        <v>0</v>
      </c>
      <c r="DL288" s="43">
        <f t="shared" si="402"/>
        <v>0</v>
      </c>
      <c r="DM288" s="43">
        <f t="shared" si="402"/>
        <v>0</v>
      </c>
      <c r="DN288" s="43">
        <f t="shared" si="402"/>
        <v>0</v>
      </c>
      <c r="DO288" s="43">
        <f t="shared" si="402"/>
        <v>0</v>
      </c>
      <c r="DP288" s="43">
        <f t="shared" si="402"/>
        <v>0</v>
      </c>
      <c r="DQ288" s="43">
        <f t="shared" si="402"/>
        <v>2.2900000000000001E-4</v>
      </c>
      <c r="DR288" s="43">
        <f t="shared" si="402"/>
        <v>0</v>
      </c>
      <c r="DS288" s="43">
        <f t="shared" si="402"/>
        <v>0</v>
      </c>
      <c r="DT288" s="43">
        <f t="shared" si="402"/>
        <v>0</v>
      </c>
      <c r="DU288" s="43">
        <f t="shared" si="402"/>
        <v>0</v>
      </c>
      <c r="DV288" s="43">
        <f t="shared" si="402"/>
        <v>0</v>
      </c>
      <c r="DW288" s="43">
        <f t="shared" si="402"/>
        <v>0</v>
      </c>
      <c r="DX288" s="43">
        <f t="shared" si="402"/>
        <v>0</v>
      </c>
      <c r="DY288" s="43">
        <f t="shared" si="402"/>
        <v>0</v>
      </c>
      <c r="DZ288" s="43">
        <f t="shared" si="402"/>
        <v>0</v>
      </c>
      <c r="EA288" s="43">
        <f t="shared" si="402"/>
        <v>8.4000000000000003E-4</v>
      </c>
      <c r="EB288" s="43">
        <f t="shared" ref="EB288:FX288" si="403">IF(EB275&gt;0,EB287,EB284)</f>
        <v>0</v>
      </c>
      <c r="EC288" s="43">
        <f t="shared" si="403"/>
        <v>0</v>
      </c>
      <c r="ED288" s="43">
        <f t="shared" si="403"/>
        <v>1.4799999999999999E-4</v>
      </c>
      <c r="EE288" s="43">
        <f t="shared" si="403"/>
        <v>0</v>
      </c>
      <c r="EF288" s="43">
        <f t="shared" si="403"/>
        <v>0</v>
      </c>
      <c r="EG288" s="43">
        <f t="shared" si="403"/>
        <v>0</v>
      </c>
      <c r="EH288" s="43">
        <f t="shared" si="403"/>
        <v>0</v>
      </c>
      <c r="EI288" s="43">
        <f t="shared" si="403"/>
        <v>0</v>
      </c>
      <c r="EJ288" s="43">
        <f t="shared" si="403"/>
        <v>0</v>
      </c>
      <c r="EK288" s="43">
        <f t="shared" si="403"/>
        <v>0</v>
      </c>
      <c r="EL288" s="43">
        <f t="shared" si="403"/>
        <v>0</v>
      </c>
      <c r="EM288" s="43">
        <f t="shared" si="403"/>
        <v>0</v>
      </c>
      <c r="EN288" s="43">
        <f t="shared" si="403"/>
        <v>0</v>
      </c>
      <c r="EO288" s="43">
        <f t="shared" si="403"/>
        <v>0</v>
      </c>
      <c r="EP288" s="43">
        <f t="shared" si="403"/>
        <v>0</v>
      </c>
      <c r="EQ288" s="43">
        <f t="shared" si="403"/>
        <v>0</v>
      </c>
      <c r="ER288" s="43">
        <f t="shared" si="403"/>
        <v>0</v>
      </c>
      <c r="ES288" s="43">
        <f t="shared" si="403"/>
        <v>0</v>
      </c>
      <c r="ET288" s="43">
        <f t="shared" si="403"/>
        <v>0</v>
      </c>
      <c r="EU288" s="43">
        <f t="shared" si="403"/>
        <v>0</v>
      </c>
      <c r="EV288" s="43">
        <f t="shared" si="403"/>
        <v>0</v>
      </c>
      <c r="EW288" s="43">
        <f t="shared" si="403"/>
        <v>0</v>
      </c>
      <c r="EX288" s="43">
        <f t="shared" si="403"/>
        <v>0</v>
      </c>
      <c r="EY288" s="43">
        <f t="shared" si="403"/>
        <v>0</v>
      </c>
      <c r="EZ288" s="43">
        <f t="shared" si="403"/>
        <v>0</v>
      </c>
      <c r="FA288" s="43">
        <f t="shared" si="403"/>
        <v>0</v>
      </c>
      <c r="FB288" s="43">
        <f t="shared" si="403"/>
        <v>0</v>
      </c>
      <c r="FC288" s="43">
        <f t="shared" si="403"/>
        <v>0</v>
      </c>
      <c r="FD288" s="43">
        <f t="shared" si="403"/>
        <v>0</v>
      </c>
      <c r="FE288" s="43">
        <f t="shared" si="403"/>
        <v>0</v>
      </c>
      <c r="FF288" s="43">
        <f t="shared" si="403"/>
        <v>0</v>
      </c>
      <c r="FG288" s="43">
        <f t="shared" si="403"/>
        <v>0</v>
      </c>
      <c r="FH288" s="43">
        <f t="shared" si="403"/>
        <v>0</v>
      </c>
      <c r="FI288" s="43">
        <f t="shared" si="403"/>
        <v>0</v>
      </c>
      <c r="FJ288" s="43">
        <f t="shared" si="403"/>
        <v>0</v>
      </c>
      <c r="FK288" s="43">
        <f t="shared" si="403"/>
        <v>0</v>
      </c>
      <c r="FL288" s="43">
        <f t="shared" si="403"/>
        <v>0</v>
      </c>
      <c r="FM288" s="43">
        <f t="shared" si="403"/>
        <v>0</v>
      </c>
      <c r="FN288" s="43">
        <f t="shared" si="403"/>
        <v>0</v>
      </c>
      <c r="FO288" s="43">
        <f t="shared" si="403"/>
        <v>2.0599999999999999E-4</v>
      </c>
      <c r="FP288" s="43">
        <f t="shared" si="403"/>
        <v>0</v>
      </c>
      <c r="FQ288" s="43">
        <f t="shared" si="403"/>
        <v>9.19E-4</v>
      </c>
      <c r="FR288" s="43">
        <f t="shared" si="403"/>
        <v>2.1800000000000001E-4</v>
      </c>
      <c r="FS288" s="43">
        <f t="shared" si="403"/>
        <v>0</v>
      </c>
      <c r="FT288" s="43">
        <f t="shared" si="403"/>
        <v>1.3000000000000002E-4</v>
      </c>
      <c r="FU288" s="43">
        <f t="shared" si="403"/>
        <v>0</v>
      </c>
      <c r="FV288" s="43">
        <f t="shared" si="403"/>
        <v>0</v>
      </c>
      <c r="FW288" s="43">
        <f t="shared" si="403"/>
        <v>0</v>
      </c>
      <c r="FX288" s="43">
        <f t="shared" si="403"/>
        <v>0</v>
      </c>
      <c r="FY288" s="43"/>
      <c r="FZ288" s="43">
        <f>SUM(C288:FX288)</f>
        <v>4.1359999999999999E-3</v>
      </c>
      <c r="GA288" s="7"/>
      <c r="GB288" s="43"/>
      <c r="GC288" s="43"/>
      <c r="GD288" s="43"/>
      <c r="GE288" s="43"/>
      <c r="GF288" s="43"/>
      <c r="GG288" s="7"/>
      <c r="GH288" s="7"/>
      <c r="GI288" s="7"/>
      <c r="GJ288" s="7"/>
      <c r="GK288" s="7"/>
      <c r="GL288" s="7"/>
      <c r="GM288" s="7"/>
    </row>
    <row r="289" spans="1:195" x14ac:dyDescent="0.35">
      <c r="A289" s="7"/>
      <c r="B289" s="7" t="s">
        <v>852</v>
      </c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  <c r="DH289" s="7"/>
      <c r="DI289" s="7"/>
      <c r="DJ289" s="7"/>
      <c r="DK289" s="7"/>
      <c r="DL289" s="7"/>
      <c r="DM289" s="7"/>
      <c r="DN289" s="7"/>
      <c r="DO289" s="7"/>
      <c r="DP289" s="7"/>
      <c r="DQ289" s="7"/>
      <c r="DR289" s="7"/>
      <c r="DS289" s="7"/>
      <c r="DT289" s="7"/>
      <c r="DU289" s="7"/>
      <c r="DV289" s="7"/>
      <c r="DW289" s="7"/>
      <c r="DX289" s="7"/>
      <c r="DY289" s="7"/>
      <c r="DZ289" s="7"/>
      <c r="EA289" s="7"/>
      <c r="EB289" s="7"/>
      <c r="EC289" s="7"/>
      <c r="ED289" s="7"/>
      <c r="EE289" s="7"/>
      <c r="EF289" s="7"/>
      <c r="EG289" s="7"/>
      <c r="EH289" s="7"/>
      <c r="EI289" s="7"/>
      <c r="EJ289" s="7"/>
      <c r="EK289" s="7"/>
      <c r="EL289" s="7"/>
      <c r="EM289" s="7"/>
      <c r="EN289" s="7"/>
      <c r="EO289" s="7"/>
      <c r="EP289" s="7"/>
      <c r="EQ289" s="7"/>
      <c r="ER289" s="7"/>
      <c r="ES289" s="7"/>
      <c r="ET289" s="7"/>
      <c r="EU289" s="7"/>
      <c r="EV289" s="7"/>
      <c r="EW289" s="7"/>
      <c r="EX289" s="7"/>
      <c r="EY289" s="7"/>
      <c r="EZ289" s="7"/>
      <c r="FA289" s="7"/>
      <c r="FB289" s="7"/>
      <c r="FC289" s="7"/>
      <c r="FD289" s="7"/>
      <c r="FE289" s="7"/>
      <c r="FF289" s="7"/>
      <c r="FG289" s="7"/>
      <c r="FH289" s="7"/>
      <c r="FI289" s="7"/>
      <c r="FJ289" s="7"/>
      <c r="FK289" s="7"/>
      <c r="FL289" s="7"/>
      <c r="FM289" s="7"/>
      <c r="FN289" s="7"/>
      <c r="FO289" s="7"/>
      <c r="FP289" s="7"/>
      <c r="FQ289" s="7"/>
      <c r="FR289" s="7"/>
      <c r="FS289" s="7"/>
      <c r="FT289" s="7"/>
      <c r="FU289" s="7"/>
      <c r="FV289" s="7"/>
      <c r="FW289" s="7"/>
      <c r="FX289" s="7"/>
      <c r="FY289" s="43"/>
      <c r="FZ289" s="43" t="s">
        <v>2</v>
      </c>
      <c r="GA289" s="7"/>
      <c r="GB289" s="43"/>
      <c r="GC289" s="7"/>
      <c r="GD289" s="43"/>
      <c r="GE289" s="43"/>
      <c r="GF289" s="43"/>
      <c r="GG289" s="7"/>
      <c r="GH289" s="7"/>
      <c r="GI289" s="7"/>
      <c r="GJ289" s="7"/>
      <c r="GK289" s="7"/>
      <c r="GL289" s="7"/>
      <c r="GM289" s="7"/>
    </row>
    <row r="290" spans="1:195" x14ac:dyDescent="0.35">
      <c r="A290" s="6"/>
      <c r="B290" s="7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3"/>
      <c r="AM290" s="63"/>
      <c r="AN290" s="63"/>
      <c r="AO290" s="63"/>
      <c r="AP290" s="63"/>
      <c r="AQ290" s="63"/>
      <c r="AR290" s="63"/>
      <c r="AS290" s="63"/>
      <c r="AT290" s="63"/>
      <c r="AU290" s="63"/>
      <c r="AV290" s="63"/>
      <c r="AW290" s="63"/>
      <c r="AX290" s="63"/>
      <c r="AY290" s="63"/>
      <c r="AZ290" s="63"/>
      <c r="BA290" s="63"/>
      <c r="BB290" s="63"/>
      <c r="BC290" s="63"/>
      <c r="BD290" s="63"/>
      <c r="BE290" s="63"/>
      <c r="BF290" s="63"/>
      <c r="BG290" s="63"/>
      <c r="BH290" s="63"/>
      <c r="BI290" s="63"/>
      <c r="BJ290" s="63"/>
      <c r="BK290" s="63"/>
      <c r="BL290" s="63"/>
      <c r="BM290" s="63"/>
      <c r="BN290" s="63"/>
      <c r="BO290" s="63"/>
      <c r="BP290" s="63"/>
      <c r="BQ290" s="63"/>
      <c r="BR290" s="63"/>
      <c r="BS290" s="63"/>
      <c r="BT290" s="63"/>
      <c r="BU290" s="63"/>
      <c r="BV290" s="63"/>
      <c r="BW290" s="63"/>
      <c r="BX290" s="63"/>
      <c r="BY290" s="63"/>
      <c r="BZ290" s="63"/>
      <c r="CA290" s="63"/>
      <c r="CB290" s="63"/>
      <c r="CC290" s="63"/>
      <c r="CD290" s="63"/>
      <c r="CE290" s="63"/>
      <c r="CF290" s="63"/>
      <c r="CG290" s="63"/>
      <c r="CH290" s="63"/>
      <c r="CI290" s="63"/>
      <c r="CJ290" s="63"/>
      <c r="CK290" s="63"/>
      <c r="CL290" s="63"/>
      <c r="CM290" s="63"/>
      <c r="CN290" s="63"/>
      <c r="CO290" s="63"/>
      <c r="CP290" s="63"/>
      <c r="CQ290" s="63"/>
      <c r="CR290" s="63"/>
      <c r="CS290" s="63"/>
      <c r="CT290" s="63"/>
      <c r="CU290" s="63"/>
      <c r="CV290" s="63"/>
      <c r="CW290" s="63"/>
      <c r="CX290" s="63"/>
      <c r="CY290" s="63"/>
      <c r="CZ290" s="63"/>
      <c r="DA290" s="63"/>
      <c r="DB290" s="63"/>
      <c r="DC290" s="63"/>
      <c r="DD290" s="63"/>
      <c r="DE290" s="63"/>
      <c r="DF290" s="63"/>
      <c r="DG290" s="63"/>
      <c r="DH290" s="63"/>
      <c r="DI290" s="63"/>
      <c r="DJ290" s="63"/>
      <c r="DK290" s="63"/>
      <c r="DL290" s="63"/>
      <c r="DM290" s="63"/>
      <c r="DN290" s="63"/>
      <c r="DO290" s="63"/>
      <c r="DP290" s="63"/>
      <c r="DQ290" s="63"/>
      <c r="DR290" s="63"/>
      <c r="DS290" s="63"/>
      <c r="DT290" s="63"/>
      <c r="DU290" s="63"/>
      <c r="DV290" s="63"/>
      <c r="DW290" s="63"/>
      <c r="DX290" s="63"/>
      <c r="DY290" s="63"/>
      <c r="DZ290" s="63"/>
      <c r="EA290" s="63"/>
      <c r="EB290" s="63"/>
      <c r="EC290" s="63"/>
      <c r="ED290" s="63"/>
      <c r="EE290" s="63"/>
      <c r="EF290" s="63"/>
      <c r="EG290" s="63"/>
      <c r="EH290" s="63"/>
      <c r="EI290" s="63"/>
      <c r="EJ290" s="63"/>
      <c r="EK290" s="63"/>
      <c r="EL290" s="63"/>
      <c r="EM290" s="63"/>
      <c r="EN290" s="63"/>
      <c r="EO290" s="63"/>
      <c r="EP290" s="63"/>
      <c r="EQ290" s="63"/>
      <c r="ER290" s="63"/>
      <c r="ES290" s="63"/>
      <c r="ET290" s="63"/>
      <c r="EU290" s="63"/>
      <c r="EV290" s="63"/>
      <c r="EW290" s="63"/>
      <c r="EX290" s="63"/>
      <c r="EY290" s="63"/>
      <c r="EZ290" s="63"/>
      <c r="FA290" s="63"/>
      <c r="FB290" s="63"/>
      <c r="FC290" s="63"/>
      <c r="FD290" s="63"/>
      <c r="FE290" s="63"/>
      <c r="FF290" s="63"/>
      <c r="FG290" s="63"/>
      <c r="FH290" s="63"/>
      <c r="FI290" s="63"/>
      <c r="FJ290" s="63"/>
      <c r="FK290" s="63"/>
      <c r="FL290" s="63"/>
      <c r="FM290" s="63"/>
      <c r="FN290" s="63"/>
      <c r="FO290" s="63"/>
      <c r="FP290" s="63"/>
      <c r="FQ290" s="63"/>
      <c r="FR290" s="63"/>
      <c r="FS290" s="63"/>
      <c r="FT290" s="63"/>
      <c r="FU290" s="63"/>
      <c r="FV290" s="63"/>
      <c r="FW290" s="63"/>
      <c r="FX290" s="63"/>
      <c r="FY290" s="43"/>
      <c r="FZ290" s="43"/>
      <c r="GA290" s="7"/>
      <c r="GB290" s="103"/>
      <c r="GC290" s="7"/>
      <c r="GD290" s="7"/>
      <c r="GE290" s="7"/>
      <c r="GF290" s="43"/>
      <c r="GG290" s="7"/>
      <c r="GH290" s="7"/>
      <c r="GI290" s="7"/>
      <c r="GJ290" s="7"/>
      <c r="GK290" s="7"/>
      <c r="GL290" s="7"/>
      <c r="GM290" s="7"/>
    </row>
    <row r="291" spans="1:195" x14ac:dyDescent="0.35">
      <c r="A291" s="6" t="s">
        <v>595</v>
      </c>
      <c r="B291" s="44" t="s">
        <v>853</v>
      </c>
      <c r="C291" s="104"/>
      <c r="D291" s="104"/>
      <c r="E291" s="104"/>
      <c r="F291" s="104"/>
      <c r="G291" s="104"/>
      <c r="H291" s="104"/>
      <c r="I291" s="104"/>
      <c r="J291" s="104"/>
      <c r="K291" s="104"/>
      <c r="L291" s="104"/>
      <c r="M291" s="104"/>
      <c r="N291" s="104"/>
      <c r="O291" s="104"/>
      <c r="P291" s="104"/>
      <c r="Q291" s="104"/>
      <c r="R291" s="104"/>
      <c r="S291" s="104"/>
      <c r="T291" s="104"/>
      <c r="U291" s="104"/>
      <c r="V291" s="104"/>
      <c r="W291" s="104"/>
      <c r="X291" s="104"/>
      <c r="Y291" s="104"/>
      <c r="Z291" s="104"/>
      <c r="AA291" s="104"/>
      <c r="AB291" s="104"/>
      <c r="AC291" s="104"/>
      <c r="AD291" s="104"/>
      <c r="AE291" s="104"/>
      <c r="AF291" s="104"/>
      <c r="AG291" s="104"/>
      <c r="AH291" s="104"/>
      <c r="AI291" s="104"/>
      <c r="AJ291" s="104"/>
      <c r="AK291" s="104"/>
      <c r="AL291" s="104"/>
      <c r="AM291" s="104"/>
      <c r="AN291" s="104"/>
      <c r="AO291" s="104"/>
      <c r="AP291" s="104"/>
      <c r="AQ291" s="104"/>
      <c r="AR291" s="104"/>
      <c r="AS291" s="104"/>
      <c r="AT291" s="104"/>
      <c r="AU291" s="104"/>
      <c r="AV291" s="104"/>
      <c r="AW291" s="104"/>
      <c r="AX291" s="104"/>
      <c r="AY291" s="104"/>
      <c r="AZ291" s="104"/>
      <c r="BA291" s="104"/>
      <c r="BB291" s="104"/>
      <c r="BC291" s="104"/>
      <c r="BD291" s="104"/>
      <c r="BE291" s="104"/>
      <c r="BF291" s="104"/>
      <c r="BG291" s="104"/>
      <c r="BH291" s="104"/>
      <c r="BI291" s="104"/>
      <c r="BJ291" s="104"/>
      <c r="BK291" s="104"/>
      <c r="BL291" s="104"/>
      <c r="BM291" s="104"/>
      <c r="BN291" s="104"/>
      <c r="BO291" s="104"/>
      <c r="BP291" s="104"/>
      <c r="BQ291" s="104"/>
      <c r="BR291" s="104"/>
      <c r="BS291" s="104"/>
      <c r="BT291" s="104"/>
      <c r="BU291" s="104"/>
      <c r="BV291" s="104"/>
      <c r="BW291" s="104"/>
      <c r="BX291" s="104"/>
      <c r="BY291" s="104"/>
      <c r="BZ291" s="104"/>
      <c r="CA291" s="104"/>
      <c r="CB291" s="104"/>
      <c r="CC291" s="104"/>
      <c r="CD291" s="104"/>
      <c r="CE291" s="104"/>
      <c r="CF291" s="104"/>
      <c r="CG291" s="104"/>
      <c r="CH291" s="104"/>
      <c r="CI291" s="104"/>
      <c r="CJ291" s="104"/>
      <c r="CK291" s="104"/>
      <c r="CL291" s="104"/>
      <c r="CM291" s="104"/>
      <c r="CN291" s="104"/>
      <c r="CO291" s="104"/>
      <c r="CP291" s="104"/>
      <c r="CQ291" s="104"/>
      <c r="CR291" s="104"/>
      <c r="CS291" s="104"/>
      <c r="CT291" s="104"/>
      <c r="CU291" s="104"/>
      <c r="CV291" s="104"/>
      <c r="CW291" s="104"/>
      <c r="CX291" s="104"/>
      <c r="CY291" s="104"/>
      <c r="CZ291" s="104"/>
      <c r="DA291" s="104"/>
      <c r="DB291" s="104"/>
      <c r="DC291" s="104"/>
      <c r="DD291" s="104"/>
      <c r="DE291" s="104"/>
      <c r="DF291" s="104"/>
      <c r="DG291" s="104"/>
      <c r="DH291" s="104"/>
      <c r="DI291" s="104"/>
      <c r="DJ291" s="104"/>
      <c r="DK291" s="104"/>
      <c r="DL291" s="104"/>
      <c r="DM291" s="104"/>
      <c r="DN291" s="104"/>
      <c r="DO291" s="104"/>
      <c r="DP291" s="104"/>
      <c r="DQ291" s="104"/>
      <c r="DR291" s="104"/>
      <c r="DS291" s="104"/>
      <c r="DT291" s="104"/>
      <c r="DU291" s="104"/>
      <c r="DV291" s="104"/>
      <c r="DW291" s="104"/>
      <c r="DX291" s="104"/>
      <c r="DY291" s="104"/>
      <c r="DZ291" s="104"/>
      <c r="EA291" s="104"/>
      <c r="EB291" s="104"/>
      <c r="EC291" s="104"/>
      <c r="ED291" s="104"/>
      <c r="EE291" s="104"/>
      <c r="EF291" s="104"/>
      <c r="EG291" s="104"/>
      <c r="EH291" s="104"/>
      <c r="EI291" s="104"/>
      <c r="EJ291" s="104"/>
      <c r="EK291" s="104"/>
      <c r="EL291" s="104"/>
      <c r="EM291" s="104"/>
      <c r="EN291" s="104"/>
      <c r="EO291" s="104"/>
      <c r="EP291" s="104"/>
      <c r="EQ291" s="104"/>
      <c r="ER291" s="104"/>
      <c r="ES291" s="104"/>
      <c r="ET291" s="104"/>
      <c r="EU291" s="104"/>
      <c r="EV291" s="104"/>
      <c r="EW291" s="104"/>
      <c r="EX291" s="104"/>
      <c r="EY291" s="104"/>
      <c r="EZ291" s="104"/>
      <c r="FA291" s="104"/>
      <c r="FB291" s="104"/>
      <c r="FC291" s="104"/>
      <c r="FD291" s="104"/>
      <c r="FE291" s="104"/>
      <c r="FF291" s="104"/>
      <c r="FG291" s="104"/>
      <c r="FH291" s="104"/>
      <c r="FI291" s="104"/>
      <c r="FJ291" s="104"/>
      <c r="FK291" s="104"/>
      <c r="FL291" s="104"/>
      <c r="FM291" s="104"/>
      <c r="FN291" s="104"/>
      <c r="FO291" s="104"/>
      <c r="FP291" s="104"/>
      <c r="FQ291" s="104"/>
      <c r="FR291" s="104"/>
      <c r="FS291" s="104"/>
      <c r="FT291" s="104"/>
      <c r="FU291" s="104"/>
      <c r="FV291" s="104"/>
      <c r="FW291" s="104"/>
      <c r="FX291" s="104"/>
      <c r="FY291" s="7"/>
      <c r="GB291" s="7"/>
      <c r="GC291" s="7"/>
      <c r="GD291" s="7"/>
      <c r="GE291" s="7"/>
      <c r="GF291" s="7"/>
      <c r="GG291" s="7"/>
      <c r="GH291" s="7"/>
      <c r="GI291" s="7"/>
      <c r="GJ291" s="7"/>
      <c r="GK291" s="7"/>
      <c r="GL291" s="7"/>
      <c r="GM291" s="7"/>
    </row>
    <row r="292" spans="1:195" x14ac:dyDescent="0.35">
      <c r="A292" s="6" t="s">
        <v>854</v>
      </c>
      <c r="B292" s="7" t="s">
        <v>855</v>
      </c>
      <c r="C292" s="7">
        <f>C262</f>
        <v>77934324.75</v>
      </c>
      <c r="D292" s="7">
        <f t="shared" ref="D292:BO292" si="404">D262</f>
        <v>441555784.05000001</v>
      </c>
      <c r="E292" s="7">
        <f t="shared" si="404"/>
        <v>70881780.040000007</v>
      </c>
      <c r="F292" s="7">
        <f t="shared" si="404"/>
        <v>268471199.26999998</v>
      </c>
      <c r="G292" s="7">
        <f t="shared" si="404"/>
        <v>20172478.309999999</v>
      </c>
      <c r="H292" s="7">
        <f t="shared" si="404"/>
        <v>13187782.6</v>
      </c>
      <c r="I292" s="7">
        <f t="shared" si="404"/>
        <v>98683103.170000002</v>
      </c>
      <c r="J292" s="7">
        <f t="shared" si="404"/>
        <v>24300142.899999999</v>
      </c>
      <c r="K292" s="7">
        <f t="shared" si="404"/>
        <v>4257003.24</v>
      </c>
      <c r="L292" s="7">
        <f t="shared" si="404"/>
        <v>26143620</v>
      </c>
      <c r="M292" s="7">
        <f t="shared" si="404"/>
        <v>13714030.619999999</v>
      </c>
      <c r="N292" s="7">
        <f t="shared" si="404"/>
        <v>585173577.00999999</v>
      </c>
      <c r="O292" s="7">
        <f t="shared" si="404"/>
        <v>144033827.53</v>
      </c>
      <c r="P292" s="7">
        <f t="shared" si="404"/>
        <v>5187379.51</v>
      </c>
      <c r="Q292" s="7">
        <f t="shared" si="404"/>
        <v>480594581.25</v>
      </c>
      <c r="R292" s="7">
        <f t="shared" si="404"/>
        <v>72495287.170000002</v>
      </c>
      <c r="S292" s="7">
        <f t="shared" si="404"/>
        <v>18990331.129999999</v>
      </c>
      <c r="T292" s="7">
        <f t="shared" si="404"/>
        <v>3247356.85</v>
      </c>
      <c r="U292" s="7">
        <f t="shared" si="404"/>
        <v>1414949.22</v>
      </c>
      <c r="V292" s="7">
        <f t="shared" si="404"/>
        <v>4216256.3899999997</v>
      </c>
      <c r="W292" s="7">
        <f t="shared" si="404"/>
        <v>2801531.69</v>
      </c>
      <c r="X292" s="7">
        <f t="shared" si="404"/>
        <v>1234890.77</v>
      </c>
      <c r="Y292" s="7">
        <f t="shared" si="404"/>
        <v>11015686.68</v>
      </c>
      <c r="Z292" s="7">
        <f t="shared" si="404"/>
        <v>3811868.72</v>
      </c>
      <c r="AA292" s="7">
        <f t="shared" si="404"/>
        <v>345304198.10000002</v>
      </c>
      <c r="AB292" s="7">
        <f t="shared" si="404"/>
        <v>308280109.13999999</v>
      </c>
      <c r="AC292" s="7">
        <f t="shared" si="404"/>
        <v>11163774.59</v>
      </c>
      <c r="AD292" s="7">
        <f t="shared" si="404"/>
        <v>16140566.92</v>
      </c>
      <c r="AE292" s="7">
        <f t="shared" si="404"/>
        <v>2193244.6800000002</v>
      </c>
      <c r="AF292" s="7">
        <f t="shared" si="404"/>
        <v>3367995.65</v>
      </c>
      <c r="AG292" s="7">
        <f t="shared" si="404"/>
        <v>7965433.3600000003</v>
      </c>
      <c r="AH292" s="7">
        <f t="shared" si="404"/>
        <v>11661458.9</v>
      </c>
      <c r="AI292" s="7">
        <f t="shared" si="404"/>
        <v>5298820.47</v>
      </c>
      <c r="AJ292" s="7">
        <f t="shared" si="404"/>
        <v>3562680.05</v>
      </c>
      <c r="AK292" s="7">
        <f t="shared" si="404"/>
        <v>3453526.17</v>
      </c>
      <c r="AL292" s="7">
        <f t="shared" si="404"/>
        <v>4583460.9400000004</v>
      </c>
      <c r="AM292" s="7">
        <f t="shared" si="404"/>
        <v>5291522.8600000003</v>
      </c>
      <c r="AN292" s="7">
        <f t="shared" si="404"/>
        <v>4805109.58</v>
      </c>
      <c r="AO292" s="7">
        <f t="shared" si="404"/>
        <v>51205864.93</v>
      </c>
      <c r="AP292" s="7">
        <f t="shared" si="404"/>
        <v>1002592494.67</v>
      </c>
      <c r="AQ292" s="7">
        <f t="shared" si="404"/>
        <v>4322713.3099999996</v>
      </c>
      <c r="AR292" s="7">
        <f t="shared" si="404"/>
        <v>687257687.21000004</v>
      </c>
      <c r="AS292" s="7">
        <f t="shared" si="404"/>
        <v>78695008.840000004</v>
      </c>
      <c r="AT292" s="7">
        <f t="shared" si="404"/>
        <v>26702572.199999999</v>
      </c>
      <c r="AU292" s="7">
        <f t="shared" si="404"/>
        <v>4579745.74</v>
      </c>
      <c r="AV292" s="7">
        <f t="shared" si="404"/>
        <v>5039228.38</v>
      </c>
      <c r="AW292" s="7">
        <f t="shared" si="404"/>
        <v>4395372.24</v>
      </c>
      <c r="AX292" s="7">
        <f t="shared" si="404"/>
        <v>1848104.72</v>
      </c>
      <c r="AY292" s="7">
        <f t="shared" si="404"/>
        <v>5985012.9400000004</v>
      </c>
      <c r="AZ292" s="7">
        <f t="shared" si="404"/>
        <v>141643828.56999999</v>
      </c>
      <c r="BA292" s="7">
        <f t="shared" si="404"/>
        <v>98638408.060000002</v>
      </c>
      <c r="BB292" s="7">
        <f t="shared" si="404"/>
        <v>83087915.219999999</v>
      </c>
      <c r="BC292" s="7">
        <f t="shared" si="404"/>
        <v>279409600.47000003</v>
      </c>
      <c r="BD292" s="7">
        <f t="shared" si="404"/>
        <v>38997103.259999998</v>
      </c>
      <c r="BE292" s="7">
        <f t="shared" si="404"/>
        <v>14452481.43</v>
      </c>
      <c r="BF292" s="7">
        <f t="shared" si="404"/>
        <v>275729638.49000001</v>
      </c>
      <c r="BG292" s="7">
        <f t="shared" si="404"/>
        <v>11755611.67</v>
      </c>
      <c r="BH292" s="7">
        <f t="shared" si="404"/>
        <v>7609459.7699999996</v>
      </c>
      <c r="BI292" s="7">
        <f t="shared" si="404"/>
        <v>4550589.7699999996</v>
      </c>
      <c r="BJ292" s="7">
        <f t="shared" si="404"/>
        <v>67788466.930000007</v>
      </c>
      <c r="BK292" s="7">
        <f t="shared" si="404"/>
        <v>360777453.82999998</v>
      </c>
      <c r="BL292" s="7">
        <f t="shared" si="404"/>
        <v>2216243.83</v>
      </c>
      <c r="BM292" s="7">
        <f t="shared" si="404"/>
        <v>5420079.1200000001</v>
      </c>
      <c r="BN292" s="7">
        <f t="shared" si="404"/>
        <v>35189237.409999996</v>
      </c>
      <c r="BO292" s="7">
        <f t="shared" si="404"/>
        <v>14609283.02</v>
      </c>
      <c r="BP292" s="7">
        <f t="shared" ref="BP292:EA292" si="405">BP262</f>
        <v>3397952.4</v>
      </c>
      <c r="BQ292" s="7">
        <f t="shared" si="405"/>
        <v>71765641.579999998</v>
      </c>
      <c r="BR292" s="7">
        <f t="shared" si="405"/>
        <v>50720993.07</v>
      </c>
      <c r="BS292" s="7">
        <f t="shared" si="405"/>
        <v>14479934.279999999</v>
      </c>
      <c r="BT292" s="7">
        <f t="shared" si="405"/>
        <v>5766371.3600000003</v>
      </c>
      <c r="BU292" s="7">
        <f t="shared" si="405"/>
        <v>5922814.0700000003</v>
      </c>
      <c r="BV292" s="7">
        <f t="shared" si="405"/>
        <v>14501208.789999999</v>
      </c>
      <c r="BW292" s="7">
        <f t="shared" si="405"/>
        <v>23229236.039999999</v>
      </c>
      <c r="BX292" s="7">
        <f t="shared" si="405"/>
        <v>1781744.71</v>
      </c>
      <c r="BY292" s="7">
        <f t="shared" si="405"/>
        <v>6429493.0899999999</v>
      </c>
      <c r="BZ292" s="7">
        <f t="shared" si="405"/>
        <v>3900180.83</v>
      </c>
      <c r="CA292" s="7">
        <f t="shared" si="405"/>
        <v>3103264.09</v>
      </c>
      <c r="CB292" s="7">
        <f t="shared" si="405"/>
        <v>825636014.28999996</v>
      </c>
      <c r="CC292" s="7">
        <f t="shared" si="405"/>
        <v>3534839.16</v>
      </c>
      <c r="CD292" s="7">
        <f t="shared" si="405"/>
        <v>2835204.01</v>
      </c>
      <c r="CE292" s="7">
        <f t="shared" si="405"/>
        <v>3109911.05</v>
      </c>
      <c r="CF292" s="7">
        <f t="shared" si="405"/>
        <v>2467533.2999999998</v>
      </c>
      <c r="CG292" s="7">
        <f t="shared" si="405"/>
        <v>3659178.56</v>
      </c>
      <c r="CH292" s="7">
        <f t="shared" si="405"/>
        <v>2274751.41</v>
      </c>
      <c r="CI292" s="7">
        <f t="shared" si="405"/>
        <v>8472233.6999999993</v>
      </c>
      <c r="CJ292" s="7">
        <f t="shared" si="405"/>
        <v>11527091.41</v>
      </c>
      <c r="CK292" s="7">
        <f t="shared" si="405"/>
        <v>56659891.829999998</v>
      </c>
      <c r="CL292" s="7">
        <f t="shared" si="405"/>
        <v>15284948.84</v>
      </c>
      <c r="CM292" s="7">
        <f t="shared" si="405"/>
        <v>9460360.0099999998</v>
      </c>
      <c r="CN292" s="7">
        <f t="shared" si="405"/>
        <v>346409265.19</v>
      </c>
      <c r="CO292" s="7">
        <f t="shared" si="405"/>
        <v>156444693.50999999</v>
      </c>
      <c r="CP292" s="7">
        <f t="shared" si="405"/>
        <v>12228888.060000001</v>
      </c>
      <c r="CQ292" s="7">
        <f t="shared" si="405"/>
        <v>10290517.369999999</v>
      </c>
      <c r="CR292" s="7">
        <f t="shared" si="405"/>
        <v>3953168.6</v>
      </c>
      <c r="CS292" s="7">
        <f t="shared" si="405"/>
        <v>4573177.63</v>
      </c>
      <c r="CT292" s="7">
        <f t="shared" si="405"/>
        <v>2542775.4900000002</v>
      </c>
      <c r="CU292" s="7">
        <f t="shared" si="405"/>
        <v>5343287.6100000003</v>
      </c>
      <c r="CV292" s="7">
        <f t="shared" si="405"/>
        <v>1150499.77</v>
      </c>
      <c r="CW292" s="7">
        <f t="shared" si="405"/>
        <v>3782476.84</v>
      </c>
      <c r="CX292" s="7">
        <f t="shared" si="405"/>
        <v>6011029.8600000003</v>
      </c>
      <c r="CY292" s="7">
        <f t="shared" si="405"/>
        <v>1235986.58</v>
      </c>
      <c r="CZ292" s="7">
        <f t="shared" si="405"/>
        <v>21037092.25</v>
      </c>
      <c r="DA292" s="7">
        <f t="shared" si="405"/>
        <v>3640090.14</v>
      </c>
      <c r="DB292" s="7">
        <f t="shared" si="405"/>
        <v>4813007.74</v>
      </c>
      <c r="DC292" s="7">
        <f t="shared" si="405"/>
        <v>3466523.54</v>
      </c>
      <c r="DD292" s="7">
        <f t="shared" si="405"/>
        <v>3447891.21</v>
      </c>
      <c r="DE292" s="7">
        <f t="shared" si="405"/>
        <v>4625129.34</v>
      </c>
      <c r="DF292" s="7">
        <f t="shared" si="405"/>
        <v>228723930.38999999</v>
      </c>
      <c r="DG292" s="7">
        <f t="shared" si="405"/>
        <v>2221460.09</v>
      </c>
      <c r="DH292" s="7">
        <f t="shared" si="405"/>
        <v>20691068.239999998</v>
      </c>
      <c r="DI292" s="7">
        <f t="shared" si="405"/>
        <v>27665173.870000001</v>
      </c>
      <c r="DJ292" s="7">
        <f t="shared" si="405"/>
        <v>8087813.1299999999</v>
      </c>
      <c r="DK292" s="7">
        <f t="shared" si="405"/>
        <v>6287654.6799999997</v>
      </c>
      <c r="DL292" s="7">
        <f t="shared" si="405"/>
        <v>65845606.780000001</v>
      </c>
      <c r="DM292" s="7">
        <f t="shared" si="405"/>
        <v>4314287.7</v>
      </c>
      <c r="DN292" s="7">
        <f t="shared" si="405"/>
        <v>15641940.109999999</v>
      </c>
      <c r="DO292" s="7">
        <f t="shared" si="405"/>
        <v>37733660.490000002</v>
      </c>
      <c r="DP292" s="7">
        <f t="shared" si="405"/>
        <v>3835375.22</v>
      </c>
      <c r="DQ292" s="7">
        <f t="shared" si="405"/>
        <v>10430451.529999999</v>
      </c>
      <c r="DR292" s="7">
        <f t="shared" si="405"/>
        <v>16138367.99</v>
      </c>
      <c r="DS292" s="7">
        <f t="shared" si="405"/>
        <v>8410095.3399999999</v>
      </c>
      <c r="DT292" s="7">
        <f t="shared" si="405"/>
        <v>3635908.41</v>
      </c>
      <c r="DU292" s="7">
        <f t="shared" si="405"/>
        <v>5202465.09</v>
      </c>
      <c r="DV292" s="7">
        <f t="shared" si="405"/>
        <v>3824675.96</v>
      </c>
      <c r="DW292" s="7">
        <f t="shared" si="405"/>
        <v>4717593.07</v>
      </c>
      <c r="DX292" s="7">
        <f t="shared" si="405"/>
        <v>3706908.81</v>
      </c>
      <c r="DY292" s="7">
        <f t="shared" si="405"/>
        <v>5064986.5599999996</v>
      </c>
      <c r="DZ292" s="7">
        <f t="shared" si="405"/>
        <v>9229260.9100000001</v>
      </c>
      <c r="EA292" s="7">
        <f t="shared" si="405"/>
        <v>7031176.7800000003</v>
      </c>
      <c r="EB292" s="7">
        <f t="shared" ref="EB292:FX292" si="406">EB262</f>
        <v>7145800.7199999997</v>
      </c>
      <c r="EC292" s="7">
        <f t="shared" si="406"/>
        <v>4320932.6100000003</v>
      </c>
      <c r="ED292" s="7">
        <f t="shared" si="406"/>
        <v>23259673.48</v>
      </c>
      <c r="EE292" s="7">
        <f t="shared" si="406"/>
        <v>3641777.45</v>
      </c>
      <c r="EF292" s="7">
        <f t="shared" si="406"/>
        <v>16450115.33</v>
      </c>
      <c r="EG292" s="7">
        <f t="shared" si="406"/>
        <v>4108593.61</v>
      </c>
      <c r="EH292" s="7">
        <f t="shared" si="406"/>
        <v>4059192.23</v>
      </c>
      <c r="EI292" s="7">
        <f t="shared" si="406"/>
        <v>163687034.40000001</v>
      </c>
      <c r="EJ292" s="7">
        <f t="shared" si="406"/>
        <v>110421167.34999999</v>
      </c>
      <c r="EK292" s="7">
        <f t="shared" si="406"/>
        <v>8211234.9299999997</v>
      </c>
      <c r="EL292" s="7">
        <f t="shared" si="406"/>
        <v>5812243.7300000004</v>
      </c>
      <c r="EM292" s="7">
        <f t="shared" si="406"/>
        <v>5411602.79</v>
      </c>
      <c r="EN292" s="7">
        <f t="shared" si="406"/>
        <v>11816616.58</v>
      </c>
      <c r="EO292" s="7">
        <f t="shared" si="406"/>
        <v>4712022.42</v>
      </c>
      <c r="EP292" s="7">
        <f t="shared" si="406"/>
        <v>6005312.2199999997</v>
      </c>
      <c r="EQ292" s="7">
        <f t="shared" si="406"/>
        <v>30596906</v>
      </c>
      <c r="ER292" s="7">
        <f t="shared" si="406"/>
        <v>5028829.8899999997</v>
      </c>
      <c r="ES292" s="7">
        <f t="shared" si="406"/>
        <v>3297793.59</v>
      </c>
      <c r="ET292" s="7">
        <f t="shared" si="406"/>
        <v>4205760.08</v>
      </c>
      <c r="EU292" s="7">
        <f t="shared" si="406"/>
        <v>7821202.0700000003</v>
      </c>
      <c r="EV292" s="7">
        <f t="shared" si="406"/>
        <v>1893445.02</v>
      </c>
      <c r="EW292" s="7">
        <f t="shared" si="406"/>
        <v>13370071.560000001</v>
      </c>
      <c r="EX292" s="7">
        <f t="shared" si="406"/>
        <v>3659286.27</v>
      </c>
      <c r="EY292" s="7">
        <f t="shared" si="406"/>
        <v>7647683.2000000002</v>
      </c>
      <c r="EZ292" s="7">
        <f t="shared" si="406"/>
        <v>2780155.05</v>
      </c>
      <c r="FA292" s="7">
        <f t="shared" si="406"/>
        <v>41747412.399999999</v>
      </c>
      <c r="FB292" s="7">
        <f t="shared" si="406"/>
        <v>4765168.7699999996</v>
      </c>
      <c r="FC292" s="7">
        <f t="shared" si="406"/>
        <v>21970505.670000002</v>
      </c>
      <c r="FD292" s="7">
        <f t="shared" si="406"/>
        <v>5643145.6299999999</v>
      </c>
      <c r="FE292" s="7">
        <f t="shared" si="406"/>
        <v>1991377.31</v>
      </c>
      <c r="FF292" s="7">
        <f t="shared" si="406"/>
        <v>3689779.86</v>
      </c>
      <c r="FG292" s="7">
        <f t="shared" si="406"/>
        <v>2767543.75</v>
      </c>
      <c r="FH292" s="7">
        <f t="shared" si="406"/>
        <v>1710188.19</v>
      </c>
      <c r="FI292" s="7">
        <f t="shared" si="406"/>
        <v>20277824.690000001</v>
      </c>
      <c r="FJ292" s="7">
        <f t="shared" si="406"/>
        <v>22248675.289999999</v>
      </c>
      <c r="FK292" s="7">
        <f t="shared" si="406"/>
        <v>28782923.780000001</v>
      </c>
      <c r="FL292" s="7">
        <f t="shared" si="406"/>
        <v>91255549.319999993</v>
      </c>
      <c r="FM292" s="7">
        <f t="shared" si="406"/>
        <v>42894665.549999997</v>
      </c>
      <c r="FN292" s="7">
        <f t="shared" si="406"/>
        <v>254903396.11000001</v>
      </c>
      <c r="FO292" s="7">
        <f t="shared" si="406"/>
        <v>13151936.9</v>
      </c>
      <c r="FP292" s="7">
        <f t="shared" si="406"/>
        <v>26761209.670000002</v>
      </c>
      <c r="FQ292" s="7">
        <f t="shared" si="406"/>
        <v>11876720.48</v>
      </c>
      <c r="FR292" s="7">
        <f t="shared" si="406"/>
        <v>3378415.69</v>
      </c>
      <c r="FS292" s="7">
        <f t="shared" si="406"/>
        <v>3425421.11</v>
      </c>
      <c r="FT292" s="7">
        <f t="shared" si="406"/>
        <v>1484796</v>
      </c>
      <c r="FU292" s="7">
        <f t="shared" si="406"/>
        <v>10706968.07</v>
      </c>
      <c r="FV292" s="7">
        <f t="shared" si="406"/>
        <v>8940971.0099999998</v>
      </c>
      <c r="FW292" s="7">
        <f t="shared" si="406"/>
        <v>3290841.9</v>
      </c>
      <c r="FX292" s="7">
        <f t="shared" si="406"/>
        <v>1676825.22</v>
      </c>
      <c r="FY292" s="7"/>
      <c r="FZ292" s="105">
        <f>SUM(C292:FX292)</f>
        <v>9773152749.0200005</v>
      </c>
      <c r="GA292" s="106">
        <v>9773152748.6700001</v>
      </c>
      <c r="GB292" s="106">
        <f>FZ292-GA292</f>
        <v>0.35000038146972656</v>
      </c>
      <c r="GC292" s="7"/>
      <c r="GD292" s="7"/>
      <c r="GE292" s="7"/>
      <c r="GF292" s="7"/>
      <c r="GG292" s="7"/>
      <c r="GH292" s="7"/>
      <c r="GI292" s="7"/>
      <c r="GJ292" s="7"/>
      <c r="GK292" s="7"/>
      <c r="GL292" s="7"/>
      <c r="GM292" s="7"/>
    </row>
    <row r="293" spans="1:195" x14ac:dyDescent="0.35">
      <c r="A293" s="6" t="s">
        <v>856</v>
      </c>
      <c r="B293" s="7" t="s">
        <v>857</v>
      </c>
      <c r="C293" s="7">
        <f t="shared" ref="C293:BN293" si="407">C276*C48-C300</f>
        <v>32843006.846999999</v>
      </c>
      <c r="D293" s="7">
        <f t="shared" si="407"/>
        <v>111193003.557</v>
      </c>
      <c r="E293" s="7">
        <f t="shared" si="407"/>
        <v>33658554.725999996</v>
      </c>
      <c r="F293" s="7">
        <f t="shared" si="407"/>
        <v>86699656.475999996</v>
      </c>
      <c r="G293" s="7">
        <f t="shared" si="407"/>
        <v>11556043.038279999</v>
      </c>
      <c r="H293" s="7">
        <f t="shared" si="407"/>
        <v>3534877.125</v>
      </c>
      <c r="I293" s="7">
        <f t="shared" si="407"/>
        <v>30096297.927000001</v>
      </c>
      <c r="J293" s="7">
        <f t="shared" si="407"/>
        <v>4471018.6950000003</v>
      </c>
      <c r="K293" s="7">
        <f t="shared" si="407"/>
        <v>1310559.966</v>
      </c>
      <c r="L293" s="7">
        <f t="shared" si="407"/>
        <v>21741787.49109</v>
      </c>
      <c r="M293" s="7">
        <f t="shared" si="407"/>
        <v>8295154.9605339998</v>
      </c>
      <c r="N293" s="7">
        <f t="shared" si="407"/>
        <v>167403090.4461</v>
      </c>
      <c r="O293" s="7">
        <f t="shared" si="407"/>
        <v>67182883.164000005</v>
      </c>
      <c r="P293" s="7">
        <f t="shared" si="407"/>
        <v>1434314.898</v>
      </c>
      <c r="Q293" s="7">
        <f t="shared" si="407"/>
        <v>150435268.49700001</v>
      </c>
      <c r="R293" s="7">
        <f t="shared" si="407"/>
        <v>1881507.0689999999</v>
      </c>
      <c r="S293" s="7">
        <f t="shared" si="407"/>
        <v>14228053.750680001</v>
      </c>
      <c r="T293" s="7">
        <f t="shared" si="407"/>
        <v>614978.32988700003</v>
      </c>
      <c r="U293" s="7">
        <f t="shared" si="407"/>
        <v>725061.15193300007</v>
      </c>
      <c r="V293" s="7">
        <f t="shared" si="407"/>
        <v>898929.87300000002</v>
      </c>
      <c r="W293" s="7">
        <f t="shared" si="407"/>
        <v>181522.51199999999</v>
      </c>
      <c r="X293" s="7">
        <f t="shared" si="407"/>
        <v>275447.50738400006</v>
      </c>
      <c r="Y293" s="7">
        <f t="shared" si="407"/>
        <v>1686060.45328</v>
      </c>
      <c r="Z293" s="7">
        <f t="shared" si="407"/>
        <v>608232.15755</v>
      </c>
      <c r="AA293" s="7">
        <f t="shared" si="407"/>
        <v>144339748.41600001</v>
      </c>
      <c r="AB293" s="7">
        <f t="shared" si="407"/>
        <v>259061521.428</v>
      </c>
      <c r="AC293" s="7">
        <f t="shared" si="407"/>
        <v>8289534.29856</v>
      </c>
      <c r="AD293" s="7">
        <f t="shared" si="407"/>
        <v>8682467.2151040006</v>
      </c>
      <c r="AE293" s="7">
        <f t="shared" si="407"/>
        <v>582630.48274200002</v>
      </c>
      <c r="AF293" s="7">
        <f t="shared" si="407"/>
        <v>976499.1165779999</v>
      </c>
      <c r="AG293" s="7">
        <f t="shared" si="407"/>
        <v>4231010.3126499997</v>
      </c>
      <c r="AH293" s="7">
        <f t="shared" si="407"/>
        <v>816308.05157999997</v>
      </c>
      <c r="AI293" s="7">
        <f t="shared" si="407"/>
        <v>271452.33</v>
      </c>
      <c r="AJ293" s="7">
        <f t="shared" si="407"/>
        <v>777295.80871200003</v>
      </c>
      <c r="AK293" s="7">
        <f t="shared" si="407"/>
        <v>1357863.58344</v>
      </c>
      <c r="AL293" s="7">
        <f t="shared" si="407"/>
        <v>2452395.906</v>
      </c>
      <c r="AM293" s="7">
        <f t="shared" si="407"/>
        <v>1218925.8733080002</v>
      </c>
      <c r="AN293" s="7">
        <f t="shared" si="407"/>
        <v>4163568.2736900002</v>
      </c>
      <c r="AO293" s="7">
        <f t="shared" si="407"/>
        <v>13293770.763840001</v>
      </c>
      <c r="AP293" s="7">
        <f t="shared" si="407"/>
        <v>683339374.08899999</v>
      </c>
      <c r="AQ293" s="7">
        <f t="shared" si="407"/>
        <v>1775449.4287149999</v>
      </c>
      <c r="AR293" s="7">
        <f t="shared" si="407"/>
        <v>285461279.56800002</v>
      </c>
      <c r="AS293" s="7">
        <f t="shared" si="407"/>
        <v>55838235.418139994</v>
      </c>
      <c r="AT293" s="7">
        <f t="shared" si="407"/>
        <v>10654815.869999999</v>
      </c>
      <c r="AU293" s="7">
        <f t="shared" si="407"/>
        <v>1658359.5926920001</v>
      </c>
      <c r="AV293" s="7">
        <f t="shared" si="407"/>
        <v>1198323.801</v>
      </c>
      <c r="AW293" s="7">
        <f t="shared" si="407"/>
        <v>941305.90795999987</v>
      </c>
      <c r="AX293" s="7">
        <f t="shared" si="407"/>
        <v>638166.45594000001</v>
      </c>
      <c r="AY293" s="7">
        <f t="shared" si="407"/>
        <v>1585215.09</v>
      </c>
      <c r="AZ293" s="7">
        <f t="shared" si="407"/>
        <v>15846084.932400001</v>
      </c>
      <c r="BA293" s="7">
        <f t="shared" si="407"/>
        <v>21907358.465300001</v>
      </c>
      <c r="BB293" s="7">
        <f t="shared" si="407"/>
        <v>5749310.8945599999</v>
      </c>
      <c r="BC293" s="7">
        <f t="shared" si="407"/>
        <v>85369857.986699998</v>
      </c>
      <c r="BD293" s="7">
        <f t="shared" si="407"/>
        <v>14444432.459999999</v>
      </c>
      <c r="BE293" s="7">
        <f t="shared" si="407"/>
        <v>4944093.00416</v>
      </c>
      <c r="BF293" s="7">
        <f t="shared" si="407"/>
        <v>75060737.370000005</v>
      </c>
      <c r="BG293" s="7">
        <f t="shared" si="407"/>
        <v>1678877.28</v>
      </c>
      <c r="BH293" s="7">
        <f t="shared" si="407"/>
        <v>1916163.0189</v>
      </c>
      <c r="BI293" s="7">
        <f t="shared" si="407"/>
        <v>655548.20150999993</v>
      </c>
      <c r="BJ293" s="7">
        <f t="shared" si="407"/>
        <v>25151362.109999999</v>
      </c>
      <c r="BK293" s="7">
        <f t="shared" si="407"/>
        <v>46218317.039999999</v>
      </c>
      <c r="BL293" s="7">
        <f t="shared" si="407"/>
        <v>222651.82800000001</v>
      </c>
      <c r="BM293" s="7">
        <f t="shared" si="407"/>
        <v>1057456.280826</v>
      </c>
      <c r="BN293" s="7">
        <f t="shared" si="407"/>
        <v>9107370.0270000007</v>
      </c>
      <c r="BO293" s="7">
        <f t="shared" ref="BO293:DZ293" si="408">BO276*BO48-BO300</f>
        <v>3681067.6017570002</v>
      </c>
      <c r="BP293" s="7">
        <f t="shared" si="408"/>
        <v>2371460.9042260004</v>
      </c>
      <c r="BQ293" s="7">
        <f t="shared" si="408"/>
        <v>47408306.619180001</v>
      </c>
      <c r="BR293" s="7">
        <f t="shared" si="408"/>
        <v>8327339.4149999991</v>
      </c>
      <c r="BS293" s="7">
        <f t="shared" si="408"/>
        <v>3250154.2730999999</v>
      </c>
      <c r="BT293" s="7">
        <f t="shared" si="408"/>
        <v>3088295.2109699999</v>
      </c>
      <c r="BU293" s="7">
        <f t="shared" si="408"/>
        <v>2274961.026639</v>
      </c>
      <c r="BV293" s="7">
        <f t="shared" si="408"/>
        <v>13747819.951889999</v>
      </c>
      <c r="BW293" s="7">
        <f t="shared" si="408"/>
        <v>16838283.117320001</v>
      </c>
      <c r="BX293" s="7">
        <f t="shared" si="408"/>
        <v>1057858.7057100001</v>
      </c>
      <c r="BY293" s="7">
        <f t="shared" si="408"/>
        <v>3245116.0409999997</v>
      </c>
      <c r="BZ293" s="7">
        <f t="shared" si="408"/>
        <v>960352.65899999999</v>
      </c>
      <c r="CA293" s="7">
        <f t="shared" si="408"/>
        <v>2303523.099442</v>
      </c>
      <c r="CB293" s="7">
        <f t="shared" si="408"/>
        <v>367168289.74199998</v>
      </c>
      <c r="CC293" s="7">
        <f t="shared" si="408"/>
        <v>511729.76678399998</v>
      </c>
      <c r="CD293" s="7">
        <f t="shared" si="408"/>
        <v>467760.06815999997</v>
      </c>
      <c r="CE293" s="7">
        <f t="shared" si="408"/>
        <v>1161999.216</v>
      </c>
      <c r="CF293" s="7">
        <f t="shared" si="408"/>
        <v>767410.52937</v>
      </c>
      <c r="CG293" s="7">
        <f t="shared" si="408"/>
        <v>669414.05099999998</v>
      </c>
      <c r="CH293" s="7">
        <f t="shared" si="408"/>
        <v>456460.37537999998</v>
      </c>
      <c r="CI293" s="7">
        <f t="shared" si="408"/>
        <v>3083660.8470000001</v>
      </c>
      <c r="CJ293" s="7">
        <f t="shared" si="408"/>
        <v>9778837.8271139991</v>
      </c>
      <c r="CK293" s="7">
        <f t="shared" si="408"/>
        <v>16899416.018139999</v>
      </c>
      <c r="CL293" s="7">
        <f t="shared" si="408"/>
        <v>2826776.1515000002</v>
      </c>
      <c r="CM293" s="7">
        <f t="shared" si="408"/>
        <v>1661340.3933600001</v>
      </c>
      <c r="CN293" s="7">
        <f t="shared" si="408"/>
        <v>132790607.064</v>
      </c>
      <c r="CO293" s="7">
        <f t="shared" si="408"/>
        <v>83163389.404360011</v>
      </c>
      <c r="CP293" s="7">
        <f t="shared" si="408"/>
        <v>11480350.450000001</v>
      </c>
      <c r="CQ293" s="7">
        <f t="shared" si="408"/>
        <v>2454945.9266220001</v>
      </c>
      <c r="CR293" s="7">
        <f t="shared" si="408"/>
        <v>386874.19495999999</v>
      </c>
      <c r="CS293" s="7">
        <f t="shared" si="408"/>
        <v>1462789.3988880001</v>
      </c>
      <c r="CT293" s="7">
        <f t="shared" si="408"/>
        <v>605336.36600000004</v>
      </c>
      <c r="CU293" s="7">
        <f t="shared" si="408"/>
        <v>452561.67360000004</v>
      </c>
      <c r="CV293" s="7">
        <f t="shared" si="408"/>
        <v>412325.4351</v>
      </c>
      <c r="CW293" s="7">
        <f t="shared" si="408"/>
        <v>1188268.913223</v>
      </c>
      <c r="CX293" s="7">
        <f t="shared" si="408"/>
        <v>2129026.005504</v>
      </c>
      <c r="CY293" s="7">
        <f t="shared" si="408"/>
        <v>170327.745</v>
      </c>
      <c r="CZ293" s="7">
        <f t="shared" si="408"/>
        <v>6252794.676</v>
      </c>
      <c r="DA293" s="7">
        <f t="shared" si="408"/>
        <v>1292097.5549999999</v>
      </c>
      <c r="DB293" s="7">
        <f t="shared" si="408"/>
        <v>1217821.014</v>
      </c>
      <c r="DC293" s="7">
        <f t="shared" si="408"/>
        <v>1191206.383842</v>
      </c>
      <c r="DD293" s="7">
        <f t="shared" si="408"/>
        <v>964991.94679999992</v>
      </c>
      <c r="DE293" s="7">
        <f t="shared" si="408"/>
        <v>2049350.1775499999</v>
      </c>
      <c r="DF293" s="7">
        <f t="shared" si="408"/>
        <v>67986981.450000003</v>
      </c>
      <c r="DG293" s="7">
        <f t="shared" si="408"/>
        <v>1363304.8541970002</v>
      </c>
      <c r="DH293" s="7">
        <f t="shared" si="408"/>
        <v>9771442.5620520003</v>
      </c>
      <c r="DI293" s="7">
        <f t="shared" si="408"/>
        <v>12053015.146500001</v>
      </c>
      <c r="DJ293" s="7">
        <f t="shared" si="408"/>
        <v>1582908.90381</v>
      </c>
      <c r="DK293" s="7">
        <f t="shared" si="408"/>
        <v>1102913.26948</v>
      </c>
      <c r="DL293" s="7">
        <f t="shared" si="408"/>
        <v>21777604.96655</v>
      </c>
      <c r="DM293" s="7">
        <f t="shared" si="408"/>
        <v>596932.46880100004</v>
      </c>
      <c r="DN293" s="7">
        <f t="shared" si="408"/>
        <v>7053144.6869999999</v>
      </c>
      <c r="DO293" s="7">
        <f t="shared" si="408"/>
        <v>9648991.3499999996</v>
      </c>
      <c r="DP293" s="7">
        <f t="shared" si="408"/>
        <v>904091.49</v>
      </c>
      <c r="DQ293" s="7">
        <f t="shared" si="408"/>
        <v>9947249.5836800002</v>
      </c>
      <c r="DR293" s="7">
        <f t="shared" si="408"/>
        <v>2304063.1439999999</v>
      </c>
      <c r="DS293" s="7">
        <f t="shared" si="408"/>
        <v>1015668.72</v>
      </c>
      <c r="DT293" s="7">
        <f t="shared" si="408"/>
        <v>295536.00412600004</v>
      </c>
      <c r="DU293" s="7">
        <f t="shared" si="408"/>
        <v>744179.13</v>
      </c>
      <c r="DV293" s="7">
        <f t="shared" si="408"/>
        <v>244885.24799999999</v>
      </c>
      <c r="DW293" s="7">
        <f t="shared" si="408"/>
        <v>512855.16757499997</v>
      </c>
      <c r="DX293" s="7">
        <f t="shared" si="408"/>
        <v>2333311.8015999999</v>
      </c>
      <c r="DY293" s="7">
        <f t="shared" si="408"/>
        <v>3340365.3369600005</v>
      </c>
      <c r="DZ293" s="7">
        <f t="shared" si="408"/>
        <v>5023482.1361400001</v>
      </c>
      <c r="EA293" s="7">
        <f t="shared" ref="EA293:FX293" si="409">EA276*EA48-EA300</f>
        <v>6351236.9757000003</v>
      </c>
      <c r="EB293" s="7">
        <f t="shared" si="409"/>
        <v>2134627.29</v>
      </c>
      <c r="EC293" s="7">
        <f t="shared" si="409"/>
        <v>923236.59600000002</v>
      </c>
      <c r="ED293" s="7">
        <f t="shared" si="409"/>
        <v>22568122.030080002</v>
      </c>
      <c r="EE293" s="7">
        <f t="shared" si="409"/>
        <v>472250.52</v>
      </c>
      <c r="EF293" s="7">
        <f t="shared" si="409"/>
        <v>2132242.9878750001</v>
      </c>
      <c r="EG293" s="7">
        <f t="shared" si="409"/>
        <v>777144.321</v>
      </c>
      <c r="EH293" s="7">
        <f t="shared" si="409"/>
        <v>360994.05</v>
      </c>
      <c r="EI293" s="7">
        <f t="shared" si="409"/>
        <v>33766598.222999997</v>
      </c>
      <c r="EJ293" s="7">
        <f t="shared" si="409"/>
        <v>27821842.929000001</v>
      </c>
      <c r="EK293" s="7">
        <f t="shared" si="409"/>
        <v>2901788.3680700003</v>
      </c>
      <c r="EL293" s="7">
        <f t="shared" si="409"/>
        <v>1725392.5273199999</v>
      </c>
      <c r="EM293" s="7">
        <f t="shared" si="409"/>
        <v>2360095.94618</v>
      </c>
      <c r="EN293" s="7">
        <f t="shared" si="409"/>
        <v>2003860.89</v>
      </c>
      <c r="EO293" s="7">
        <f t="shared" si="409"/>
        <v>1179171.675</v>
      </c>
      <c r="EP293" s="7">
        <f t="shared" si="409"/>
        <v>3684663.0072400002</v>
      </c>
      <c r="EQ293" s="7">
        <f t="shared" si="409"/>
        <v>10825631.762770001</v>
      </c>
      <c r="ER293" s="7">
        <f t="shared" si="409"/>
        <v>2897862.4196500001</v>
      </c>
      <c r="ES293" s="7">
        <f t="shared" si="409"/>
        <v>875082.74399999995</v>
      </c>
      <c r="ET293" s="7">
        <f t="shared" si="409"/>
        <v>1182446.9369999999</v>
      </c>
      <c r="EU293" s="7">
        <f t="shared" si="409"/>
        <v>1122153.156</v>
      </c>
      <c r="EV293" s="7">
        <f t="shared" si="409"/>
        <v>1097876.90591</v>
      </c>
      <c r="EW293" s="7">
        <f t="shared" si="409"/>
        <v>8981148.3468660004</v>
      </c>
      <c r="EX293" s="7">
        <f t="shared" si="409"/>
        <v>417592.46389000001</v>
      </c>
      <c r="EY293" s="7">
        <f t="shared" si="409"/>
        <v>930620.88</v>
      </c>
      <c r="EZ293" s="7">
        <f t="shared" si="409"/>
        <v>806083.35582000006</v>
      </c>
      <c r="FA293" s="7">
        <f t="shared" si="409"/>
        <v>36189055.088018</v>
      </c>
      <c r="FB293" s="7">
        <f t="shared" si="409"/>
        <v>3982524.9556800001</v>
      </c>
      <c r="FC293" s="7">
        <f t="shared" si="409"/>
        <v>11057031.93015</v>
      </c>
      <c r="FD293" s="7">
        <f t="shared" si="409"/>
        <v>1325334.2039999999</v>
      </c>
      <c r="FE293" s="7">
        <f t="shared" si="409"/>
        <v>541562.974024</v>
      </c>
      <c r="FF293" s="7">
        <f t="shared" si="409"/>
        <v>580700.90700000001</v>
      </c>
      <c r="FG293" s="7">
        <f t="shared" si="409"/>
        <v>892341.38699999999</v>
      </c>
      <c r="FH293" s="7">
        <f t="shared" si="409"/>
        <v>846585.86510400008</v>
      </c>
      <c r="FI293" s="7">
        <f t="shared" si="409"/>
        <v>13530251.557242</v>
      </c>
      <c r="FJ293" s="7">
        <f t="shared" si="409"/>
        <v>18497682.124159999</v>
      </c>
      <c r="FK293" s="7">
        <f t="shared" si="409"/>
        <v>23421444.484950002</v>
      </c>
      <c r="FL293" s="7">
        <f t="shared" si="409"/>
        <v>51818632.847999997</v>
      </c>
      <c r="FM293" s="7">
        <f t="shared" si="409"/>
        <v>26979462.15958</v>
      </c>
      <c r="FN293" s="7">
        <f t="shared" si="409"/>
        <v>64515349.530000001</v>
      </c>
      <c r="FO293" s="7">
        <f t="shared" si="409"/>
        <v>12346843.293720001</v>
      </c>
      <c r="FP293" s="7">
        <f t="shared" si="409"/>
        <v>14015001.491145</v>
      </c>
      <c r="FQ293" s="7">
        <f t="shared" si="409"/>
        <v>11472301.140000001</v>
      </c>
      <c r="FR293" s="7">
        <f t="shared" si="409"/>
        <v>3107157.01</v>
      </c>
      <c r="FS293" s="7">
        <f t="shared" si="409"/>
        <v>2717041.0066799996</v>
      </c>
      <c r="FT293" s="7">
        <f t="shared" si="409"/>
        <v>1390846.0639000002</v>
      </c>
      <c r="FU293" s="7">
        <f t="shared" si="409"/>
        <v>3471852.1405000002</v>
      </c>
      <c r="FV293" s="7">
        <f t="shared" si="409"/>
        <v>2454384.0391199999</v>
      </c>
      <c r="FW293" s="7">
        <f t="shared" si="409"/>
        <v>450812.31489799998</v>
      </c>
      <c r="FX293" s="7">
        <f t="shared" si="409"/>
        <v>357125.30075000005</v>
      </c>
      <c r="FY293" s="7"/>
      <c r="FZ293" s="105">
        <f>SUM(C293:FX293)</f>
        <v>3925427165.0856795</v>
      </c>
      <c r="GA293" s="87">
        <v>3925427165.1799998</v>
      </c>
      <c r="GB293" s="7">
        <f>FZ293-GA293</f>
        <v>-9.4320297241210938E-2</v>
      </c>
      <c r="GC293" s="7"/>
      <c r="GD293" s="7"/>
      <c r="GE293" s="107"/>
      <c r="GF293" s="7"/>
      <c r="GG293" s="7"/>
      <c r="GH293" s="7"/>
      <c r="GI293" s="7"/>
      <c r="GJ293" s="7"/>
      <c r="GK293" s="7"/>
      <c r="GL293" s="7"/>
      <c r="GM293" s="7"/>
    </row>
    <row r="294" spans="1:195" x14ac:dyDescent="0.35">
      <c r="A294" s="6" t="s">
        <v>858</v>
      </c>
      <c r="B294" s="7" t="s">
        <v>859</v>
      </c>
      <c r="C294" s="7">
        <f t="shared" ref="C294:BN294" si="410">C47</f>
        <v>2486103.7400000002</v>
      </c>
      <c r="D294" s="7">
        <f t="shared" si="410"/>
        <v>5722195.21</v>
      </c>
      <c r="E294" s="7">
        <f t="shared" si="410"/>
        <v>1488921.66</v>
      </c>
      <c r="F294" s="7">
        <f t="shared" si="410"/>
        <v>8370814.6399999997</v>
      </c>
      <c r="G294" s="7">
        <f t="shared" si="410"/>
        <v>589322.68999999994</v>
      </c>
      <c r="H294" s="7">
        <f t="shared" si="410"/>
        <v>53874.12</v>
      </c>
      <c r="I294" s="7">
        <f t="shared" si="410"/>
        <v>1602194.08</v>
      </c>
      <c r="J294" s="7">
        <f t="shared" si="410"/>
        <v>531892.17000000004</v>
      </c>
      <c r="K294" s="7">
        <f t="shared" si="410"/>
        <v>144747.29</v>
      </c>
      <c r="L294" s="7">
        <f t="shared" si="410"/>
        <v>1464762.74</v>
      </c>
      <c r="M294" s="7">
        <f t="shared" si="410"/>
        <v>482581.66</v>
      </c>
      <c r="N294" s="7">
        <f t="shared" si="410"/>
        <v>12636998.84</v>
      </c>
      <c r="O294" s="7">
        <f t="shared" si="410"/>
        <v>5371193.4500000002</v>
      </c>
      <c r="P294" s="7">
        <f t="shared" si="410"/>
        <v>85687.11</v>
      </c>
      <c r="Q294" s="7">
        <f t="shared" si="410"/>
        <v>9409437.8599999994</v>
      </c>
      <c r="R294" s="7">
        <f t="shared" si="410"/>
        <v>104826.22</v>
      </c>
      <c r="S294" s="7">
        <f t="shared" si="410"/>
        <v>1058699.57</v>
      </c>
      <c r="T294" s="7">
        <f t="shared" si="410"/>
        <v>7796.8</v>
      </c>
      <c r="U294" s="7">
        <f t="shared" si="410"/>
        <v>70030.66</v>
      </c>
      <c r="V294" s="7">
        <f t="shared" si="410"/>
        <v>86202.79</v>
      </c>
      <c r="W294" s="7">
        <f t="shared" si="410"/>
        <v>18403.849999999999</v>
      </c>
      <c r="X294" s="7">
        <f t="shared" si="410"/>
        <v>25569.200000000001</v>
      </c>
      <c r="Y294" s="7">
        <f t="shared" si="410"/>
        <v>137008.97</v>
      </c>
      <c r="Z294" s="7">
        <f t="shared" si="410"/>
        <v>62529.99</v>
      </c>
      <c r="AA294" s="7">
        <f t="shared" si="410"/>
        <v>6826844.5599999996</v>
      </c>
      <c r="AB294" s="7">
        <f t="shared" si="410"/>
        <v>12703217.529999999</v>
      </c>
      <c r="AC294" s="7">
        <f t="shared" si="410"/>
        <v>733088.39</v>
      </c>
      <c r="AD294" s="7">
        <f t="shared" si="410"/>
        <v>765338.98</v>
      </c>
      <c r="AE294" s="7">
        <f t="shared" si="410"/>
        <v>60785.05</v>
      </c>
      <c r="AF294" s="7">
        <f t="shared" si="410"/>
        <v>96620.85</v>
      </c>
      <c r="AG294" s="7">
        <f t="shared" si="410"/>
        <v>332294.17</v>
      </c>
      <c r="AH294" s="7">
        <f t="shared" si="410"/>
        <v>162874.26</v>
      </c>
      <c r="AI294" s="7">
        <f t="shared" si="410"/>
        <v>56051.74</v>
      </c>
      <c r="AJ294" s="7">
        <f t="shared" si="410"/>
        <v>139696.16</v>
      </c>
      <c r="AK294" s="7">
        <f t="shared" si="410"/>
        <v>50153.09</v>
      </c>
      <c r="AL294" s="7">
        <f t="shared" si="410"/>
        <v>136478.41</v>
      </c>
      <c r="AM294" s="7">
        <f t="shared" si="410"/>
        <v>108754.41</v>
      </c>
      <c r="AN294" s="7">
        <f t="shared" si="410"/>
        <v>518653.93</v>
      </c>
      <c r="AO294" s="7">
        <f t="shared" si="410"/>
        <v>1736922.12</v>
      </c>
      <c r="AP294" s="7">
        <f t="shared" si="410"/>
        <v>36419101.409999996</v>
      </c>
      <c r="AQ294" s="7">
        <f t="shared" si="410"/>
        <v>114154.15</v>
      </c>
      <c r="AR294" s="7">
        <f t="shared" si="410"/>
        <v>20329146.010000002</v>
      </c>
      <c r="AS294" s="7">
        <f t="shared" si="410"/>
        <v>3012130.71</v>
      </c>
      <c r="AT294" s="7">
        <f t="shared" si="410"/>
        <v>1131092.32</v>
      </c>
      <c r="AU294" s="7">
        <f t="shared" si="410"/>
        <v>193574.48</v>
      </c>
      <c r="AV294" s="7">
        <f t="shared" si="410"/>
        <v>165380.70000000001</v>
      </c>
      <c r="AW294" s="7">
        <f t="shared" si="410"/>
        <v>112909.41</v>
      </c>
      <c r="AX294" s="7">
        <f t="shared" si="410"/>
        <v>81831.03</v>
      </c>
      <c r="AY294" s="7">
        <f t="shared" si="410"/>
        <v>133275.51</v>
      </c>
      <c r="AZ294" s="7">
        <f t="shared" si="410"/>
        <v>1536087.09</v>
      </c>
      <c r="BA294" s="7">
        <f t="shared" si="410"/>
        <v>2320786.4700000002</v>
      </c>
      <c r="BB294" s="7">
        <f t="shared" si="410"/>
        <v>492666.09</v>
      </c>
      <c r="BC294" s="7">
        <f t="shared" si="410"/>
        <v>8357424.1100000003</v>
      </c>
      <c r="BD294" s="7">
        <f t="shared" si="410"/>
        <v>1340447.97</v>
      </c>
      <c r="BE294" s="7">
        <f t="shared" si="410"/>
        <v>451730.17</v>
      </c>
      <c r="BF294" s="7">
        <f t="shared" si="410"/>
        <v>7293314.9400000004</v>
      </c>
      <c r="BG294" s="7">
        <f t="shared" si="410"/>
        <v>124916.55</v>
      </c>
      <c r="BH294" s="7">
        <f t="shared" si="410"/>
        <v>184334.54</v>
      </c>
      <c r="BI294" s="7">
        <f t="shared" si="410"/>
        <v>70285.149999999994</v>
      </c>
      <c r="BJ294" s="7">
        <f t="shared" si="410"/>
        <v>1941438.87</v>
      </c>
      <c r="BK294" s="7">
        <f t="shared" si="410"/>
        <v>3573443.67</v>
      </c>
      <c r="BL294" s="7">
        <f t="shared" si="410"/>
        <v>17265.79</v>
      </c>
      <c r="BM294" s="7">
        <f t="shared" si="410"/>
        <v>95252.46</v>
      </c>
      <c r="BN294" s="7">
        <f t="shared" si="410"/>
        <v>1135081.67</v>
      </c>
      <c r="BO294" s="7">
        <f t="shared" ref="BO294:DZ294" si="411">BO47</f>
        <v>373634.27</v>
      </c>
      <c r="BP294" s="7">
        <f t="shared" si="411"/>
        <v>231957.22</v>
      </c>
      <c r="BQ294" s="7">
        <f t="shared" si="411"/>
        <v>2156348.7599999998</v>
      </c>
      <c r="BR294" s="7">
        <f t="shared" si="411"/>
        <v>582213.41</v>
      </c>
      <c r="BS294" s="7">
        <f t="shared" si="411"/>
        <v>309913.81</v>
      </c>
      <c r="BT294" s="7">
        <f t="shared" si="411"/>
        <v>161091.41</v>
      </c>
      <c r="BU294" s="7">
        <f t="shared" si="411"/>
        <v>93411.67</v>
      </c>
      <c r="BV294" s="7">
        <f t="shared" si="411"/>
        <v>752815.7</v>
      </c>
      <c r="BW294" s="7">
        <f t="shared" si="411"/>
        <v>856290.13</v>
      </c>
      <c r="BX294" s="7">
        <f t="shared" si="411"/>
        <v>91405.49</v>
      </c>
      <c r="BY294" s="7">
        <f t="shared" si="411"/>
        <v>318902.01</v>
      </c>
      <c r="BZ294" s="7">
        <f t="shared" si="411"/>
        <v>91684.87</v>
      </c>
      <c r="CA294" s="7">
        <f t="shared" si="411"/>
        <v>358753.67</v>
      </c>
      <c r="CB294" s="7">
        <f t="shared" si="411"/>
        <v>24362000.199999999</v>
      </c>
      <c r="CC294" s="7">
        <f t="shared" si="411"/>
        <v>6523.44</v>
      </c>
      <c r="CD294" s="7">
        <f t="shared" si="411"/>
        <v>89625.5</v>
      </c>
      <c r="CE294" s="7">
        <f t="shared" si="411"/>
        <v>118160.05</v>
      </c>
      <c r="CF294" s="7">
        <f t="shared" si="411"/>
        <v>83737</v>
      </c>
      <c r="CG294" s="7">
        <f t="shared" si="411"/>
        <v>60761.01</v>
      </c>
      <c r="CH294" s="7">
        <f t="shared" si="411"/>
        <v>30109.95</v>
      </c>
      <c r="CI294" s="7">
        <f t="shared" si="411"/>
        <v>251140.34</v>
      </c>
      <c r="CJ294" s="7">
        <f t="shared" si="411"/>
        <v>413656.77</v>
      </c>
      <c r="CK294" s="7">
        <f t="shared" si="411"/>
        <v>1699098.36</v>
      </c>
      <c r="CL294" s="7">
        <f t="shared" si="411"/>
        <v>238217.67</v>
      </c>
      <c r="CM294" s="7">
        <f t="shared" si="411"/>
        <v>186303</v>
      </c>
      <c r="CN294" s="7">
        <f t="shared" si="411"/>
        <v>8558859.9399999995</v>
      </c>
      <c r="CO294" s="7">
        <f t="shared" si="411"/>
        <v>5388104.3200000003</v>
      </c>
      <c r="CP294" s="7">
        <f t="shared" si="411"/>
        <v>748537.61</v>
      </c>
      <c r="CQ294" s="7">
        <f t="shared" si="411"/>
        <v>404598.69</v>
      </c>
      <c r="CR294" s="7">
        <f t="shared" si="411"/>
        <v>75865.52</v>
      </c>
      <c r="CS294" s="7">
        <f t="shared" si="411"/>
        <v>233975.56</v>
      </c>
      <c r="CT294" s="7">
        <f t="shared" si="411"/>
        <v>88616.37</v>
      </c>
      <c r="CU294" s="7">
        <f t="shared" si="411"/>
        <v>52286.5</v>
      </c>
      <c r="CV294" s="7">
        <f t="shared" si="411"/>
        <v>40493.43</v>
      </c>
      <c r="CW294" s="7">
        <f t="shared" si="411"/>
        <v>171301.41</v>
      </c>
      <c r="CX294" s="7">
        <f t="shared" si="411"/>
        <v>229723.19</v>
      </c>
      <c r="CY294" s="7">
        <f t="shared" si="411"/>
        <v>20357.29</v>
      </c>
      <c r="CZ294" s="7">
        <f t="shared" si="411"/>
        <v>736830.09</v>
      </c>
      <c r="DA294" s="7">
        <f t="shared" si="411"/>
        <v>156502.28</v>
      </c>
      <c r="DB294" s="7">
        <f t="shared" si="411"/>
        <v>120477.05</v>
      </c>
      <c r="DC294" s="7">
        <f t="shared" si="411"/>
        <v>152541.37</v>
      </c>
      <c r="DD294" s="7">
        <f t="shared" si="411"/>
        <v>84776.14</v>
      </c>
      <c r="DE294" s="7">
        <f t="shared" si="411"/>
        <v>223666.64</v>
      </c>
      <c r="DF294" s="7">
        <f t="shared" si="411"/>
        <v>7700362.0300000003</v>
      </c>
      <c r="DG294" s="7">
        <f t="shared" si="411"/>
        <v>138143.76</v>
      </c>
      <c r="DH294" s="7">
        <f t="shared" si="411"/>
        <v>944994.79</v>
      </c>
      <c r="DI294" s="7">
        <f t="shared" si="411"/>
        <v>1275976.19</v>
      </c>
      <c r="DJ294" s="7">
        <f t="shared" si="411"/>
        <v>158596.21</v>
      </c>
      <c r="DK294" s="7">
        <f t="shared" si="411"/>
        <v>87605.49</v>
      </c>
      <c r="DL294" s="7">
        <f t="shared" si="411"/>
        <v>2625339.33</v>
      </c>
      <c r="DM294" s="7">
        <f t="shared" si="411"/>
        <v>78402.84</v>
      </c>
      <c r="DN294" s="7">
        <f t="shared" si="411"/>
        <v>599029.62</v>
      </c>
      <c r="DO294" s="7">
        <f t="shared" si="411"/>
        <v>765444.43</v>
      </c>
      <c r="DP294" s="7">
        <f t="shared" si="411"/>
        <v>60640.1</v>
      </c>
      <c r="DQ294" s="7">
        <f t="shared" si="411"/>
        <v>483159.99</v>
      </c>
      <c r="DR294" s="7">
        <f t="shared" si="411"/>
        <v>361120.57</v>
      </c>
      <c r="DS294" s="7">
        <f t="shared" si="411"/>
        <v>214726.39999999999</v>
      </c>
      <c r="DT294" s="7">
        <f t="shared" si="411"/>
        <v>55058.11</v>
      </c>
      <c r="DU294" s="7">
        <f t="shared" si="411"/>
        <v>124347.19</v>
      </c>
      <c r="DV294" s="7">
        <f t="shared" si="411"/>
        <v>49615.06</v>
      </c>
      <c r="DW294" s="7">
        <f t="shared" si="411"/>
        <v>111040.06</v>
      </c>
      <c r="DX294" s="7">
        <f t="shared" si="411"/>
        <v>143950.67000000001</v>
      </c>
      <c r="DY294" s="7">
        <f t="shared" si="411"/>
        <v>239560.98</v>
      </c>
      <c r="DZ294" s="7">
        <f t="shared" si="411"/>
        <v>412967.03</v>
      </c>
      <c r="EA294" s="7">
        <f t="shared" ref="EA294:FX294" si="412">EA47</f>
        <v>679726.33</v>
      </c>
      <c r="EB294" s="7">
        <f t="shared" si="412"/>
        <v>248733.05</v>
      </c>
      <c r="EC294" s="7">
        <f t="shared" si="412"/>
        <v>110128.77</v>
      </c>
      <c r="ED294" s="7">
        <f t="shared" si="412"/>
        <v>691194.7</v>
      </c>
      <c r="EE294" s="7">
        <f t="shared" si="412"/>
        <v>65386.43</v>
      </c>
      <c r="EF294" s="7">
        <f t="shared" si="412"/>
        <v>326679.2</v>
      </c>
      <c r="EG294" s="7">
        <f t="shared" si="412"/>
        <v>113173.66</v>
      </c>
      <c r="EH294" s="7">
        <f t="shared" si="412"/>
        <v>51089.69</v>
      </c>
      <c r="EI294" s="7">
        <f t="shared" si="412"/>
        <v>3110099.38</v>
      </c>
      <c r="EJ294" s="7">
        <f t="shared" si="412"/>
        <v>2226590.86</v>
      </c>
      <c r="EK294" s="7">
        <f t="shared" si="412"/>
        <v>129585.27</v>
      </c>
      <c r="EL294" s="7">
        <f t="shared" si="412"/>
        <v>85115.18</v>
      </c>
      <c r="EM294" s="7">
        <f t="shared" si="412"/>
        <v>279061.11</v>
      </c>
      <c r="EN294" s="7">
        <f t="shared" si="412"/>
        <v>268552.46000000002</v>
      </c>
      <c r="EO294" s="7">
        <f t="shared" si="412"/>
        <v>112545.45</v>
      </c>
      <c r="EP294" s="7">
        <f t="shared" si="412"/>
        <v>205284.14</v>
      </c>
      <c r="EQ294" s="7">
        <f t="shared" si="412"/>
        <v>916333.94</v>
      </c>
      <c r="ER294" s="7">
        <f t="shared" si="412"/>
        <v>204633.9</v>
      </c>
      <c r="ES294" s="7">
        <f t="shared" si="412"/>
        <v>227450.93</v>
      </c>
      <c r="ET294" s="7">
        <f t="shared" si="412"/>
        <v>126251.14</v>
      </c>
      <c r="EU294" s="7">
        <f t="shared" si="412"/>
        <v>171621.17</v>
      </c>
      <c r="EV294" s="7">
        <f t="shared" si="412"/>
        <v>73633.789999999994</v>
      </c>
      <c r="EW294" s="7">
        <f t="shared" si="412"/>
        <v>310410.44</v>
      </c>
      <c r="EX294" s="7">
        <f t="shared" si="412"/>
        <v>20466.98</v>
      </c>
      <c r="EY294" s="7">
        <f t="shared" si="412"/>
        <v>106067.07</v>
      </c>
      <c r="EZ294" s="7">
        <f t="shared" si="412"/>
        <v>93571.05</v>
      </c>
      <c r="FA294" s="7">
        <f t="shared" si="412"/>
        <v>1701019.37</v>
      </c>
      <c r="FB294" s="7">
        <f t="shared" si="412"/>
        <v>327879.89</v>
      </c>
      <c r="FC294" s="7">
        <f t="shared" si="412"/>
        <v>873424.45</v>
      </c>
      <c r="FD294" s="7">
        <f t="shared" si="412"/>
        <v>157050.48000000001</v>
      </c>
      <c r="FE294" s="7">
        <f t="shared" si="412"/>
        <v>67031.44</v>
      </c>
      <c r="FF294" s="7">
        <f t="shared" si="412"/>
        <v>71709.539999999994</v>
      </c>
      <c r="FG294" s="7">
        <f t="shared" si="412"/>
        <v>84557.4</v>
      </c>
      <c r="FH294" s="7">
        <f t="shared" si="412"/>
        <v>110593.39</v>
      </c>
      <c r="FI294" s="7">
        <f t="shared" si="412"/>
        <v>692424.05</v>
      </c>
      <c r="FJ294" s="7">
        <f t="shared" si="412"/>
        <v>944064.34</v>
      </c>
      <c r="FK294" s="7">
        <f t="shared" si="412"/>
        <v>912429.09</v>
      </c>
      <c r="FL294" s="7">
        <f t="shared" si="412"/>
        <v>2192499.67</v>
      </c>
      <c r="FM294" s="7">
        <f t="shared" si="412"/>
        <v>901144.54</v>
      </c>
      <c r="FN294" s="7">
        <f t="shared" si="412"/>
        <v>3229587.13</v>
      </c>
      <c r="FO294" s="7">
        <f t="shared" si="412"/>
        <v>804160.28</v>
      </c>
      <c r="FP294" s="7">
        <f t="shared" si="412"/>
        <v>700658.33</v>
      </c>
      <c r="FQ294" s="7">
        <f t="shared" si="412"/>
        <v>404419.34</v>
      </c>
      <c r="FR294" s="7">
        <f t="shared" si="412"/>
        <v>271258.68</v>
      </c>
      <c r="FS294" s="7">
        <f t="shared" si="412"/>
        <v>94816.960000000006</v>
      </c>
      <c r="FT294" s="7">
        <f t="shared" si="412"/>
        <v>93903.08</v>
      </c>
      <c r="FU294" s="7">
        <f t="shared" si="412"/>
        <v>329989.55</v>
      </c>
      <c r="FV294" s="7">
        <f t="shared" si="412"/>
        <v>205512.47</v>
      </c>
      <c r="FW294" s="7">
        <f t="shared" si="412"/>
        <v>48224.19</v>
      </c>
      <c r="FX294" s="7">
        <f t="shared" si="412"/>
        <v>37973.199999999997</v>
      </c>
      <c r="FY294" s="7"/>
      <c r="FZ294" s="105">
        <f>SUM(C294:FX294)</f>
        <v>261311707.13999993</v>
      </c>
      <c r="GA294" s="87">
        <v>261311707.13999999</v>
      </c>
      <c r="GB294" s="7">
        <f>FZ294-GA294</f>
        <v>0</v>
      </c>
      <c r="GC294" s="7"/>
      <c r="GD294" s="7"/>
      <c r="GE294" s="108"/>
      <c r="GF294" s="15"/>
      <c r="GG294" s="7"/>
      <c r="GH294" s="15"/>
      <c r="GI294" s="7"/>
      <c r="GJ294" s="7"/>
      <c r="GK294" s="7"/>
      <c r="GL294" s="7"/>
      <c r="GM294" s="7"/>
    </row>
    <row r="295" spans="1:195" x14ac:dyDescent="0.35">
      <c r="A295" s="6" t="s">
        <v>860</v>
      </c>
      <c r="B295" s="7" t="s">
        <v>861</v>
      </c>
      <c r="C295" s="7">
        <f>IF(C292-C293-C294&lt;0,0,C292-C293-C294)</f>
        <v>42605214.162999995</v>
      </c>
      <c r="D295" s="7">
        <f t="shared" ref="D295:BO295" si="413">IF(D292-D293-D294&lt;0,0,D292-D293-D294)</f>
        <v>324640585.28300005</v>
      </c>
      <c r="E295" s="7">
        <f t="shared" si="413"/>
        <v>35734303.654000014</v>
      </c>
      <c r="F295" s="7">
        <f t="shared" si="413"/>
        <v>173400728.15399998</v>
      </c>
      <c r="G295" s="7">
        <f t="shared" si="413"/>
        <v>8027112.5817200001</v>
      </c>
      <c r="H295" s="7">
        <f t="shared" si="413"/>
        <v>9599031.3550000004</v>
      </c>
      <c r="I295" s="7">
        <f t="shared" si="413"/>
        <v>66984611.163000003</v>
      </c>
      <c r="J295" s="7">
        <f t="shared" si="413"/>
        <v>19297232.034999996</v>
      </c>
      <c r="K295" s="7">
        <f t="shared" si="413"/>
        <v>2801695.9840000002</v>
      </c>
      <c r="L295" s="7">
        <f t="shared" si="413"/>
        <v>2937069.7689100001</v>
      </c>
      <c r="M295" s="7">
        <f t="shared" si="413"/>
        <v>4936293.9994659992</v>
      </c>
      <c r="N295" s="7">
        <f t="shared" si="413"/>
        <v>405133487.72390002</v>
      </c>
      <c r="O295" s="7">
        <f t="shared" si="413"/>
        <v>71479750.915999994</v>
      </c>
      <c r="P295" s="7">
        <f t="shared" si="413"/>
        <v>3667377.5019999999</v>
      </c>
      <c r="Q295" s="7">
        <f t="shared" si="413"/>
        <v>320749874.89300001</v>
      </c>
      <c r="R295" s="7">
        <f t="shared" si="413"/>
        <v>70508953.880999997</v>
      </c>
      <c r="S295" s="7">
        <f t="shared" si="413"/>
        <v>3703577.8093199972</v>
      </c>
      <c r="T295" s="7">
        <f t="shared" si="413"/>
        <v>2624581.7201130004</v>
      </c>
      <c r="U295" s="7">
        <f t="shared" si="413"/>
        <v>619857.40806699987</v>
      </c>
      <c r="V295" s="7">
        <f t="shared" si="413"/>
        <v>3231123.7269999995</v>
      </c>
      <c r="W295" s="7">
        <f t="shared" si="413"/>
        <v>2601605.3279999997</v>
      </c>
      <c r="X295" s="7">
        <f t="shared" si="413"/>
        <v>933874.06261599995</v>
      </c>
      <c r="Y295" s="7">
        <f t="shared" si="413"/>
        <v>9192617.256719999</v>
      </c>
      <c r="Z295" s="7">
        <f t="shared" si="413"/>
        <v>3141106.5724499999</v>
      </c>
      <c r="AA295" s="7">
        <f t="shared" si="413"/>
        <v>194137605.12400001</v>
      </c>
      <c r="AB295" s="7">
        <f t="shared" si="413"/>
        <v>36515370.181999981</v>
      </c>
      <c r="AC295" s="7">
        <f t="shared" si="413"/>
        <v>2141151.9014399997</v>
      </c>
      <c r="AD295" s="7">
        <f t="shared" si="413"/>
        <v>6692760.7248959988</v>
      </c>
      <c r="AE295" s="7">
        <f t="shared" si="413"/>
        <v>1549829.1472580002</v>
      </c>
      <c r="AF295" s="7">
        <f t="shared" si="413"/>
        <v>2294875.6834219997</v>
      </c>
      <c r="AG295" s="7">
        <f t="shared" si="413"/>
        <v>3402128.8773500007</v>
      </c>
      <c r="AH295" s="7">
        <f t="shared" si="413"/>
        <v>10682276.58842</v>
      </c>
      <c r="AI295" s="7">
        <f t="shared" si="413"/>
        <v>4971316.3999999994</v>
      </c>
      <c r="AJ295" s="7">
        <f t="shared" si="413"/>
        <v>2645688.0812879996</v>
      </c>
      <c r="AK295" s="7">
        <f t="shared" si="413"/>
        <v>2045509.4965599999</v>
      </c>
      <c r="AL295" s="7">
        <f t="shared" si="413"/>
        <v>1994586.6240000005</v>
      </c>
      <c r="AM295" s="7">
        <f t="shared" si="413"/>
        <v>3963842.576692</v>
      </c>
      <c r="AN295" s="7">
        <f t="shared" si="413"/>
        <v>122887.37630999991</v>
      </c>
      <c r="AO295" s="7">
        <f t="shared" si="413"/>
        <v>36175172.046160005</v>
      </c>
      <c r="AP295" s="7">
        <f t="shared" si="413"/>
        <v>282834019.171</v>
      </c>
      <c r="AQ295" s="7">
        <f t="shared" si="413"/>
        <v>2433109.7312849998</v>
      </c>
      <c r="AR295" s="7">
        <f t="shared" si="413"/>
        <v>381467261.63200003</v>
      </c>
      <c r="AS295" s="7">
        <f t="shared" si="413"/>
        <v>19844642.711860009</v>
      </c>
      <c r="AT295" s="7">
        <f t="shared" si="413"/>
        <v>14916664.01</v>
      </c>
      <c r="AU295" s="7">
        <f t="shared" si="413"/>
        <v>2727811.6673080004</v>
      </c>
      <c r="AV295" s="7">
        <f t="shared" si="413"/>
        <v>3675523.8789999997</v>
      </c>
      <c r="AW295" s="7">
        <f t="shared" si="413"/>
        <v>3341156.9220400001</v>
      </c>
      <c r="AX295" s="7">
        <f t="shared" si="413"/>
        <v>1128107.2340599999</v>
      </c>
      <c r="AY295" s="7">
        <f t="shared" si="413"/>
        <v>4266522.3400000008</v>
      </c>
      <c r="AZ295" s="7">
        <f t="shared" si="413"/>
        <v>124261656.54759999</v>
      </c>
      <c r="BA295" s="7">
        <f t="shared" si="413"/>
        <v>74410263.12470001</v>
      </c>
      <c r="BB295" s="7">
        <f t="shared" si="413"/>
        <v>76845938.235440001</v>
      </c>
      <c r="BC295" s="7">
        <f t="shared" si="413"/>
        <v>185682318.37330002</v>
      </c>
      <c r="BD295" s="7">
        <f t="shared" si="413"/>
        <v>23212222.829999998</v>
      </c>
      <c r="BE295" s="7">
        <f t="shared" si="413"/>
        <v>9056658.2558399998</v>
      </c>
      <c r="BF295" s="7">
        <f t="shared" si="413"/>
        <v>193375586.18000001</v>
      </c>
      <c r="BG295" s="7">
        <f t="shared" si="413"/>
        <v>9951817.8399999999</v>
      </c>
      <c r="BH295" s="7">
        <f t="shared" si="413"/>
        <v>5508962.2111</v>
      </c>
      <c r="BI295" s="7">
        <f t="shared" si="413"/>
        <v>3824756.4184899996</v>
      </c>
      <c r="BJ295" s="7">
        <f t="shared" si="413"/>
        <v>40695665.95000001</v>
      </c>
      <c r="BK295" s="7">
        <f t="shared" si="413"/>
        <v>310985693.11999995</v>
      </c>
      <c r="BL295" s="7">
        <f t="shared" si="413"/>
        <v>1976326.2120000001</v>
      </c>
      <c r="BM295" s="7">
        <f t="shared" si="413"/>
        <v>4267370.3791740006</v>
      </c>
      <c r="BN295" s="7">
        <f t="shared" si="413"/>
        <v>24946785.712999992</v>
      </c>
      <c r="BO295" s="7">
        <f t="shared" si="413"/>
        <v>10554581.148242999</v>
      </c>
      <c r="BP295" s="7">
        <f t="shared" ref="BP295:EA295" si="414">IF(BP292-BP293-BP294&lt;0,0,BP292-BP293-BP294)</f>
        <v>794534.27577399951</v>
      </c>
      <c r="BQ295" s="7">
        <f t="shared" si="414"/>
        <v>22200986.200819999</v>
      </c>
      <c r="BR295" s="7">
        <f t="shared" si="414"/>
        <v>41811440.245000005</v>
      </c>
      <c r="BS295" s="7">
        <f t="shared" si="414"/>
        <v>10919866.196899999</v>
      </c>
      <c r="BT295" s="7">
        <f t="shared" si="414"/>
        <v>2516984.7390300003</v>
      </c>
      <c r="BU295" s="7">
        <f t="shared" si="414"/>
        <v>3554441.3733610003</v>
      </c>
      <c r="BV295" s="7">
        <f t="shared" si="414"/>
        <v>573.13810999994166</v>
      </c>
      <c r="BW295" s="7">
        <f t="shared" si="414"/>
        <v>5534662.7926799981</v>
      </c>
      <c r="BX295" s="7">
        <f t="shared" si="414"/>
        <v>632480.51428999985</v>
      </c>
      <c r="BY295" s="7">
        <f t="shared" si="414"/>
        <v>2865475.0389999999</v>
      </c>
      <c r="BZ295" s="7">
        <f t="shared" si="414"/>
        <v>2848143.301</v>
      </c>
      <c r="CA295" s="7">
        <f t="shared" si="414"/>
        <v>440987.32055799983</v>
      </c>
      <c r="CB295" s="7">
        <f t="shared" si="414"/>
        <v>434105724.34799999</v>
      </c>
      <c r="CC295" s="7">
        <f t="shared" si="414"/>
        <v>3016585.953216</v>
      </c>
      <c r="CD295" s="7">
        <f t="shared" si="414"/>
        <v>2277818.44184</v>
      </c>
      <c r="CE295" s="7">
        <f t="shared" si="414"/>
        <v>1829751.7839999998</v>
      </c>
      <c r="CF295" s="7">
        <f t="shared" si="414"/>
        <v>1616385.7706299997</v>
      </c>
      <c r="CG295" s="7">
        <f t="shared" si="414"/>
        <v>2929003.4990000003</v>
      </c>
      <c r="CH295" s="7">
        <f t="shared" si="414"/>
        <v>1788181.0846200001</v>
      </c>
      <c r="CI295" s="7">
        <f t="shared" si="414"/>
        <v>5137432.5129999993</v>
      </c>
      <c r="CJ295" s="7">
        <f t="shared" si="414"/>
        <v>1334596.8128860011</v>
      </c>
      <c r="CK295" s="7">
        <f t="shared" si="414"/>
        <v>38061377.451859996</v>
      </c>
      <c r="CL295" s="7">
        <f t="shared" si="414"/>
        <v>12219955.0185</v>
      </c>
      <c r="CM295" s="7">
        <f t="shared" si="414"/>
        <v>7612716.6166399997</v>
      </c>
      <c r="CN295" s="7">
        <f t="shared" si="414"/>
        <v>205059798.18599999</v>
      </c>
      <c r="CO295" s="7">
        <f t="shared" si="414"/>
        <v>67893199.785639971</v>
      </c>
      <c r="CP295" s="7">
        <f t="shared" si="414"/>
        <v>0</v>
      </c>
      <c r="CQ295" s="7">
        <f t="shared" si="414"/>
        <v>7430972.7533779992</v>
      </c>
      <c r="CR295" s="7">
        <f t="shared" si="414"/>
        <v>3490428.8850400001</v>
      </c>
      <c r="CS295" s="7">
        <f t="shared" si="414"/>
        <v>2876412.6711119995</v>
      </c>
      <c r="CT295" s="7">
        <f t="shared" si="414"/>
        <v>1848822.7540000002</v>
      </c>
      <c r="CU295" s="7">
        <f t="shared" si="414"/>
        <v>4838439.4364</v>
      </c>
      <c r="CV295" s="7">
        <f t="shared" si="414"/>
        <v>697680.90489999996</v>
      </c>
      <c r="CW295" s="7">
        <f t="shared" si="414"/>
        <v>2422906.5167769995</v>
      </c>
      <c r="CX295" s="7">
        <f t="shared" si="414"/>
        <v>3652280.6644960004</v>
      </c>
      <c r="CY295" s="7">
        <f t="shared" si="414"/>
        <v>1045301.5449999999</v>
      </c>
      <c r="CZ295" s="7">
        <f t="shared" si="414"/>
        <v>14047467.484000001</v>
      </c>
      <c r="DA295" s="7">
        <f t="shared" si="414"/>
        <v>2191490.3050000002</v>
      </c>
      <c r="DB295" s="7">
        <f t="shared" si="414"/>
        <v>3474709.6760000004</v>
      </c>
      <c r="DC295" s="7">
        <f t="shared" si="414"/>
        <v>2122775.7861580001</v>
      </c>
      <c r="DD295" s="7">
        <f t="shared" si="414"/>
        <v>2398123.1231999998</v>
      </c>
      <c r="DE295" s="7">
        <f t="shared" si="414"/>
        <v>2352112.5224499996</v>
      </c>
      <c r="DF295" s="7">
        <f t="shared" si="414"/>
        <v>153036586.91</v>
      </c>
      <c r="DG295" s="7">
        <f t="shared" si="414"/>
        <v>720011.47580299969</v>
      </c>
      <c r="DH295" s="7">
        <f t="shared" si="414"/>
        <v>9974630.8879479989</v>
      </c>
      <c r="DI295" s="7">
        <f t="shared" si="414"/>
        <v>14336182.533500001</v>
      </c>
      <c r="DJ295" s="7">
        <f t="shared" si="414"/>
        <v>6346308.0161899999</v>
      </c>
      <c r="DK295" s="7">
        <f t="shared" si="414"/>
        <v>5097135.9205199992</v>
      </c>
      <c r="DL295" s="7">
        <f t="shared" si="414"/>
        <v>41442662.483450003</v>
      </c>
      <c r="DM295" s="7">
        <f t="shared" si="414"/>
        <v>3638952.3911990002</v>
      </c>
      <c r="DN295" s="7">
        <f t="shared" si="414"/>
        <v>7989765.8030000003</v>
      </c>
      <c r="DO295" s="7">
        <f t="shared" si="414"/>
        <v>27319224.710000001</v>
      </c>
      <c r="DP295" s="7">
        <f t="shared" si="414"/>
        <v>2870643.6300000004</v>
      </c>
      <c r="DQ295" s="7">
        <f t="shared" si="414"/>
        <v>41.956319999182597</v>
      </c>
      <c r="DR295" s="7">
        <f t="shared" si="414"/>
        <v>13473184.276000001</v>
      </c>
      <c r="DS295" s="7">
        <f t="shared" si="414"/>
        <v>7179700.2199999997</v>
      </c>
      <c r="DT295" s="7">
        <f t="shared" si="414"/>
        <v>3285314.2958740001</v>
      </c>
      <c r="DU295" s="7">
        <f t="shared" si="414"/>
        <v>4333938.7699999996</v>
      </c>
      <c r="DV295" s="7">
        <f t="shared" si="414"/>
        <v>3530175.6519999998</v>
      </c>
      <c r="DW295" s="7">
        <f t="shared" si="414"/>
        <v>4093697.8424250004</v>
      </c>
      <c r="DX295" s="7">
        <f t="shared" si="414"/>
        <v>1229646.3384000002</v>
      </c>
      <c r="DY295" s="7">
        <f t="shared" si="414"/>
        <v>1485060.2430399992</v>
      </c>
      <c r="DZ295" s="7">
        <f t="shared" si="414"/>
        <v>3792811.7438599998</v>
      </c>
      <c r="EA295" s="7">
        <f t="shared" si="414"/>
        <v>213.47430000000168</v>
      </c>
      <c r="EB295" s="7">
        <f t="shared" ref="EB295:FX295" si="415">IF(EB292-EB293-EB294&lt;0,0,EB292-EB293-EB294)</f>
        <v>4762440.38</v>
      </c>
      <c r="EC295" s="7">
        <f t="shared" si="415"/>
        <v>3287567.2440000004</v>
      </c>
      <c r="ED295" s="7">
        <f t="shared" si="415"/>
        <v>356.74991999869235</v>
      </c>
      <c r="EE295" s="7">
        <f t="shared" si="415"/>
        <v>3104140.5</v>
      </c>
      <c r="EF295" s="7">
        <f t="shared" si="415"/>
        <v>13991193.142125001</v>
      </c>
      <c r="EG295" s="7">
        <f t="shared" si="415"/>
        <v>3218275.6289999997</v>
      </c>
      <c r="EH295" s="7">
        <f t="shared" si="415"/>
        <v>3647108.49</v>
      </c>
      <c r="EI295" s="7">
        <f t="shared" si="415"/>
        <v>126810336.79700002</v>
      </c>
      <c r="EJ295" s="7">
        <f t="shared" si="415"/>
        <v>80372733.56099999</v>
      </c>
      <c r="EK295" s="7">
        <f t="shared" si="415"/>
        <v>5179861.2919299994</v>
      </c>
      <c r="EL295" s="7">
        <f t="shared" si="415"/>
        <v>4001736.0226800004</v>
      </c>
      <c r="EM295" s="7">
        <f t="shared" si="415"/>
        <v>2772445.7338200002</v>
      </c>
      <c r="EN295" s="7">
        <f t="shared" si="415"/>
        <v>9544203.2299999986</v>
      </c>
      <c r="EO295" s="7">
        <f t="shared" si="415"/>
        <v>3420305.2949999999</v>
      </c>
      <c r="EP295" s="7">
        <f t="shared" si="415"/>
        <v>2115365.0727599994</v>
      </c>
      <c r="EQ295" s="7">
        <f t="shared" si="415"/>
        <v>18854940.297229998</v>
      </c>
      <c r="ER295" s="7">
        <f t="shared" si="415"/>
        <v>1926333.5703499997</v>
      </c>
      <c r="ES295" s="7">
        <f t="shared" si="415"/>
        <v>2195259.9159999997</v>
      </c>
      <c r="ET295" s="7">
        <f t="shared" si="415"/>
        <v>2897062.003</v>
      </c>
      <c r="EU295" s="7">
        <f t="shared" si="415"/>
        <v>6527427.7440000009</v>
      </c>
      <c r="EV295" s="7">
        <f t="shared" si="415"/>
        <v>721934.32409000001</v>
      </c>
      <c r="EW295" s="7">
        <f t="shared" si="415"/>
        <v>4078512.7731340001</v>
      </c>
      <c r="EX295" s="7">
        <f t="shared" si="415"/>
        <v>3221226.8261100003</v>
      </c>
      <c r="EY295" s="7">
        <f t="shared" si="415"/>
        <v>6610995.25</v>
      </c>
      <c r="EZ295" s="7">
        <f t="shared" si="415"/>
        <v>1880500.6441799996</v>
      </c>
      <c r="FA295" s="7">
        <f t="shared" si="415"/>
        <v>3857337.9419819983</v>
      </c>
      <c r="FB295" s="7">
        <f t="shared" si="415"/>
        <v>454763.92431999941</v>
      </c>
      <c r="FC295" s="7">
        <f t="shared" si="415"/>
        <v>10040049.289850002</v>
      </c>
      <c r="FD295" s="7">
        <f t="shared" si="415"/>
        <v>4160760.946</v>
      </c>
      <c r="FE295" s="7">
        <f t="shared" si="415"/>
        <v>1382782.895976</v>
      </c>
      <c r="FF295" s="7">
        <f t="shared" si="415"/>
        <v>3037369.4129999997</v>
      </c>
      <c r="FG295" s="7">
        <f t="shared" si="415"/>
        <v>1790644.963</v>
      </c>
      <c r="FH295" s="7">
        <f t="shared" si="415"/>
        <v>753008.93489599985</v>
      </c>
      <c r="FI295" s="7">
        <f t="shared" si="415"/>
        <v>6055149.0827580011</v>
      </c>
      <c r="FJ295" s="7">
        <f t="shared" si="415"/>
        <v>2806928.8258400001</v>
      </c>
      <c r="FK295" s="7">
        <f t="shared" si="415"/>
        <v>4449050.2050499991</v>
      </c>
      <c r="FL295" s="7">
        <f t="shared" si="415"/>
        <v>37244416.801999994</v>
      </c>
      <c r="FM295" s="7">
        <f t="shared" si="415"/>
        <v>15014058.850419998</v>
      </c>
      <c r="FN295" s="7">
        <f t="shared" si="415"/>
        <v>187158459.45000002</v>
      </c>
      <c r="FO295" s="7">
        <f t="shared" si="415"/>
        <v>933.32627999898978</v>
      </c>
      <c r="FP295" s="7">
        <f t="shared" si="415"/>
        <v>12045549.848855002</v>
      </c>
      <c r="FQ295" s="7">
        <f t="shared" si="415"/>
        <v>0</v>
      </c>
      <c r="FR295" s="7">
        <f t="shared" si="415"/>
        <v>1.7462298274040222E-10</v>
      </c>
      <c r="FS295" s="7">
        <f t="shared" si="415"/>
        <v>613563.14332000026</v>
      </c>
      <c r="FT295" s="7">
        <f t="shared" si="415"/>
        <v>46.856099999815342</v>
      </c>
      <c r="FU295" s="7">
        <f t="shared" si="415"/>
        <v>6905126.3795000007</v>
      </c>
      <c r="FV295" s="7">
        <f t="shared" si="415"/>
        <v>6281074.5008800002</v>
      </c>
      <c r="FW295" s="7">
        <f t="shared" si="415"/>
        <v>2791805.3951019999</v>
      </c>
      <c r="FX295" s="7">
        <f t="shared" si="415"/>
        <v>1281726.7192499998</v>
      </c>
      <c r="FY295" s="7"/>
      <c r="FZ295" s="105">
        <f>SUM(C295:FX295)</f>
        <v>5586413876.7943268</v>
      </c>
      <c r="GA295" s="7"/>
      <c r="GB295" s="7">
        <f>FZ295-GA295</f>
        <v>5586413876.7943268</v>
      </c>
      <c r="GC295" s="109"/>
      <c r="GD295" s="7"/>
      <c r="GE295" s="11"/>
      <c r="GF295" s="7"/>
      <c r="GG295" s="7"/>
      <c r="GH295" s="7"/>
      <c r="GI295" s="7"/>
      <c r="GJ295" s="7"/>
      <c r="GK295" s="7"/>
      <c r="GL295" s="7"/>
      <c r="GM295" s="7"/>
    </row>
    <row r="296" spans="1:195" x14ac:dyDescent="0.35">
      <c r="A296" s="7"/>
      <c r="B296" s="7" t="s">
        <v>862</v>
      </c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66"/>
      <c r="AH296" s="66"/>
      <c r="AI296" s="66"/>
      <c r="AJ296" s="66"/>
      <c r="AK296" s="66"/>
      <c r="AL296" s="66"/>
      <c r="AM296" s="66"/>
      <c r="AN296" s="66"/>
      <c r="AO296" s="66"/>
      <c r="AP296" s="66"/>
      <c r="AQ296" s="66"/>
      <c r="AR296" s="66"/>
      <c r="AS296" s="66"/>
      <c r="AT296" s="66"/>
      <c r="AU296" s="66"/>
      <c r="AV296" s="66"/>
      <c r="AW296" s="66"/>
      <c r="AX296" s="66"/>
      <c r="AY296" s="66"/>
      <c r="AZ296" s="66"/>
      <c r="BA296" s="66"/>
      <c r="BB296" s="66"/>
      <c r="BC296" s="66"/>
      <c r="BD296" s="66"/>
      <c r="BE296" s="66"/>
      <c r="BF296" s="66"/>
      <c r="BG296" s="66"/>
      <c r="BH296" s="66"/>
      <c r="BI296" s="66"/>
      <c r="BJ296" s="66"/>
      <c r="BK296" s="66"/>
      <c r="BL296" s="66"/>
      <c r="BM296" s="66"/>
      <c r="BN296" s="66"/>
      <c r="BO296" s="66"/>
      <c r="BP296" s="66"/>
      <c r="BQ296" s="66"/>
      <c r="BR296" s="66"/>
      <c r="BS296" s="66"/>
      <c r="BT296" s="66"/>
      <c r="BU296" s="66"/>
      <c r="BV296" s="66"/>
      <c r="BW296" s="66"/>
      <c r="BX296" s="66"/>
      <c r="BY296" s="66"/>
      <c r="BZ296" s="66"/>
      <c r="CA296" s="66"/>
      <c r="CB296" s="66"/>
      <c r="CC296" s="66"/>
      <c r="CD296" s="66"/>
      <c r="CE296" s="66"/>
      <c r="CF296" s="66"/>
      <c r="CG296" s="66"/>
      <c r="CH296" s="66"/>
      <c r="CI296" s="66"/>
      <c r="CJ296" s="66"/>
      <c r="CK296" s="66"/>
      <c r="CL296" s="66"/>
      <c r="CM296" s="66"/>
      <c r="CN296" s="66"/>
      <c r="CO296" s="66"/>
      <c r="CP296" s="66"/>
      <c r="CQ296" s="66"/>
      <c r="CR296" s="66"/>
      <c r="CS296" s="66"/>
      <c r="CT296" s="66"/>
      <c r="CU296" s="66"/>
      <c r="CV296" s="66"/>
      <c r="CW296" s="66"/>
      <c r="CX296" s="66"/>
      <c r="CY296" s="66"/>
      <c r="CZ296" s="66"/>
      <c r="DA296" s="66"/>
      <c r="DB296" s="66"/>
      <c r="DC296" s="66"/>
      <c r="DD296" s="66"/>
      <c r="DE296" s="66"/>
      <c r="DF296" s="66"/>
      <c r="DG296" s="66"/>
      <c r="DH296" s="66"/>
      <c r="DI296" s="66"/>
      <c r="DJ296" s="66"/>
      <c r="DK296" s="66"/>
      <c r="DL296" s="66"/>
      <c r="DM296" s="66"/>
      <c r="DN296" s="66"/>
      <c r="DO296" s="66"/>
      <c r="DP296" s="66"/>
      <c r="DQ296" s="66"/>
      <c r="DR296" s="66"/>
      <c r="DS296" s="66"/>
      <c r="DT296" s="66"/>
      <c r="DU296" s="66"/>
      <c r="DV296" s="66"/>
      <c r="DW296" s="66"/>
      <c r="DX296" s="66"/>
      <c r="DY296" s="66"/>
      <c r="DZ296" s="66"/>
      <c r="EA296" s="66"/>
      <c r="EB296" s="66"/>
      <c r="EC296" s="66"/>
      <c r="ED296" s="66"/>
      <c r="EE296" s="66"/>
      <c r="EF296" s="66"/>
      <c r="EG296" s="66"/>
      <c r="EH296" s="66"/>
      <c r="EI296" s="66"/>
      <c r="EJ296" s="66"/>
      <c r="EK296" s="66"/>
      <c r="EL296" s="66"/>
      <c r="EM296" s="66"/>
      <c r="EN296" s="66"/>
      <c r="EO296" s="66"/>
      <c r="EP296" s="66"/>
      <c r="EQ296" s="66"/>
      <c r="ER296" s="66"/>
      <c r="ES296" s="66"/>
      <c r="ET296" s="66"/>
      <c r="EU296" s="66"/>
      <c r="EV296" s="66"/>
      <c r="EW296" s="66"/>
      <c r="EX296" s="66"/>
      <c r="EY296" s="66"/>
      <c r="EZ296" s="66"/>
      <c r="FA296" s="66"/>
      <c r="FB296" s="66"/>
      <c r="FC296" s="66"/>
      <c r="FD296" s="66"/>
      <c r="FE296" s="66"/>
      <c r="FF296" s="66"/>
      <c r="FG296" s="66"/>
      <c r="FH296" s="66"/>
      <c r="FI296" s="66"/>
      <c r="FJ296" s="66"/>
      <c r="FK296" s="66"/>
      <c r="FL296" s="66"/>
      <c r="FM296" s="66"/>
      <c r="FN296" s="66"/>
      <c r="FO296" s="66"/>
      <c r="FP296" s="66"/>
      <c r="FQ296" s="66"/>
      <c r="FR296" s="66"/>
      <c r="FS296" s="66"/>
      <c r="FT296" s="66"/>
      <c r="FU296" s="66"/>
      <c r="FV296" s="66"/>
      <c r="FW296" s="66"/>
      <c r="FX296" s="66"/>
      <c r="FY296" s="7"/>
      <c r="FZ296" s="105"/>
      <c r="GB296" s="7"/>
      <c r="GC296" s="7"/>
      <c r="GD296" s="7"/>
      <c r="GE296" s="7"/>
      <c r="GF296" s="7"/>
      <c r="GG296" s="7"/>
      <c r="GH296" s="7"/>
      <c r="GI296" s="7"/>
      <c r="GJ296" s="7"/>
      <c r="GK296" s="7"/>
      <c r="GL296" s="7"/>
      <c r="GM296" s="7"/>
    </row>
    <row r="297" spans="1:195" x14ac:dyDescent="0.35">
      <c r="A297" s="6" t="s">
        <v>863</v>
      </c>
      <c r="B297" s="7" t="s">
        <v>864</v>
      </c>
      <c r="C297" s="7">
        <f t="shared" ref="C297:M297" si="416">ROUND(C288*C48,2)</f>
        <v>0</v>
      </c>
      <c r="D297" s="7">
        <f t="shared" si="416"/>
        <v>0</v>
      </c>
      <c r="E297" s="7">
        <f t="shared" si="416"/>
        <v>0</v>
      </c>
      <c r="F297" s="7">
        <f t="shared" si="416"/>
        <v>0</v>
      </c>
      <c r="G297" s="7">
        <f t="shared" si="416"/>
        <v>0</v>
      </c>
      <c r="H297" s="7">
        <f t="shared" si="416"/>
        <v>0</v>
      </c>
      <c r="I297" s="7">
        <f t="shared" si="416"/>
        <v>0</v>
      </c>
      <c r="J297" s="7">
        <f t="shared" si="416"/>
        <v>0</v>
      </c>
      <c r="K297" s="7">
        <f t="shared" si="416"/>
        <v>0</v>
      </c>
      <c r="L297" s="7">
        <f t="shared" si="416"/>
        <v>0</v>
      </c>
      <c r="M297" s="7">
        <f t="shared" si="416"/>
        <v>0</v>
      </c>
      <c r="N297" s="7">
        <v>0</v>
      </c>
      <c r="O297" s="7">
        <f t="shared" ref="O297:BB297" si="417">ROUND(O288*O48,2)</f>
        <v>0</v>
      </c>
      <c r="P297" s="7">
        <f t="shared" si="417"/>
        <v>0</v>
      </c>
      <c r="Q297" s="7">
        <f t="shared" si="417"/>
        <v>0</v>
      </c>
      <c r="R297" s="7">
        <f t="shared" si="417"/>
        <v>0</v>
      </c>
      <c r="S297" s="7">
        <f t="shared" si="417"/>
        <v>0</v>
      </c>
      <c r="T297" s="7">
        <f t="shared" si="417"/>
        <v>0</v>
      </c>
      <c r="U297" s="7">
        <f t="shared" si="417"/>
        <v>0</v>
      </c>
      <c r="V297" s="7">
        <f t="shared" si="417"/>
        <v>0</v>
      </c>
      <c r="W297" s="7">
        <f t="shared" si="417"/>
        <v>0</v>
      </c>
      <c r="X297" s="7">
        <f t="shared" si="417"/>
        <v>0</v>
      </c>
      <c r="Y297" s="7">
        <f t="shared" si="417"/>
        <v>0</v>
      </c>
      <c r="Z297" s="7">
        <f t="shared" si="417"/>
        <v>0</v>
      </c>
      <c r="AA297" s="7">
        <f t="shared" si="417"/>
        <v>0</v>
      </c>
      <c r="AB297" s="7">
        <f t="shared" si="417"/>
        <v>0</v>
      </c>
      <c r="AC297" s="7">
        <f t="shared" si="417"/>
        <v>0</v>
      </c>
      <c r="AD297" s="7">
        <f t="shared" si="417"/>
        <v>0</v>
      </c>
      <c r="AE297" s="7">
        <f t="shared" si="417"/>
        <v>0</v>
      </c>
      <c r="AF297" s="7">
        <f t="shared" si="417"/>
        <v>0</v>
      </c>
      <c r="AG297" s="7">
        <f t="shared" si="417"/>
        <v>0</v>
      </c>
      <c r="AH297" s="7">
        <f t="shared" si="417"/>
        <v>0</v>
      </c>
      <c r="AI297" s="7">
        <f t="shared" si="417"/>
        <v>0</v>
      </c>
      <c r="AJ297" s="7">
        <f t="shared" si="417"/>
        <v>0</v>
      </c>
      <c r="AK297" s="7">
        <f t="shared" si="417"/>
        <v>0</v>
      </c>
      <c r="AL297" s="7">
        <f t="shared" si="417"/>
        <v>0</v>
      </c>
      <c r="AM297" s="7">
        <f t="shared" si="417"/>
        <v>0</v>
      </c>
      <c r="AN297" s="7">
        <f t="shared" si="417"/>
        <v>0</v>
      </c>
      <c r="AO297" s="7">
        <f t="shared" si="417"/>
        <v>0</v>
      </c>
      <c r="AP297" s="7">
        <f t="shared" si="417"/>
        <v>0</v>
      </c>
      <c r="AQ297" s="7">
        <f t="shared" si="417"/>
        <v>0</v>
      </c>
      <c r="AR297" s="7">
        <f t="shared" si="417"/>
        <v>0</v>
      </c>
      <c r="AS297" s="7">
        <f t="shared" si="417"/>
        <v>0</v>
      </c>
      <c r="AT297" s="7">
        <f t="shared" si="417"/>
        <v>0</v>
      </c>
      <c r="AU297" s="7">
        <f t="shared" si="417"/>
        <v>0</v>
      </c>
      <c r="AV297" s="7">
        <f t="shared" si="417"/>
        <v>0</v>
      </c>
      <c r="AW297" s="7">
        <f t="shared" si="417"/>
        <v>0</v>
      </c>
      <c r="AX297" s="7">
        <f t="shared" si="417"/>
        <v>0</v>
      </c>
      <c r="AY297" s="7">
        <f t="shared" si="417"/>
        <v>0</v>
      </c>
      <c r="AZ297" s="7">
        <f t="shared" si="417"/>
        <v>0</v>
      </c>
      <c r="BA297" s="7">
        <f t="shared" si="417"/>
        <v>0</v>
      </c>
      <c r="BB297" s="7">
        <f t="shared" si="417"/>
        <v>0</v>
      </c>
      <c r="BC297" s="7">
        <v>0</v>
      </c>
      <c r="BD297" s="7">
        <f t="shared" ref="BD297:DO297" si="418">ROUND(BD288*BD48,2)</f>
        <v>0</v>
      </c>
      <c r="BE297" s="7">
        <f t="shared" si="418"/>
        <v>0</v>
      </c>
      <c r="BF297" s="7">
        <f t="shared" si="418"/>
        <v>0</v>
      </c>
      <c r="BG297" s="7">
        <f t="shared" si="418"/>
        <v>0</v>
      </c>
      <c r="BH297" s="7">
        <f t="shared" si="418"/>
        <v>0</v>
      </c>
      <c r="BI297" s="7">
        <f t="shared" si="418"/>
        <v>0</v>
      </c>
      <c r="BJ297" s="7">
        <f t="shared" si="418"/>
        <v>0</v>
      </c>
      <c r="BK297" s="7">
        <f t="shared" si="418"/>
        <v>0</v>
      </c>
      <c r="BL297" s="7">
        <f t="shared" si="418"/>
        <v>0</v>
      </c>
      <c r="BM297" s="7">
        <f t="shared" si="418"/>
        <v>0</v>
      </c>
      <c r="BN297" s="7">
        <f t="shared" si="418"/>
        <v>0</v>
      </c>
      <c r="BO297" s="7">
        <f t="shared" si="418"/>
        <v>0</v>
      </c>
      <c r="BP297" s="7">
        <f t="shared" si="418"/>
        <v>0</v>
      </c>
      <c r="BQ297" s="7">
        <f t="shared" si="418"/>
        <v>0</v>
      </c>
      <c r="BR297" s="7">
        <f t="shared" si="418"/>
        <v>0</v>
      </c>
      <c r="BS297" s="7">
        <f t="shared" si="418"/>
        <v>0</v>
      </c>
      <c r="BT297" s="7">
        <f t="shared" si="418"/>
        <v>0</v>
      </c>
      <c r="BU297" s="7">
        <f t="shared" si="418"/>
        <v>0</v>
      </c>
      <c r="BV297" s="7">
        <f t="shared" si="418"/>
        <v>789610.36</v>
      </c>
      <c r="BW297" s="7">
        <f t="shared" si="418"/>
        <v>0</v>
      </c>
      <c r="BX297" s="7">
        <f t="shared" si="418"/>
        <v>0</v>
      </c>
      <c r="BY297" s="7">
        <f t="shared" si="418"/>
        <v>0</v>
      </c>
      <c r="BZ297" s="7">
        <f t="shared" si="418"/>
        <v>0</v>
      </c>
      <c r="CA297" s="7">
        <f t="shared" si="418"/>
        <v>0</v>
      </c>
      <c r="CB297" s="7">
        <f t="shared" si="418"/>
        <v>0</v>
      </c>
      <c r="CC297" s="7">
        <f t="shared" si="418"/>
        <v>0</v>
      </c>
      <c r="CD297" s="7">
        <f t="shared" si="418"/>
        <v>0</v>
      </c>
      <c r="CE297" s="7">
        <f t="shared" si="418"/>
        <v>0</v>
      </c>
      <c r="CF297" s="7">
        <f t="shared" si="418"/>
        <v>0</v>
      </c>
      <c r="CG297" s="7">
        <f t="shared" si="418"/>
        <v>0</v>
      </c>
      <c r="CH297" s="7">
        <f t="shared" si="418"/>
        <v>0</v>
      </c>
      <c r="CI297" s="7">
        <f t="shared" si="418"/>
        <v>0</v>
      </c>
      <c r="CJ297" s="7">
        <f t="shared" si="418"/>
        <v>0</v>
      </c>
      <c r="CK297" s="7">
        <f t="shared" si="418"/>
        <v>0</v>
      </c>
      <c r="CL297" s="7">
        <f t="shared" si="418"/>
        <v>0</v>
      </c>
      <c r="CM297" s="7">
        <f t="shared" si="418"/>
        <v>0</v>
      </c>
      <c r="CN297" s="7">
        <f t="shared" si="418"/>
        <v>0</v>
      </c>
      <c r="CO297" s="7">
        <f t="shared" si="418"/>
        <v>0</v>
      </c>
      <c r="CP297" s="7">
        <f t="shared" si="418"/>
        <v>524504.31999999995</v>
      </c>
      <c r="CQ297" s="7">
        <f t="shared" si="418"/>
        <v>0</v>
      </c>
      <c r="CR297" s="7">
        <f t="shared" si="418"/>
        <v>0</v>
      </c>
      <c r="CS297" s="7">
        <f t="shared" si="418"/>
        <v>0</v>
      </c>
      <c r="CT297" s="7">
        <f t="shared" si="418"/>
        <v>0</v>
      </c>
      <c r="CU297" s="7">
        <f t="shared" si="418"/>
        <v>0</v>
      </c>
      <c r="CV297" s="7">
        <f t="shared" si="418"/>
        <v>0</v>
      </c>
      <c r="CW297" s="7">
        <f t="shared" si="418"/>
        <v>0</v>
      </c>
      <c r="CX297" s="7">
        <f t="shared" si="418"/>
        <v>0</v>
      </c>
      <c r="CY297" s="7">
        <f t="shared" si="418"/>
        <v>0</v>
      </c>
      <c r="CZ297" s="7">
        <f t="shared" si="418"/>
        <v>0</v>
      </c>
      <c r="DA297" s="7">
        <f t="shared" si="418"/>
        <v>0</v>
      </c>
      <c r="DB297" s="7">
        <f t="shared" si="418"/>
        <v>0</v>
      </c>
      <c r="DC297" s="7">
        <f t="shared" si="418"/>
        <v>0</v>
      </c>
      <c r="DD297" s="7">
        <f t="shared" si="418"/>
        <v>0</v>
      </c>
      <c r="DE297" s="7">
        <f t="shared" si="418"/>
        <v>0</v>
      </c>
      <c r="DF297" s="7">
        <f t="shared" si="418"/>
        <v>0</v>
      </c>
      <c r="DG297" s="7">
        <f t="shared" si="418"/>
        <v>0</v>
      </c>
      <c r="DH297" s="7">
        <f t="shared" si="418"/>
        <v>0</v>
      </c>
      <c r="DI297" s="7">
        <f t="shared" si="418"/>
        <v>0</v>
      </c>
      <c r="DJ297" s="7">
        <f t="shared" si="418"/>
        <v>0</v>
      </c>
      <c r="DK297" s="7">
        <f t="shared" si="418"/>
        <v>0</v>
      </c>
      <c r="DL297" s="7">
        <f t="shared" si="418"/>
        <v>0</v>
      </c>
      <c r="DM297" s="7">
        <f t="shared" si="418"/>
        <v>0</v>
      </c>
      <c r="DN297" s="7">
        <f t="shared" si="418"/>
        <v>0</v>
      </c>
      <c r="DO297" s="7">
        <f t="shared" si="418"/>
        <v>0</v>
      </c>
      <c r="DP297" s="7">
        <f t="shared" ref="DP297:FX297" si="419">ROUND(DP288*DP48,2)</f>
        <v>0</v>
      </c>
      <c r="DQ297" s="7">
        <f t="shared" si="419"/>
        <v>93679.89</v>
      </c>
      <c r="DR297" s="7">
        <f t="shared" si="419"/>
        <v>0</v>
      </c>
      <c r="DS297" s="7">
        <f t="shared" si="419"/>
        <v>0</v>
      </c>
      <c r="DT297" s="7">
        <f t="shared" si="419"/>
        <v>0</v>
      </c>
      <c r="DU297" s="7">
        <f t="shared" si="419"/>
        <v>0</v>
      </c>
      <c r="DV297" s="7">
        <f t="shared" si="419"/>
        <v>0</v>
      </c>
      <c r="DW297" s="7">
        <f t="shared" si="419"/>
        <v>0</v>
      </c>
      <c r="DX297" s="7">
        <f t="shared" si="419"/>
        <v>0</v>
      </c>
      <c r="DY297" s="7">
        <f t="shared" si="419"/>
        <v>0</v>
      </c>
      <c r="DZ297" s="7">
        <f t="shared" si="419"/>
        <v>0</v>
      </c>
      <c r="EA297" s="7">
        <f t="shared" si="419"/>
        <v>519984.31</v>
      </c>
      <c r="EB297" s="7">
        <f t="shared" si="419"/>
        <v>0</v>
      </c>
      <c r="EC297" s="7">
        <f t="shared" si="419"/>
        <v>0</v>
      </c>
      <c r="ED297" s="7">
        <f t="shared" si="419"/>
        <v>790739.12</v>
      </c>
      <c r="EE297" s="7">
        <f t="shared" si="419"/>
        <v>0</v>
      </c>
      <c r="EF297" s="7">
        <f t="shared" si="419"/>
        <v>0</v>
      </c>
      <c r="EG297" s="7">
        <f t="shared" si="419"/>
        <v>0</v>
      </c>
      <c r="EH297" s="7">
        <f t="shared" si="419"/>
        <v>0</v>
      </c>
      <c r="EI297" s="7">
        <f t="shared" si="419"/>
        <v>0</v>
      </c>
      <c r="EJ297" s="7">
        <f t="shared" si="419"/>
        <v>0</v>
      </c>
      <c r="EK297" s="7">
        <f t="shared" si="419"/>
        <v>0</v>
      </c>
      <c r="EL297" s="7">
        <f t="shared" si="419"/>
        <v>0</v>
      </c>
      <c r="EM297" s="7">
        <f t="shared" si="419"/>
        <v>0</v>
      </c>
      <c r="EN297" s="7">
        <f t="shared" si="419"/>
        <v>0</v>
      </c>
      <c r="EO297" s="7">
        <f t="shared" si="419"/>
        <v>0</v>
      </c>
      <c r="EP297" s="7">
        <f t="shared" si="419"/>
        <v>0</v>
      </c>
      <c r="EQ297" s="7">
        <f t="shared" si="419"/>
        <v>0</v>
      </c>
      <c r="ER297" s="7">
        <f t="shared" si="419"/>
        <v>0</v>
      </c>
      <c r="ES297" s="7">
        <f t="shared" si="419"/>
        <v>0</v>
      </c>
      <c r="ET297" s="7">
        <f t="shared" si="419"/>
        <v>0</v>
      </c>
      <c r="EU297" s="7">
        <f t="shared" si="419"/>
        <v>0</v>
      </c>
      <c r="EV297" s="7">
        <f t="shared" si="419"/>
        <v>0</v>
      </c>
      <c r="EW297" s="7">
        <f t="shared" si="419"/>
        <v>0</v>
      </c>
      <c r="EX297" s="7">
        <f t="shared" si="419"/>
        <v>0</v>
      </c>
      <c r="EY297" s="7">
        <f t="shared" si="419"/>
        <v>0</v>
      </c>
      <c r="EZ297" s="7">
        <f t="shared" si="419"/>
        <v>0</v>
      </c>
      <c r="FA297" s="7">
        <f t="shared" si="419"/>
        <v>0</v>
      </c>
      <c r="FB297" s="7">
        <f t="shared" si="419"/>
        <v>0</v>
      </c>
      <c r="FC297" s="7">
        <f t="shared" si="419"/>
        <v>0</v>
      </c>
      <c r="FD297" s="7">
        <f t="shared" si="419"/>
        <v>0</v>
      </c>
      <c r="FE297" s="7">
        <f t="shared" si="419"/>
        <v>0</v>
      </c>
      <c r="FF297" s="7">
        <f t="shared" si="419"/>
        <v>0</v>
      </c>
      <c r="FG297" s="7">
        <f t="shared" si="419"/>
        <v>0</v>
      </c>
      <c r="FH297" s="7">
        <f t="shared" si="419"/>
        <v>0</v>
      </c>
      <c r="FI297" s="7">
        <f t="shared" si="419"/>
        <v>0</v>
      </c>
      <c r="FJ297" s="7">
        <f t="shared" si="419"/>
        <v>0</v>
      </c>
      <c r="FK297" s="7">
        <f t="shared" si="419"/>
        <v>0</v>
      </c>
      <c r="FL297" s="7">
        <f t="shared" si="419"/>
        <v>0</v>
      </c>
      <c r="FM297" s="7">
        <f t="shared" si="419"/>
        <v>0</v>
      </c>
      <c r="FN297" s="7">
        <f t="shared" si="419"/>
        <v>0</v>
      </c>
      <c r="FO297" s="7">
        <f t="shared" si="419"/>
        <v>645218.09</v>
      </c>
      <c r="FP297" s="7">
        <f t="shared" si="419"/>
        <v>0</v>
      </c>
      <c r="FQ297" s="7">
        <f t="shared" si="419"/>
        <v>616880.1</v>
      </c>
      <c r="FR297" s="7">
        <f t="shared" si="419"/>
        <v>104888.34</v>
      </c>
      <c r="FS297" s="7">
        <f t="shared" si="419"/>
        <v>0</v>
      </c>
      <c r="FT297" s="7">
        <f t="shared" si="419"/>
        <v>72497.990000000005</v>
      </c>
      <c r="FU297" s="7">
        <f t="shared" si="419"/>
        <v>0</v>
      </c>
      <c r="FV297" s="7">
        <f t="shared" si="419"/>
        <v>0</v>
      </c>
      <c r="FW297" s="7">
        <f t="shared" si="419"/>
        <v>0</v>
      </c>
      <c r="FX297" s="7">
        <f t="shared" si="419"/>
        <v>0</v>
      </c>
      <c r="FY297" s="7"/>
      <c r="FZ297" s="110">
        <f>SUM(C297:FX297)</f>
        <v>4158002.52</v>
      </c>
      <c r="GA297" s="110">
        <v>4158002.53</v>
      </c>
      <c r="GB297" s="110">
        <f>FZ297-GA297</f>
        <v>-9.9999997764825821E-3</v>
      </c>
      <c r="GC297" s="7"/>
      <c r="GD297" s="7"/>
      <c r="GE297" s="7"/>
      <c r="GF297" s="7"/>
      <c r="GG297" s="7"/>
      <c r="GH297" s="7"/>
      <c r="GI297" s="7"/>
      <c r="GJ297" s="7"/>
      <c r="GK297" s="7"/>
      <c r="GL297" s="7"/>
      <c r="GM297" s="7"/>
    </row>
    <row r="298" spans="1:195" x14ac:dyDescent="0.35">
      <c r="A298" s="7"/>
      <c r="B298" s="7" t="s">
        <v>865</v>
      </c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  <c r="DH298" s="7"/>
      <c r="DI298" s="7"/>
      <c r="DJ298" s="7"/>
      <c r="DK298" s="7"/>
      <c r="DL298" s="7"/>
      <c r="DM298" s="7"/>
      <c r="DN298" s="7"/>
      <c r="DO298" s="7"/>
      <c r="DP298" s="7"/>
      <c r="DQ298" s="7"/>
      <c r="DR298" s="7"/>
      <c r="DS298" s="7"/>
      <c r="DT298" s="7"/>
      <c r="DU298" s="7"/>
      <c r="DV298" s="7"/>
      <c r="DW298" s="7"/>
      <c r="DX298" s="7"/>
      <c r="DY298" s="7"/>
      <c r="DZ298" s="7"/>
      <c r="EA298" s="7"/>
      <c r="EB298" s="7"/>
      <c r="EC298" s="7"/>
      <c r="ED298" s="7"/>
      <c r="EE298" s="7"/>
      <c r="EF298" s="7"/>
      <c r="EG298" s="7"/>
      <c r="EH298" s="7"/>
      <c r="EI298" s="7"/>
      <c r="EJ298" s="7"/>
      <c r="EK298" s="7"/>
      <c r="EL298" s="7"/>
      <c r="EM298" s="7"/>
      <c r="EN298" s="7"/>
      <c r="EO298" s="7"/>
      <c r="EP298" s="7"/>
      <c r="EQ298" s="7"/>
      <c r="ER298" s="7"/>
      <c r="ES298" s="7"/>
      <c r="ET298" s="7"/>
      <c r="EU298" s="7"/>
      <c r="EV298" s="7"/>
      <c r="EW298" s="7"/>
      <c r="EX298" s="7"/>
      <c r="EY298" s="7"/>
      <c r="EZ298" s="7"/>
      <c r="FA298" s="7"/>
      <c r="FB298" s="7"/>
      <c r="FC298" s="7"/>
      <c r="FD298" s="7"/>
      <c r="FE298" s="7"/>
      <c r="FF298" s="7"/>
      <c r="FG298" s="7"/>
      <c r="FH298" s="7"/>
      <c r="FI298" s="7"/>
      <c r="FJ298" s="7"/>
      <c r="FK298" s="7"/>
      <c r="FL298" s="7"/>
      <c r="FM298" s="7"/>
      <c r="FN298" s="7"/>
      <c r="FO298" s="7"/>
      <c r="FP298" s="7"/>
      <c r="FQ298" s="7"/>
      <c r="FR298" s="7"/>
      <c r="FS298" s="7"/>
      <c r="FT298" s="7"/>
      <c r="FU298" s="7"/>
      <c r="FV298" s="7"/>
      <c r="FW298" s="7"/>
      <c r="FX298" s="7"/>
      <c r="FY298" s="66"/>
      <c r="FZ298" s="7"/>
      <c r="GA298" s="136" t="s">
        <v>969</v>
      </c>
      <c r="GB298" s="7">
        <f>FZ298-GA299</f>
        <v>0</v>
      </c>
      <c r="GC298" s="7"/>
      <c r="GD298" s="7"/>
      <c r="GE298" s="7"/>
      <c r="GF298" s="7"/>
      <c r="GG298" s="7"/>
      <c r="GH298" s="7"/>
      <c r="GI298" s="7"/>
      <c r="GJ298" s="7"/>
      <c r="GK298" s="7"/>
      <c r="GL298" s="7"/>
      <c r="GM298" s="7"/>
    </row>
    <row r="299" spans="1:195" x14ac:dyDescent="0.35">
      <c r="A299" s="6" t="s">
        <v>866</v>
      </c>
      <c r="B299" s="7" t="s">
        <v>867</v>
      </c>
      <c r="C299" s="7">
        <f t="shared" ref="C299:BN299" si="420">ROUND(C292/C103,2)</f>
        <v>11879.33</v>
      </c>
      <c r="D299" s="7">
        <f t="shared" si="420"/>
        <v>11266.08</v>
      </c>
      <c r="E299" s="7">
        <f t="shared" si="420"/>
        <v>12160.61</v>
      </c>
      <c r="F299" s="7">
        <f t="shared" si="420"/>
        <v>11172.06</v>
      </c>
      <c r="G299" s="7">
        <f t="shared" si="420"/>
        <v>11796.77</v>
      </c>
      <c r="H299" s="7">
        <f t="shared" si="420"/>
        <v>11934.64</v>
      </c>
      <c r="I299" s="7">
        <f t="shared" si="420"/>
        <v>11987.02</v>
      </c>
      <c r="J299" s="7">
        <f t="shared" si="420"/>
        <v>11550.6</v>
      </c>
      <c r="K299" s="7">
        <f t="shared" si="420"/>
        <v>16806.169999999998</v>
      </c>
      <c r="L299" s="7">
        <f t="shared" si="420"/>
        <v>11914.33</v>
      </c>
      <c r="M299" s="7">
        <f t="shared" si="420"/>
        <v>13591.71</v>
      </c>
      <c r="N299" s="7">
        <f t="shared" si="420"/>
        <v>11428.3</v>
      </c>
      <c r="O299" s="7">
        <f t="shared" si="420"/>
        <v>10904.71</v>
      </c>
      <c r="P299" s="7">
        <f t="shared" si="420"/>
        <v>16389.82</v>
      </c>
      <c r="Q299" s="7">
        <f t="shared" si="420"/>
        <v>12312.08</v>
      </c>
      <c r="R299" s="7">
        <f t="shared" si="420"/>
        <v>11155.18</v>
      </c>
      <c r="S299" s="7">
        <f t="shared" si="420"/>
        <v>11745.63</v>
      </c>
      <c r="T299" s="7">
        <f t="shared" si="420"/>
        <v>20107.47</v>
      </c>
      <c r="U299" s="7">
        <f t="shared" si="420"/>
        <v>24823.67</v>
      </c>
      <c r="V299" s="7">
        <f t="shared" si="420"/>
        <v>16367.45</v>
      </c>
      <c r="W299" s="7">
        <f t="shared" si="420"/>
        <v>20938.2</v>
      </c>
      <c r="X299" s="7">
        <f t="shared" si="420"/>
        <v>24697.82</v>
      </c>
      <c r="Y299" s="7">
        <f t="shared" si="420"/>
        <v>12185.49</v>
      </c>
      <c r="Z299" s="7">
        <f t="shared" si="420"/>
        <v>16487.32</v>
      </c>
      <c r="AA299" s="7">
        <f t="shared" si="420"/>
        <v>11125.42</v>
      </c>
      <c r="AB299" s="7">
        <f t="shared" si="420"/>
        <v>11238.14</v>
      </c>
      <c r="AC299" s="7">
        <f t="shared" si="420"/>
        <v>12121.36</v>
      </c>
      <c r="AD299" s="7">
        <f t="shared" si="420"/>
        <v>11286.32</v>
      </c>
      <c r="AE299" s="7">
        <f t="shared" si="420"/>
        <v>22610.77</v>
      </c>
      <c r="AF299" s="7">
        <f t="shared" si="420"/>
        <v>19999.97</v>
      </c>
      <c r="AG299" s="7">
        <f t="shared" si="420"/>
        <v>13034.58</v>
      </c>
      <c r="AH299" s="7">
        <f t="shared" si="420"/>
        <v>11961.7</v>
      </c>
      <c r="AI299" s="7">
        <f t="shared" si="420"/>
        <v>14156.61</v>
      </c>
      <c r="AJ299" s="7">
        <f t="shared" si="420"/>
        <v>20242.5</v>
      </c>
      <c r="AK299" s="7">
        <f t="shared" si="420"/>
        <v>20102.009999999998</v>
      </c>
      <c r="AL299" s="7">
        <f t="shared" si="420"/>
        <v>16026.09</v>
      </c>
      <c r="AM299" s="7">
        <f t="shared" si="420"/>
        <v>14301.41</v>
      </c>
      <c r="AN299" s="7">
        <f t="shared" si="420"/>
        <v>15480.38</v>
      </c>
      <c r="AO299" s="7">
        <f t="shared" si="420"/>
        <v>11226.16</v>
      </c>
      <c r="AP299" s="7">
        <f t="shared" si="420"/>
        <v>11768.82</v>
      </c>
      <c r="AQ299" s="7">
        <f t="shared" si="420"/>
        <v>17825.62</v>
      </c>
      <c r="AR299" s="7">
        <f t="shared" si="420"/>
        <v>10929.18</v>
      </c>
      <c r="AS299" s="7">
        <f t="shared" si="420"/>
        <v>11929.63</v>
      </c>
      <c r="AT299" s="7">
        <f t="shared" si="420"/>
        <v>11384.11</v>
      </c>
      <c r="AU299" s="7">
        <f t="shared" si="420"/>
        <v>16837.3</v>
      </c>
      <c r="AV299" s="7">
        <f t="shared" si="420"/>
        <v>16334.61</v>
      </c>
      <c r="AW299" s="7">
        <f t="shared" si="420"/>
        <v>17236.75</v>
      </c>
      <c r="AX299" s="7">
        <f t="shared" si="420"/>
        <v>25316.5</v>
      </c>
      <c r="AY299" s="7">
        <f t="shared" si="420"/>
        <v>14418.24</v>
      </c>
      <c r="AZ299" s="7">
        <f t="shared" si="420"/>
        <v>11457.45</v>
      </c>
      <c r="BA299" s="7">
        <f t="shared" si="420"/>
        <v>10782.63</v>
      </c>
      <c r="BB299" s="7">
        <f t="shared" si="420"/>
        <v>10877.66</v>
      </c>
      <c r="BC299" s="7">
        <f t="shared" si="420"/>
        <v>11234.99</v>
      </c>
      <c r="BD299" s="7">
        <f t="shared" si="420"/>
        <v>10789.97</v>
      </c>
      <c r="BE299" s="7">
        <f t="shared" si="420"/>
        <v>11628.97</v>
      </c>
      <c r="BF299" s="7">
        <f t="shared" si="420"/>
        <v>10764.26</v>
      </c>
      <c r="BG299" s="7">
        <f t="shared" si="420"/>
        <v>12755.66</v>
      </c>
      <c r="BH299" s="7">
        <f t="shared" si="420"/>
        <v>12952.27</v>
      </c>
      <c r="BI299" s="7">
        <f t="shared" si="420"/>
        <v>17624.28</v>
      </c>
      <c r="BJ299" s="7">
        <f t="shared" si="420"/>
        <v>10788.16</v>
      </c>
      <c r="BK299" s="7">
        <f t="shared" si="420"/>
        <v>10869.51</v>
      </c>
      <c r="BL299" s="7">
        <f t="shared" si="420"/>
        <v>23804.98</v>
      </c>
      <c r="BM299" s="7">
        <f t="shared" si="420"/>
        <v>14869.9</v>
      </c>
      <c r="BN299" s="7">
        <f t="shared" si="420"/>
        <v>11007.99</v>
      </c>
      <c r="BO299" s="7">
        <f t="shared" ref="BO299:DZ299" si="421">ROUND(BO292/BO103,2)</f>
        <v>11427.79</v>
      </c>
      <c r="BP299" s="7">
        <f t="shared" si="421"/>
        <v>20177.86</v>
      </c>
      <c r="BQ299" s="7">
        <f t="shared" si="421"/>
        <v>12155.63</v>
      </c>
      <c r="BR299" s="7">
        <f t="shared" si="421"/>
        <v>11288.89</v>
      </c>
      <c r="BS299" s="7">
        <f t="shared" si="421"/>
        <v>12579.21</v>
      </c>
      <c r="BT299" s="7">
        <f t="shared" si="421"/>
        <v>15028.33</v>
      </c>
      <c r="BU299" s="7">
        <f t="shared" si="421"/>
        <v>14903.91</v>
      </c>
      <c r="BV299" s="7">
        <f t="shared" si="421"/>
        <v>11624.22</v>
      </c>
      <c r="BW299" s="7">
        <f t="shared" si="421"/>
        <v>11516.73</v>
      </c>
      <c r="BX299" s="7">
        <f t="shared" si="421"/>
        <v>25859.87</v>
      </c>
      <c r="BY299" s="7">
        <f t="shared" si="421"/>
        <v>14218.25</v>
      </c>
      <c r="BZ299" s="7">
        <f t="shared" si="421"/>
        <v>17411.52</v>
      </c>
      <c r="CA299" s="7">
        <f t="shared" si="421"/>
        <v>21053.35</v>
      </c>
      <c r="CB299" s="7">
        <f t="shared" si="421"/>
        <v>11016.63</v>
      </c>
      <c r="CC299" s="7">
        <f t="shared" si="421"/>
        <v>18507.009999999998</v>
      </c>
      <c r="CD299" s="7">
        <f t="shared" si="421"/>
        <v>18738.96</v>
      </c>
      <c r="CE299" s="7">
        <f t="shared" si="421"/>
        <v>19620.89</v>
      </c>
      <c r="CF299" s="7">
        <f t="shared" si="421"/>
        <v>20579.93</v>
      </c>
      <c r="CG299" s="7">
        <f t="shared" si="421"/>
        <v>18105.78</v>
      </c>
      <c r="CH299" s="7">
        <f t="shared" si="421"/>
        <v>23047.13</v>
      </c>
      <c r="CI299" s="7">
        <f t="shared" si="421"/>
        <v>12287.5</v>
      </c>
      <c r="CJ299" s="7">
        <f t="shared" si="421"/>
        <v>12813.57</v>
      </c>
      <c r="CK299" s="7">
        <f t="shared" si="421"/>
        <v>11471.01</v>
      </c>
      <c r="CL299" s="7">
        <f t="shared" si="421"/>
        <v>12040.13</v>
      </c>
      <c r="CM299" s="7">
        <f t="shared" si="421"/>
        <v>13617.91</v>
      </c>
      <c r="CN299" s="7">
        <f t="shared" si="421"/>
        <v>10772.67</v>
      </c>
      <c r="CO299" s="7">
        <f t="shared" si="421"/>
        <v>10786.91</v>
      </c>
      <c r="CP299" s="7">
        <f t="shared" si="421"/>
        <v>12719.88</v>
      </c>
      <c r="CQ299" s="7">
        <f t="shared" si="421"/>
        <v>13278.09</v>
      </c>
      <c r="CR299" s="7">
        <f t="shared" si="421"/>
        <v>17751.09</v>
      </c>
      <c r="CS299" s="7">
        <f t="shared" si="421"/>
        <v>15233.77</v>
      </c>
      <c r="CT299" s="7">
        <f t="shared" si="421"/>
        <v>22111.09</v>
      </c>
      <c r="CU299" s="7">
        <f t="shared" si="421"/>
        <v>11344.56</v>
      </c>
      <c r="CV299" s="7">
        <f t="shared" si="421"/>
        <v>23010</v>
      </c>
      <c r="CW299" s="7">
        <f t="shared" si="421"/>
        <v>18496.22</v>
      </c>
      <c r="CX299" s="7">
        <f t="shared" si="421"/>
        <v>12988.4</v>
      </c>
      <c r="CY299" s="7">
        <f t="shared" si="421"/>
        <v>24719.73</v>
      </c>
      <c r="CZ299" s="7">
        <f t="shared" si="421"/>
        <v>11384.32</v>
      </c>
      <c r="DA299" s="7">
        <f t="shared" si="421"/>
        <v>18136.97</v>
      </c>
      <c r="DB299" s="7">
        <f t="shared" si="421"/>
        <v>15120.98</v>
      </c>
      <c r="DC299" s="7">
        <f t="shared" si="421"/>
        <v>18942.75</v>
      </c>
      <c r="DD299" s="7">
        <f t="shared" si="421"/>
        <v>20281.71</v>
      </c>
      <c r="DE299" s="7">
        <f t="shared" si="421"/>
        <v>15599.09</v>
      </c>
      <c r="DF299" s="7">
        <f t="shared" si="421"/>
        <v>10791.51</v>
      </c>
      <c r="DG299" s="7">
        <f t="shared" si="421"/>
        <v>23758.93</v>
      </c>
      <c r="DH299" s="7">
        <f t="shared" si="421"/>
        <v>11204.95</v>
      </c>
      <c r="DI299" s="7">
        <f t="shared" si="421"/>
        <v>11174.24</v>
      </c>
      <c r="DJ299" s="7">
        <f t="shared" si="421"/>
        <v>12841.88</v>
      </c>
      <c r="DK299" s="7">
        <f t="shared" si="421"/>
        <v>13063.9</v>
      </c>
      <c r="DL299" s="7">
        <f t="shared" si="421"/>
        <v>11524.57</v>
      </c>
      <c r="DM299" s="7">
        <f t="shared" si="421"/>
        <v>18532.16</v>
      </c>
      <c r="DN299" s="7">
        <f t="shared" si="421"/>
        <v>12119.9</v>
      </c>
      <c r="DO299" s="7">
        <f t="shared" si="421"/>
        <v>11590.74</v>
      </c>
      <c r="DP299" s="7">
        <f t="shared" si="421"/>
        <v>19148.150000000001</v>
      </c>
      <c r="DQ299" s="7">
        <f t="shared" si="421"/>
        <v>12358.35</v>
      </c>
      <c r="DR299" s="7">
        <f t="shared" si="421"/>
        <v>12053.45</v>
      </c>
      <c r="DS299" s="7">
        <f t="shared" si="421"/>
        <v>13265.13</v>
      </c>
      <c r="DT299" s="7">
        <f t="shared" si="421"/>
        <v>20507.099999999999</v>
      </c>
      <c r="DU299" s="7">
        <f t="shared" si="421"/>
        <v>14609.56</v>
      </c>
      <c r="DV299" s="7">
        <f t="shared" si="421"/>
        <v>18169.48</v>
      </c>
      <c r="DW299" s="7">
        <f t="shared" si="421"/>
        <v>15437.15</v>
      </c>
      <c r="DX299" s="7">
        <f t="shared" si="421"/>
        <v>22250.35</v>
      </c>
      <c r="DY299" s="7">
        <f t="shared" si="421"/>
        <v>16661.14</v>
      </c>
      <c r="DZ299" s="7">
        <f t="shared" si="421"/>
        <v>13083.73</v>
      </c>
      <c r="EA299" s="7">
        <f t="shared" ref="EA299:FX299" si="422">ROUND(EA292/EA103,2)</f>
        <v>13390.17</v>
      </c>
      <c r="EB299" s="7">
        <f t="shared" si="422"/>
        <v>12912.54</v>
      </c>
      <c r="EC299" s="7">
        <f t="shared" si="422"/>
        <v>14732.13</v>
      </c>
      <c r="ED299" s="7">
        <f t="shared" si="422"/>
        <v>14821.69</v>
      </c>
      <c r="EE299" s="7">
        <f t="shared" si="422"/>
        <v>18772.05</v>
      </c>
      <c r="EF299" s="7">
        <f t="shared" si="422"/>
        <v>11818.46</v>
      </c>
      <c r="EG299" s="7">
        <f t="shared" si="422"/>
        <v>15986.75</v>
      </c>
      <c r="EH299" s="7">
        <f t="shared" si="422"/>
        <v>16380.92</v>
      </c>
      <c r="EI299" s="7">
        <f t="shared" si="422"/>
        <v>11565.29</v>
      </c>
      <c r="EJ299" s="7">
        <f t="shared" si="422"/>
        <v>10778.05</v>
      </c>
      <c r="EK299" s="7">
        <f t="shared" si="422"/>
        <v>12255.57</v>
      </c>
      <c r="EL299" s="7">
        <f t="shared" si="422"/>
        <v>12567.01</v>
      </c>
      <c r="EM299" s="7">
        <f t="shared" si="422"/>
        <v>14096.39</v>
      </c>
      <c r="EN299" s="7">
        <f t="shared" si="422"/>
        <v>12226.19</v>
      </c>
      <c r="EO299" s="7">
        <f t="shared" si="422"/>
        <v>14987.35</v>
      </c>
      <c r="EP299" s="7">
        <f t="shared" si="422"/>
        <v>14305.17</v>
      </c>
      <c r="EQ299" s="7">
        <f t="shared" si="422"/>
        <v>11497.41</v>
      </c>
      <c r="ER299" s="7">
        <f t="shared" si="422"/>
        <v>16222.03</v>
      </c>
      <c r="ES299" s="7">
        <f t="shared" si="422"/>
        <v>19998.75</v>
      </c>
      <c r="ET299" s="7">
        <f t="shared" si="422"/>
        <v>21735.19</v>
      </c>
      <c r="EU299" s="7">
        <f t="shared" si="422"/>
        <v>13552.59</v>
      </c>
      <c r="EV299" s="7">
        <f t="shared" si="422"/>
        <v>25483.78</v>
      </c>
      <c r="EW299" s="7">
        <f t="shared" si="422"/>
        <v>15830.06</v>
      </c>
      <c r="EX299" s="7">
        <f t="shared" si="422"/>
        <v>21525.21</v>
      </c>
      <c r="EY299" s="7">
        <f t="shared" si="422"/>
        <v>11564.62</v>
      </c>
      <c r="EZ299" s="7">
        <f t="shared" si="422"/>
        <v>21303.87</v>
      </c>
      <c r="FA299" s="7">
        <f t="shared" si="422"/>
        <v>12163.1</v>
      </c>
      <c r="FB299" s="7">
        <f t="shared" si="422"/>
        <v>16114.88</v>
      </c>
      <c r="FC299" s="7">
        <f t="shared" si="422"/>
        <v>11253.08</v>
      </c>
      <c r="FD299" s="7">
        <f t="shared" si="422"/>
        <v>14002.84</v>
      </c>
      <c r="FE299" s="7">
        <f t="shared" si="422"/>
        <v>24167.200000000001</v>
      </c>
      <c r="FF299" s="7">
        <f t="shared" si="422"/>
        <v>19207.599999999999</v>
      </c>
      <c r="FG299" s="7">
        <f t="shared" si="422"/>
        <v>21999.55</v>
      </c>
      <c r="FH299" s="7">
        <f t="shared" si="422"/>
        <v>24087.16</v>
      </c>
      <c r="FI299" s="7">
        <f t="shared" si="422"/>
        <v>11702.35</v>
      </c>
      <c r="FJ299" s="7">
        <f t="shared" si="422"/>
        <v>11052.5</v>
      </c>
      <c r="FK299" s="7">
        <f t="shared" si="422"/>
        <v>11317.6</v>
      </c>
      <c r="FL299" s="7">
        <f t="shared" si="422"/>
        <v>10791.3</v>
      </c>
      <c r="FM299" s="7">
        <f t="shared" si="422"/>
        <v>10969.1</v>
      </c>
      <c r="FN299" s="7">
        <f t="shared" si="422"/>
        <v>11391.16</v>
      </c>
      <c r="FO299" s="7">
        <f t="shared" si="422"/>
        <v>11814.53</v>
      </c>
      <c r="FP299" s="7">
        <f t="shared" si="422"/>
        <v>11597.49</v>
      </c>
      <c r="FQ299" s="7">
        <f t="shared" si="422"/>
        <v>12051.47</v>
      </c>
      <c r="FR299" s="7">
        <f t="shared" si="422"/>
        <v>19931.66</v>
      </c>
      <c r="FS299" s="7">
        <f t="shared" si="422"/>
        <v>19298.150000000001</v>
      </c>
      <c r="FT299" s="7">
        <f t="shared" si="422"/>
        <v>26003.43</v>
      </c>
      <c r="FU299" s="7">
        <f t="shared" si="422"/>
        <v>13236.45</v>
      </c>
      <c r="FV299" s="7">
        <f t="shared" si="422"/>
        <v>12864.71</v>
      </c>
      <c r="FW299" s="7">
        <f t="shared" si="422"/>
        <v>20619.310000000001</v>
      </c>
      <c r="FX299" s="7">
        <f t="shared" si="422"/>
        <v>25797.31</v>
      </c>
      <c r="FY299" s="7"/>
      <c r="FZ299" s="7">
        <f>ROUND(FZ292/FZ103,2)</f>
        <v>11452.23</v>
      </c>
      <c r="GA299" s="7"/>
      <c r="GB299" s="7"/>
      <c r="GC299" s="7"/>
      <c r="GD299" s="7"/>
      <c r="GE299" s="7"/>
      <c r="GF299" s="7"/>
      <c r="GG299" s="7"/>
      <c r="GH299" s="7"/>
      <c r="GI299" s="7"/>
      <c r="GJ299" s="7"/>
      <c r="GK299" s="7"/>
      <c r="GL299" s="7"/>
      <c r="GM299" s="7"/>
    </row>
    <row r="300" spans="1:195" x14ac:dyDescent="0.35">
      <c r="A300" s="7"/>
      <c r="B300" s="7" t="s">
        <v>868</v>
      </c>
      <c r="C300" s="7">
        <v>0</v>
      </c>
      <c r="D300" s="7">
        <v>0</v>
      </c>
      <c r="E300" s="7">
        <v>0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0</v>
      </c>
      <c r="AC300" s="7">
        <v>0</v>
      </c>
      <c r="AD300" s="7">
        <v>0</v>
      </c>
      <c r="AE300" s="7">
        <v>0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0</v>
      </c>
      <c r="AN300" s="7">
        <v>0</v>
      </c>
      <c r="AO300" s="7">
        <v>0</v>
      </c>
      <c r="AP300" s="7">
        <v>0</v>
      </c>
      <c r="AQ300" s="7">
        <v>0</v>
      </c>
      <c r="AR300" s="7">
        <v>0</v>
      </c>
      <c r="AS300" s="7">
        <v>0</v>
      </c>
      <c r="AT300" s="7">
        <v>0</v>
      </c>
      <c r="AU300" s="7">
        <v>0</v>
      </c>
      <c r="AV300" s="7">
        <v>0</v>
      </c>
      <c r="AW300" s="7">
        <v>0</v>
      </c>
      <c r="AX300" s="7">
        <v>0</v>
      </c>
      <c r="AY300" s="7">
        <v>0</v>
      </c>
      <c r="AZ300" s="7">
        <v>0</v>
      </c>
      <c r="BA300" s="7">
        <v>0</v>
      </c>
      <c r="BB300" s="7">
        <v>0</v>
      </c>
      <c r="BC300" s="7">
        <v>0</v>
      </c>
      <c r="BD300" s="7">
        <v>0</v>
      </c>
      <c r="BE300" s="7">
        <v>0</v>
      </c>
      <c r="BF300" s="7">
        <v>0</v>
      </c>
      <c r="BG300" s="7">
        <v>0</v>
      </c>
      <c r="BH300" s="7">
        <v>0</v>
      </c>
      <c r="BI300" s="7">
        <v>0</v>
      </c>
      <c r="BJ300" s="7">
        <v>0</v>
      </c>
      <c r="BK300" s="7">
        <v>0</v>
      </c>
      <c r="BL300" s="7">
        <v>0</v>
      </c>
      <c r="BM300" s="7">
        <v>0</v>
      </c>
      <c r="BN300" s="7">
        <v>0</v>
      </c>
      <c r="BO300" s="7">
        <v>0</v>
      </c>
      <c r="BP300" s="7">
        <v>0</v>
      </c>
      <c r="BQ300" s="7">
        <v>0</v>
      </c>
      <c r="BR300" s="7">
        <v>0</v>
      </c>
      <c r="BS300" s="7">
        <v>0</v>
      </c>
      <c r="BT300" s="7">
        <v>0</v>
      </c>
      <c r="BU300" s="7">
        <v>0</v>
      </c>
      <c r="BV300" s="7">
        <v>0</v>
      </c>
      <c r="BW300" s="7">
        <v>0</v>
      </c>
      <c r="BX300" s="7">
        <v>0</v>
      </c>
      <c r="BY300" s="7">
        <v>0</v>
      </c>
      <c r="BZ300" s="7">
        <v>0</v>
      </c>
      <c r="CA300" s="7">
        <v>0</v>
      </c>
      <c r="CB300" s="7">
        <v>0</v>
      </c>
      <c r="CC300" s="7">
        <v>0</v>
      </c>
      <c r="CD300" s="7">
        <v>0</v>
      </c>
      <c r="CE300" s="7">
        <v>0</v>
      </c>
      <c r="CF300" s="7">
        <v>0</v>
      </c>
      <c r="CG300" s="7">
        <v>0</v>
      </c>
      <c r="CH300" s="7">
        <v>0</v>
      </c>
      <c r="CI300" s="7">
        <v>0</v>
      </c>
      <c r="CJ300" s="7">
        <v>0</v>
      </c>
      <c r="CK300" s="7">
        <v>0</v>
      </c>
      <c r="CL300" s="7">
        <v>0</v>
      </c>
      <c r="CM300" s="7">
        <v>0</v>
      </c>
      <c r="CN300" s="7">
        <v>0</v>
      </c>
      <c r="CO300" s="7">
        <v>0</v>
      </c>
      <c r="CP300" s="7">
        <v>50.100101998075843</v>
      </c>
      <c r="CQ300" s="7">
        <v>0</v>
      </c>
      <c r="CR300" s="7">
        <v>0</v>
      </c>
      <c r="CS300" s="7">
        <v>0</v>
      </c>
      <c r="CT300" s="7">
        <v>0</v>
      </c>
      <c r="CU300" s="7">
        <v>0</v>
      </c>
      <c r="CV300" s="7">
        <v>0</v>
      </c>
      <c r="CW300" s="7">
        <v>0</v>
      </c>
      <c r="CX300" s="7">
        <v>0</v>
      </c>
      <c r="CY300" s="7">
        <v>0</v>
      </c>
      <c r="CZ300" s="7">
        <v>0</v>
      </c>
      <c r="DA300" s="7">
        <v>0</v>
      </c>
      <c r="DB300" s="7">
        <v>0</v>
      </c>
      <c r="DC300" s="7">
        <v>0</v>
      </c>
      <c r="DD300" s="7">
        <v>0</v>
      </c>
      <c r="DE300" s="7">
        <v>0</v>
      </c>
      <c r="DF300" s="7">
        <v>0</v>
      </c>
      <c r="DG300" s="7">
        <v>0</v>
      </c>
      <c r="DH300" s="7">
        <v>0</v>
      </c>
      <c r="DI300" s="7">
        <v>0</v>
      </c>
      <c r="DJ300" s="7">
        <v>0</v>
      </c>
      <c r="DK300" s="7">
        <v>0</v>
      </c>
      <c r="DL300" s="7">
        <v>0</v>
      </c>
      <c r="DM300" s="7">
        <v>0</v>
      </c>
      <c r="DN300" s="7">
        <v>0</v>
      </c>
      <c r="DO300" s="7">
        <v>0</v>
      </c>
      <c r="DP300" s="7">
        <v>0</v>
      </c>
      <c r="DQ300" s="7">
        <v>0</v>
      </c>
      <c r="DR300" s="7">
        <v>0</v>
      </c>
      <c r="DS300" s="7">
        <v>0</v>
      </c>
      <c r="DT300" s="7">
        <v>0</v>
      </c>
      <c r="DU300" s="7">
        <v>0</v>
      </c>
      <c r="DV300" s="7">
        <v>0</v>
      </c>
      <c r="DW300" s="7">
        <v>0</v>
      </c>
      <c r="DX300" s="7">
        <v>0</v>
      </c>
      <c r="DY300" s="7">
        <v>0</v>
      </c>
      <c r="DZ300" s="7">
        <v>0</v>
      </c>
      <c r="EA300" s="7">
        <v>0</v>
      </c>
      <c r="EB300" s="7">
        <v>0</v>
      </c>
      <c r="EC300" s="7">
        <v>0</v>
      </c>
      <c r="ED300" s="7">
        <v>0</v>
      </c>
      <c r="EE300" s="7">
        <v>0</v>
      </c>
      <c r="EF300" s="7">
        <v>0</v>
      </c>
      <c r="EG300" s="7">
        <v>0</v>
      </c>
      <c r="EH300" s="7">
        <v>0</v>
      </c>
      <c r="EI300" s="7">
        <v>0</v>
      </c>
      <c r="EJ300" s="7">
        <v>0</v>
      </c>
      <c r="EK300" s="7">
        <v>0</v>
      </c>
      <c r="EL300" s="7">
        <v>0</v>
      </c>
      <c r="EM300" s="7">
        <v>0</v>
      </c>
      <c r="EN300" s="7">
        <v>0</v>
      </c>
      <c r="EO300" s="7">
        <v>0</v>
      </c>
      <c r="EP300" s="7">
        <v>0</v>
      </c>
      <c r="EQ300" s="7">
        <v>0</v>
      </c>
      <c r="ER300" s="7">
        <v>0</v>
      </c>
      <c r="ES300" s="7">
        <v>0</v>
      </c>
      <c r="ET300" s="7">
        <v>0</v>
      </c>
      <c r="EU300" s="7">
        <v>0</v>
      </c>
      <c r="EV300" s="7">
        <v>0</v>
      </c>
      <c r="EW300" s="7">
        <v>0</v>
      </c>
      <c r="EX300" s="7">
        <v>0</v>
      </c>
      <c r="EY300" s="7">
        <v>0</v>
      </c>
      <c r="EZ300" s="7">
        <v>0</v>
      </c>
      <c r="FA300" s="7">
        <v>0</v>
      </c>
      <c r="FB300" s="7">
        <v>0</v>
      </c>
      <c r="FC300" s="7">
        <v>0</v>
      </c>
      <c r="FD300" s="7">
        <v>0</v>
      </c>
      <c r="FE300" s="7">
        <v>0</v>
      </c>
      <c r="FF300" s="7">
        <v>0</v>
      </c>
      <c r="FG300" s="7">
        <v>0</v>
      </c>
      <c r="FH300" s="7">
        <v>0</v>
      </c>
      <c r="FI300" s="7">
        <v>0</v>
      </c>
      <c r="FJ300" s="7">
        <v>0</v>
      </c>
      <c r="FK300" s="7">
        <v>0</v>
      </c>
      <c r="FL300" s="7">
        <v>0</v>
      </c>
      <c r="FM300" s="7">
        <v>0</v>
      </c>
      <c r="FN300" s="7">
        <v>0</v>
      </c>
      <c r="FO300" s="7">
        <v>0</v>
      </c>
      <c r="FP300" s="7">
        <v>0</v>
      </c>
      <c r="FQ300" s="7">
        <v>57.733769997954369</v>
      </c>
      <c r="FR300" s="7">
        <v>39.749860000330955</v>
      </c>
      <c r="FS300" s="7">
        <v>0</v>
      </c>
      <c r="FT300" s="7">
        <v>0</v>
      </c>
      <c r="FU300" s="7">
        <v>0</v>
      </c>
      <c r="FV300" s="7">
        <v>0</v>
      </c>
      <c r="FW300" s="7">
        <v>0</v>
      </c>
      <c r="FX300" s="7">
        <v>0</v>
      </c>
      <c r="FY300" s="7">
        <f>SUM(C300:FX300)</f>
        <v>147.58373199636117</v>
      </c>
      <c r="FZ300" s="7"/>
      <c r="GA300" s="7"/>
      <c r="GB300" s="111"/>
      <c r="GC300" s="7"/>
      <c r="GD300" s="7"/>
      <c r="GE300" s="7"/>
      <c r="GF300" s="7"/>
      <c r="GG300" s="7"/>
      <c r="GH300" s="7"/>
      <c r="GI300" s="7"/>
      <c r="GJ300" s="7"/>
      <c r="GK300" s="7"/>
      <c r="GL300" s="7"/>
      <c r="GM300" s="7"/>
    </row>
    <row r="301" spans="1:195" x14ac:dyDescent="0.35">
      <c r="A301" s="6"/>
      <c r="B301" s="7" t="s">
        <v>869</v>
      </c>
      <c r="C301" s="7">
        <f t="shared" ref="C301:AM301" si="423">(C293+C294+C295)-C292</f>
        <v>0</v>
      </c>
      <c r="D301" s="7">
        <f t="shared" si="423"/>
        <v>0</v>
      </c>
      <c r="E301" s="7">
        <f t="shared" si="423"/>
        <v>0</v>
      </c>
      <c r="F301" s="7">
        <f t="shared" si="423"/>
        <v>0</v>
      </c>
      <c r="G301" s="7">
        <f t="shared" si="423"/>
        <v>0</v>
      </c>
      <c r="H301" s="7">
        <f t="shared" si="423"/>
        <v>0</v>
      </c>
      <c r="I301" s="7">
        <f t="shared" si="423"/>
        <v>0</v>
      </c>
      <c r="J301" s="7">
        <f t="shared" si="423"/>
        <v>0</v>
      </c>
      <c r="K301" s="7">
        <f t="shared" si="423"/>
        <v>0</v>
      </c>
      <c r="L301" s="7">
        <f t="shared" si="423"/>
        <v>0</v>
      </c>
      <c r="M301" s="7">
        <f t="shared" si="423"/>
        <v>0</v>
      </c>
      <c r="N301" s="7">
        <f t="shared" si="423"/>
        <v>0</v>
      </c>
      <c r="O301" s="7">
        <f t="shared" si="423"/>
        <v>0</v>
      </c>
      <c r="P301" s="7">
        <f t="shared" si="423"/>
        <v>0</v>
      </c>
      <c r="Q301" s="7">
        <f t="shared" si="423"/>
        <v>0</v>
      </c>
      <c r="R301" s="7">
        <f t="shared" si="423"/>
        <v>0</v>
      </c>
      <c r="S301" s="7">
        <f t="shared" si="423"/>
        <v>0</v>
      </c>
      <c r="T301" s="7">
        <f t="shared" si="423"/>
        <v>0</v>
      </c>
      <c r="U301" s="7">
        <f t="shared" si="423"/>
        <v>0</v>
      </c>
      <c r="V301" s="7">
        <f t="shared" si="423"/>
        <v>0</v>
      </c>
      <c r="W301" s="7">
        <f t="shared" si="423"/>
        <v>0</v>
      </c>
      <c r="X301" s="7">
        <f t="shared" si="423"/>
        <v>0</v>
      </c>
      <c r="Y301" s="7">
        <f t="shared" si="423"/>
        <v>0</v>
      </c>
      <c r="Z301" s="7">
        <f t="shared" si="423"/>
        <v>0</v>
      </c>
      <c r="AA301" s="7">
        <f t="shared" si="423"/>
        <v>0</v>
      </c>
      <c r="AB301" s="7">
        <f t="shared" si="423"/>
        <v>0</v>
      </c>
      <c r="AC301" s="7">
        <f t="shared" si="423"/>
        <v>0</v>
      </c>
      <c r="AD301" s="7">
        <f t="shared" si="423"/>
        <v>0</v>
      </c>
      <c r="AE301" s="7">
        <f t="shared" si="423"/>
        <v>0</v>
      </c>
      <c r="AF301" s="7">
        <f t="shared" si="423"/>
        <v>0</v>
      </c>
      <c r="AG301" s="7">
        <f t="shared" si="423"/>
        <v>0</v>
      </c>
      <c r="AH301" s="7">
        <f t="shared" si="423"/>
        <v>0</v>
      </c>
      <c r="AI301" s="7">
        <f t="shared" si="423"/>
        <v>0</v>
      </c>
      <c r="AJ301" s="7">
        <f t="shared" si="423"/>
        <v>0</v>
      </c>
      <c r="AK301" s="7">
        <f t="shared" si="423"/>
        <v>0</v>
      </c>
      <c r="AL301" s="7">
        <f t="shared" si="423"/>
        <v>0</v>
      </c>
      <c r="AM301" s="7">
        <f t="shared" si="423"/>
        <v>0</v>
      </c>
      <c r="AN301" s="7">
        <f>(AN293+AN294+AN295)-AN292</f>
        <v>0</v>
      </c>
      <c r="AO301" s="7">
        <f t="shared" ref="AO301:CZ301" si="424">(AO293+AO294+AO295)-AO292</f>
        <v>0</v>
      </c>
      <c r="AP301" s="7">
        <f t="shared" si="424"/>
        <v>0</v>
      </c>
      <c r="AQ301" s="7">
        <f t="shared" si="424"/>
        <v>0</v>
      </c>
      <c r="AR301" s="7">
        <f t="shared" si="424"/>
        <v>0</v>
      </c>
      <c r="AS301" s="7">
        <f t="shared" si="424"/>
        <v>0</v>
      </c>
      <c r="AT301" s="7">
        <f t="shared" si="424"/>
        <v>0</v>
      </c>
      <c r="AU301" s="7">
        <f t="shared" si="424"/>
        <v>0</v>
      </c>
      <c r="AV301" s="7">
        <f t="shared" si="424"/>
        <v>0</v>
      </c>
      <c r="AW301" s="7">
        <f t="shared" si="424"/>
        <v>0</v>
      </c>
      <c r="AX301" s="7">
        <f t="shared" si="424"/>
        <v>0</v>
      </c>
      <c r="AY301" s="7">
        <f t="shared" si="424"/>
        <v>0</v>
      </c>
      <c r="AZ301" s="7">
        <f t="shared" si="424"/>
        <v>0</v>
      </c>
      <c r="BA301" s="7">
        <f t="shared" si="424"/>
        <v>0</v>
      </c>
      <c r="BB301" s="7">
        <f t="shared" si="424"/>
        <v>0</v>
      </c>
      <c r="BC301" s="7">
        <f t="shared" si="424"/>
        <v>0</v>
      </c>
      <c r="BD301" s="7">
        <f t="shared" si="424"/>
        <v>0</v>
      </c>
      <c r="BE301" s="7">
        <f t="shared" si="424"/>
        <v>0</v>
      </c>
      <c r="BF301" s="7">
        <f t="shared" si="424"/>
        <v>0</v>
      </c>
      <c r="BG301" s="7">
        <f t="shared" si="424"/>
        <v>0</v>
      </c>
      <c r="BH301" s="7">
        <f t="shared" si="424"/>
        <v>0</v>
      </c>
      <c r="BI301" s="7">
        <f t="shared" si="424"/>
        <v>0</v>
      </c>
      <c r="BJ301" s="7">
        <f t="shared" si="424"/>
        <v>0</v>
      </c>
      <c r="BK301" s="7">
        <f t="shared" si="424"/>
        <v>0</v>
      </c>
      <c r="BL301" s="7">
        <f t="shared" si="424"/>
        <v>0</v>
      </c>
      <c r="BM301" s="7">
        <f t="shared" si="424"/>
        <v>0</v>
      </c>
      <c r="BN301" s="7">
        <f t="shared" si="424"/>
        <v>0</v>
      </c>
      <c r="BO301" s="7">
        <f t="shared" si="424"/>
        <v>0</v>
      </c>
      <c r="BP301" s="7">
        <f t="shared" si="424"/>
        <v>0</v>
      </c>
      <c r="BQ301" s="7">
        <f t="shared" si="424"/>
        <v>0</v>
      </c>
      <c r="BR301" s="7">
        <f t="shared" si="424"/>
        <v>0</v>
      </c>
      <c r="BS301" s="7">
        <f t="shared" si="424"/>
        <v>0</v>
      </c>
      <c r="BT301" s="7">
        <f t="shared" si="424"/>
        <v>0</v>
      </c>
      <c r="BU301" s="7">
        <f t="shared" si="424"/>
        <v>0</v>
      </c>
      <c r="BV301" s="7">
        <f t="shared" si="424"/>
        <v>0</v>
      </c>
      <c r="BW301" s="7">
        <f t="shared" si="424"/>
        <v>0</v>
      </c>
      <c r="BX301" s="7">
        <f t="shared" si="424"/>
        <v>0</v>
      </c>
      <c r="BY301" s="7">
        <f t="shared" si="424"/>
        <v>0</v>
      </c>
      <c r="BZ301" s="7">
        <f t="shared" si="424"/>
        <v>0</v>
      </c>
      <c r="CA301" s="7">
        <f t="shared" si="424"/>
        <v>0</v>
      </c>
      <c r="CB301" s="7">
        <f t="shared" si="424"/>
        <v>0</v>
      </c>
      <c r="CC301" s="7">
        <f t="shared" si="424"/>
        <v>0</v>
      </c>
      <c r="CD301" s="7">
        <f t="shared" si="424"/>
        <v>0</v>
      </c>
      <c r="CE301" s="7">
        <f t="shared" si="424"/>
        <v>0</v>
      </c>
      <c r="CF301" s="7">
        <f t="shared" si="424"/>
        <v>0</v>
      </c>
      <c r="CG301" s="7">
        <f t="shared" si="424"/>
        <v>0</v>
      </c>
      <c r="CH301" s="7">
        <f t="shared" si="424"/>
        <v>0</v>
      </c>
      <c r="CI301" s="7">
        <f t="shared" si="424"/>
        <v>0</v>
      </c>
      <c r="CJ301" s="7">
        <f t="shared" si="424"/>
        <v>0</v>
      </c>
      <c r="CK301" s="7">
        <f t="shared" si="424"/>
        <v>0</v>
      </c>
      <c r="CL301" s="7">
        <f t="shared" si="424"/>
        <v>0</v>
      </c>
      <c r="CM301" s="7">
        <f t="shared" si="424"/>
        <v>0</v>
      </c>
      <c r="CN301" s="7">
        <f t="shared" si="424"/>
        <v>0</v>
      </c>
      <c r="CO301" s="7">
        <f t="shared" si="424"/>
        <v>0</v>
      </c>
      <c r="CP301" s="7">
        <f t="shared" si="424"/>
        <v>0</v>
      </c>
      <c r="CQ301" s="7">
        <f t="shared" si="424"/>
        <v>0</v>
      </c>
      <c r="CR301" s="7">
        <f t="shared" si="424"/>
        <v>0</v>
      </c>
      <c r="CS301" s="7">
        <f t="shared" si="424"/>
        <v>0</v>
      </c>
      <c r="CT301" s="7">
        <f t="shared" si="424"/>
        <v>0</v>
      </c>
      <c r="CU301" s="7">
        <f t="shared" si="424"/>
        <v>0</v>
      </c>
      <c r="CV301" s="7">
        <f t="shared" si="424"/>
        <v>0</v>
      </c>
      <c r="CW301" s="7">
        <f t="shared" si="424"/>
        <v>0</v>
      </c>
      <c r="CX301" s="7">
        <f t="shared" si="424"/>
        <v>0</v>
      </c>
      <c r="CY301" s="7">
        <f t="shared" si="424"/>
        <v>0</v>
      </c>
      <c r="CZ301" s="7">
        <f t="shared" si="424"/>
        <v>0</v>
      </c>
      <c r="DA301" s="7">
        <f t="shared" ref="DA301:FL301" si="425">(DA293+DA294+DA295)-DA292</f>
        <v>0</v>
      </c>
      <c r="DB301" s="7">
        <f t="shared" si="425"/>
        <v>0</v>
      </c>
      <c r="DC301" s="7">
        <f t="shared" si="425"/>
        <v>0</v>
      </c>
      <c r="DD301" s="7">
        <f t="shared" si="425"/>
        <v>0</v>
      </c>
      <c r="DE301" s="7">
        <f t="shared" si="425"/>
        <v>0</v>
      </c>
      <c r="DF301" s="7">
        <f t="shared" si="425"/>
        <v>0</v>
      </c>
      <c r="DG301" s="7">
        <f t="shared" si="425"/>
        <v>0</v>
      </c>
      <c r="DH301" s="7">
        <f t="shared" si="425"/>
        <v>0</v>
      </c>
      <c r="DI301" s="7">
        <f t="shared" si="425"/>
        <v>0</v>
      </c>
      <c r="DJ301" s="7">
        <f t="shared" si="425"/>
        <v>0</v>
      </c>
      <c r="DK301" s="7">
        <f t="shared" si="425"/>
        <v>0</v>
      </c>
      <c r="DL301" s="7">
        <f t="shared" si="425"/>
        <v>0</v>
      </c>
      <c r="DM301" s="7">
        <f t="shared" si="425"/>
        <v>0</v>
      </c>
      <c r="DN301" s="7">
        <f t="shared" si="425"/>
        <v>0</v>
      </c>
      <c r="DO301" s="7">
        <f t="shared" si="425"/>
        <v>0</v>
      </c>
      <c r="DP301" s="7">
        <f t="shared" si="425"/>
        <v>0</v>
      </c>
      <c r="DQ301" s="7">
        <f t="shared" si="425"/>
        <v>0</v>
      </c>
      <c r="DR301" s="7">
        <f t="shared" si="425"/>
        <v>0</v>
      </c>
      <c r="DS301" s="7">
        <f t="shared" si="425"/>
        <v>0</v>
      </c>
      <c r="DT301" s="7">
        <f t="shared" si="425"/>
        <v>0</v>
      </c>
      <c r="DU301" s="7">
        <f t="shared" si="425"/>
        <v>0</v>
      </c>
      <c r="DV301" s="7">
        <f t="shared" si="425"/>
        <v>0</v>
      </c>
      <c r="DW301" s="7">
        <f t="shared" si="425"/>
        <v>0</v>
      </c>
      <c r="DX301" s="7">
        <f t="shared" si="425"/>
        <v>0</v>
      </c>
      <c r="DY301" s="7">
        <f t="shared" si="425"/>
        <v>0</v>
      </c>
      <c r="DZ301" s="7">
        <f t="shared" si="425"/>
        <v>0</v>
      </c>
      <c r="EA301" s="7">
        <f t="shared" si="425"/>
        <v>0</v>
      </c>
      <c r="EB301" s="7">
        <f t="shared" si="425"/>
        <v>0</v>
      </c>
      <c r="EC301" s="7">
        <f t="shared" si="425"/>
        <v>0</v>
      </c>
      <c r="ED301" s="7">
        <f t="shared" si="425"/>
        <v>0</v>
      </c>
      <c r="EE301" s="7">
        <f t="shared" si="425"/>
        <v>0</v>
      </c>
      <c r="EF301" s="7">
        <f t="shared" si="425"/>
        <v>0</v>
      </c>
      <c r="EG301" s="7">
        <f t="shared" si="425"/>
        <v>0</v>
      </c>
      <c r="EH301" s="7">
        <f t="shared" si="425"/>
        <v>0</v>
      </c>
      <c r="EI301" s="7">
        <f t="shared" si="425"/>
        <v>0</v>
      </c>
      <c r="EJ301" s="7">
        <f t="shared" si="425"/>
        <v>0</v>
      </c>
      <c r="EK301" s="7">
        <f t="shared" si="425"/>
        <v>0</v>
      </c>
      <c r="EL301" s="7">
        <f t="shared" si="425"/>
        <v>0</v>
      </c>
      <c r="EM301" s="7">
        <f t="shared" si="425"/>
        <v>0</v>
      </c>
      <c r="EN301" s="7">
        <f t="shared" si="425"/>
        <v>0</v>
      </c>
      <c r="EO301" s="7">
        <f t="shared" si="425"/>
        <v>0</v>
      </c>
      <c r="EP301" s="7">
        <f t="shared" si="425"/>
        <v>0</v>
      </c>
      <c r="EQ301" s="7">
        <f t="shared" si="425"/>
        <v>0</v>
      </c>
      <c r="ER301" s="7">
        <f t="shared" si="425"/>
        <v>0</v>
      </c>
      <c r="ES301" s="7">
        <f t="shared" si="425"/>
        <v>0</v>
      </c>
      <c r="ET301" s="7">
        <f t="shared" si="425"/>
        <v>0</v>
      </c>
      <c r="EU301" s="7">
        <f t="shared" si="425"/>
        <v>0</v>
      </c>
      <c r="EV301" s="7">
        <f t="shared" si="425"/>
        <v>0</v>
      </c>
      <c r="EW301" s="7">
        <f t="shared" si="425"/>
        <v>0</v>
      </c>
      <c r="EX301" s="7">
        <f t="shared" si="425"/>
        <v>0</v>
      </c>
      <c r="EY301" s="7">
        <f t="shared" si="425"/>
        <v>0</v>
      </c>
      <c r="EZ301" s="7">
        <f t="shared" si="425"/>
        <v>0</v>
      </c>
      <c r="FA301" s="7">
        <f t="shared" si="425"/>
        <v>0</v>
      </c>
      <c r="FB301" s="7">
        <f t="shared" si="425"/>
        <v>0</v>
      </c>
      <c r="FC301" s="7">
        <f t="shared" si="425"/>
        <v>0</v>
      </c>
      <c r="FD301" s="7">
        <f t="shared" si="425"/>
        <v>0</v>
      </c>
      <c r="FE301" s="7">
        <f t="shared" si="425"/>
        <v>0</v>
      </c>
      <c r="FF301" s="7">
        <f t="shared" si="425"/>
        <v>0</v>
      </c>
      <c r="FG301" s="7">
        <f t="shared" si="425"/>
        <v>0</v>
      </c>
      <c r="FH301" s="7">
        <f t="shared" si="425"/>
        <v>0</v>
      </c>
      <c r="FI301" s="7">
        <f t="shared" si="425"/>
        <v>0</v>
      </c>
      <c r="FJ301" s="7">
        <f t="shared" si="425"/>
        <v>0</v>
      </c>
      <c r="FK301" s="7">
        <f t="shared" si="425"/>
        <v>0</v>
      </c>
      <c r="FL301" s="7">
        <f t="shared" si="425"/>
        <v>0</v>
      </c>
      <c r="FM301" s="7">
        <f t="shared" ref="FM301:FX301" si="426">(FM293+FM294+FM295)-FM292</f>
        <v>0</v>
      </c>
      <c r="FN301" s="7">
        <f t="shared" si="426"/>
        <v>0</v>
      </c>
      <c r="FO301" s="7">
        <f t="shared" si="426"/>
        <v>0</v>
      </c>
      <c r="FP301" s="7">
        <f t="shared" si="426"/>
        <v>0</v>
      </c>
      <c r="FQ301" s="7">
        <f t="shared" si="426"/>
        <v>0</v>
      </c>
      <c r="FR301" s="7">
        <f t="shared" si="426"/>
        <v>0</v>
      </c>
      <c r="FS301" s="7">
        <f t="shared" si="426"/>
        <v>0</v>
      </c>
      <c r="FT301" s="7">
        <f t="shared" si="426"/>
        <v>0</v>
      </c>
      <c r="FU301" s="7">
        <f t="shared" si="426"/>
        <v>0</v>
      </c>
      <c r="FV301" s="7">
        <f t="shared" si="426"/>
        <v>0</v>
      </c>
      <c r="FW301" s="7">
        <f t="shared" si="426"/>
        <v>0</v>
      </c>
      <c r="FX301" s="7">
        <f t="shared" si="426"/>
        <v>0</v>
      </c>
      <c r="FY301" s="7"/>
      <c r="FZ301" s="7"/>
      <c r="GA301" s="7"/>
      <c r="GB301" s="7"/>
      <c r="GC301" s="7"/>
      <c r="GD301" s="7"/>
      <c r="GE301" s="7"/>
      <c r="GF301" s="7"/>
      <c r="GG301" s="7"/>
      <c r="GH301" s="7"/>
      <c r="GI301" s="7"/>
      <c r="GJ301" s="7"/>
      <c r="GK301" s="7"/>
      <c r="GL301" s="7"/>
      <c r="GM301" s="7"/>
    </row>
    <row r="302" spans="1:195" x14ac:dyDescent="0.35">
      <c r="A302" s="6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  <c r="DH302" s="7"/>
      <c r="DI302" s="7"/>
      <c r="DJ302" s="7"/>
      <c r="DK302" s="7"/>
      <c r="DL302" s="7"/>
      <c r="DM302" s="7"/>
      <c r="DN302" s="7"/>
      <c r="DO302" s="7"/>
      <c r="DP302" s="7"/>
      <c r="DQ302" s="7"/>
      <c r="DR302" s="7"/>
      <c r="DS302" s="7"/>
      <c r="DT302" s="7"/>
      <c r="DU302" s="7"/>
      <c r="DV302" s="7"/>
      <c r="DW302" s="7"/>
      <c r="DX302" s="7"/>
      <c r="DY302" s="7"/>
      <c r="DZ302" s="7"/>
      <c r="EA302" s="7"/>
      <c r="EB302" s="7"/>
      <c r="EC302" s="7"/>
      <c r="ED302" s="7"/>
      <c r="EE302" s="7"/>
      <c r="EF302" s="7"/>
      <c r="EG302" s="7"/>
      <c r="EH302" s="7"/>
      <c r="EI302" s="7"/>
      <c r="EJ302" s="7"/>
      <c r="EK302" s="7"/>
      <c r="EL302" s="7"/>
      <c r="EM302" s="7"/>
      <c r="EN302" s="7"/>
      <c r="EO302" s="7"/>
      <c r="EP302" s="7"/>
      <c r="EQ302" s="7"/>
      <c r="ER302" s="7"/>
      <c r="ES302" s="7"/>
      <c r="ET302" s="7"/>
      <c r="EU302" s="7"/>
      <c r="EV302" s="7"/>
      <c r="EW302" s="7"/>
      <c r="EX302" s="7"/>
      <c r="EY302" s="7"/>
      <c r="EZ302" s="7"/>
      <c r="FA302" s="7"/>
      <c r="FB302" s="7"/>
      <c r="FC302" s="7"/>
      <c r="FD302" s="7"/>
      <c r="FE302" s="7"/>
      <c r="FF302" s="7"/>
      <c r="FG302" s="7"/>
      <c r="FH302" s="7"/>
      <c r="FI302" s="7"/>
      <c r="FJ302" s="7"/>
      <c r="FK302" s="7"/>
      <c r="FL302" s="7"/>
      <c r="FM302" s="7"/>
      <c r="FN302" s="7"/>
      <c r="FO302" s="7"/>
      <c r="FP302" s="7"/>
      <c r="FQ302" s="7"/>
      <c r="FR302" s="7"/>
      <c r="FS302" s="7"/>
      <c r="FT302" s="7"/>
      <c r="FU302" s="7"/>
      <c r="FV302" s="7"/>
      <c r="FW302" s="7"/>
      <c r="FX302" s="7"/>
      <c r="FY302" s="7"/>
      <c r="FZ302" s="7"/>
      <c r="GA302" s="7"/>
      <c r="GB302" s="7"/>
      <c r="GC302" s="7"/>
      <c r="GD302" s="7"/>
      <c r="GE302" s="7"/>
      <c r="GF302" s="7"/>
      <c r="GG302" s="7"/>
      <c r="GH302" s="7"/>
      <c r="GI302" s="7"/>
      <c r="GJ302" s="7"/>
      <c r="GK302" s="7"/>
      <c r="GL302" s="7"/>
      <c r="GM302" s="7"/>
    </row>
    <row r="303" spans="1:195" x14ac:dyDescent="0.35">
      <c r="A303" s="6" t="s">
        <v>874</v>
      </c>
      <c r="B303" s="7" t="s">
        <v>875</v>
      </c>
      <c r="C303" s="51">
        <f>ROUND((C292-C176-C179-C182)/C96,2)</f>
        <v>11919.57</v>
      </c>
      <c r="D303" s="51">
        <f t="shared" ref="D303:BO303" si="427">ROUND((D292-D176-D179-D182)/D96,2)</f>
        <v>11283.14</v>
      </c>
      <c r="E303" s="51">
        <f t="shared" si="427"/>
        <v>12165.48</v>
      </c>
      <c r="F303" s="51">
        <f t="shared" si="427"/>
        <v>11256.75</v>
      </c>
      <c r="G303" s="51">
        <f t="shared" si="427"/>
        <v>11798.06</v>
      </c>
      <c r="H303" s="51">
        <f t="shared" si="427"/>
        <v>11936.77</v>
      </c>
      <c r="I303" s="51">
        <f t="shared" si="427"/>
        <v>11989.46</v>
      </c>
      <c r="J303" s="51">
        <f t="shared" si="427"/>
        <v>11550.6</v>
      </c>
      <c r="K303" s="51">
        <f t="shared" si="427"/>
        <v>16806.169999999998</v>
      </c>
      <c r="L303" s="51">
        <f t="shared" si="427"/>
        <v>11938.97</v>
      </c>
      <c r="M303" s="51">
        <f t="shared" si="427"/>
        <v>13648.04</v>
      </c>
      <c r="N303" s="51">
        <f t="shared" si="427"/>
        <v>11433.49</v>
      </c>
      <c r="O303" s="51">
        <f t="shared" si="427"/>
        <v>10913.3</v>
      </c>
      <c r="P303" s="51">
        <f t="shared" si="427"/>
        <v>16389.82</v>
      </c>
      <c r="Q303" s="51">
        <f t="shared" si="427"/>
        <v>12324.99</v>
      </c>
      <c r="R303" s="51">
        <f t="shared" si="427"/>
        <v>22523.15</v>
      </c>
      <c r="S303" s="51">
        <f t="shared" si="427"/>
        <v>11758.74</v>
      </c>
      <c r="T303" s="51">
        <f t="shared" si="427"/>
        <v>20107.47</v>
      </c>
      <c r="U303" s="51">
        <f t="shared" si="427"/>
        <v>24823.67</v>
      </c>
      <c r="V303" s="51">
        <f t="shared" si="427"/>
        <v>16367.45</v>
      </c>
      <c r="W303" s="51">
        <f t="shared" si="427"/>
        <v>21023.67</v>
      </c>
      <c r="X303" s="51">
        <f t="shared" si="427"/>
        <v>24697.82</v>
      </c>
      <c r="Y303" s="51">
        <f t="shared" si="427"/>
        <v>14320.91</v>
      </c>
      <c r="Z303" s="51">
        <f t="shared" si="427"/>
        <v>16487.32</v>
      </c>
      <c r="AA303" s="51">
        <f t="shared" si="427"/>
        <v>11136.93</v>
      </c>
      <c r="AB303" s="51">
        <f t="shared" si="427"/>
        <v>11249.2</v>
      </c>
      <c r="AC303" s="51">
        <f t="shared" si="427"/>
        <v>12121.36</v>
      </c>
      <c r="AD303" s="51">
        <f t="shared" si="427"/>
        <v>11294.07</v>
      </c>
      <c r="AE303" s="51">
        <f t="shared" si="427"/>
        <v>22610.77</v>
      </c>
      <c r="AF303" s="51">
        <f t="shared" si="427"/>
        <v>19999.97</v>
      </c>
      <c r="AG303" s="51">
        <f t="shared" si="427"/>
        <v>13034.58</v>
      </c>
      <c r="AH303" s="51">
        <f t="shared" si="427"/>
        <v>11961.7</v>
      </c>
      <c r="AI303" s="51">
        <f t="shared" si="427"/>
        <v>14156.61</v>
      </c>
      <c r="AJ303" s="51">
        <f t="shared" si="427"/>
        <v>20242.5</v>
      </c>
      <c r="AK303" s="51">
        <f t="shared" si="427"/>
        <v>20102.009999999998</v>
      </c>
      <c r="AL303" s="51">
        <f t="shared" si="427"/>
        <v>16026.09</v>
      </c>
      <c r="AM303" s="51">
        <f t="shared" si="427"/>
        <v>14301.41</v>
      </c>
      <c r="AN303" s="51">
        <f t="shared" si="427"/>
        <v>15499.42</v>
      </c>
      <c r="AO303" s="51">
        <f t="shared" si="427"/>
        <v>11312.99</v>
      </c>
      <c r="AP303" s="51">
        <f t="shared" si="427"/>
        <v>11783.67</v>
      </c>
      <c r="AQ303" s="51">
        <f t="shared" si="427"/>
        <v>17804.5</v>
      </c>
      <c r="AR303" s="51">
        <f t="shared" si="427"/>
        <v>10946.83</v>
      </c>
      <c r="AS303" s="51">
        <f t="shared" si="427"/>
        <v>11935.23</v>
      </c>
      <c r="AT303" s="51">
        <f t="shared" si="427"/>
        <v>11382.04</v>
      </c>
      <c r="AU303" s="51">
        <f t="shared" si="427"/>
        <v>16837.3</v>
      </c>
      <c r="AV303" s="51">
        <f t="shared" si="427"/>
        <v>16334.61</v>
      </c>
      <c r="AW303" s="51">
        <f t="shared" si="427"/>
        <v>17297.22</v>
      </c>
      <c r="AX303" s="51">
        <f t="shared" si="427"/>
        <v>25316.5</v>
      </c>
      <c r="AY303" s="51">
        <f t="shared" si="427"/>
        <v>14418.24</v>
      </c>
      <c r="AZ303" s="51">
        <f t="shared" si="427"/>
        <v>11467.3</v>
      </c>
      <c r="BA303" s="51">
        <f t="shared" si="427"/>
        <v>10797.21</v>
      </c>
      <c r="BB303" s="51">
        <f t="shared" si="427"/>
        <v>10879.26</v>
      </c>
      <c r="BC303" s="51">
        <f t="shared" si="427"/>
        <v>11255.11</v>
      </c>
      <c r="BD303" s="51">
        <f t="shared" si="427"/>
        <v>10791.3</v>
      </c>
      <c r="BE303" s="51">
        <f t="shared" si="427"/>
        <v>11628.97</v>
      </c>
      <c r="BF303" s="51">
        <f t="shared" si="427"/>
        <v>10791.3</v>
      </c>
      <c r="BG303" s="51">
        <f t="shared" si="427"/>
        <v>12755.66</v>
      </c>
      <c r="BH303" s="51">
        <f t="shared" si="427"/>
        <v>13164.51</v>
      </c>
      <c r="BI303" s="51">
        <f t="shared" si="427"/>
        <v>17624.28</v>
      </c>
      <c r="BJ303" s="51">
        <f t="shared" si="427"/>
        <v>10791.3</v>
      </c>
      <c r="BK303" s="51">
        <f t="shared" si="427"/>
        <v>11229.79</v>
      </c>
      <c r="BL303" s="51">
        <f t="shared" si="427"/>
        <v>24104.17</v>
      </c>
      <c r="BM303" s="51">
        <f t="shared" si="427"/>
        <v>15152.32</v>
      </c>
      <c r="BN303" s="51">
        <f t="shared" si="427"/>
        <v>11016.24</v>
      </c>
      <c r="BO303" s="51">
        <f t="shared" si="427"/>
        <v>11432.11</v>
      </c>
      <c r="BP303" s="51">
        <f t="shared" ref="BP303:EA303" si="428">ROUND((BP292-BP176-BP179-BP182)/BP96,2)</f>
        <v>20177.86</v>
      </c>
      <c r="BQ303" s="51">
        <f t="shared" si="428"/>
        <v>12155.8</v>
      </c>
      <c r="BR303" s="51">
        <f t="shared" si="428"/>
        <v>11288.89</v>
      </c>
      <c r="BS303" s="51">
        <f t="shared" si="428"/>
        <v>12579.21</v>
      </c>
      <c r="BT303" s="51">
        <f t="shared" si="428"/>
        <v>15028.33</v>
      </c>
      <c r="BU303" s="51">
        <f t="shared" si="428"/>
        <v>14903.91</v>
      </c>
      <c r="BV303" s="51">
        <f t="shared" si="428"/>
        <v>11624.22</v>
      </c>
      <c r="BW303" s="51">
        <f t="shared" si="428"/>
        <v>11516.73</v>
      </c>
      <c r="BX303" s="51">
        <f t="shared" si="428"/>
        <v>25859.87</v>
      </c>
      <c r="BY303" s="51">
        <f t="shared" si="428"/>
        <v>14150.29</v>
      </c>
      <c r="BZ303" s="51">
        <f t="shared" si="428"/>
        <v>17411.52</v>
      </c>
      <c r="CA303" s="51">
        <f t="shared" si="428"/>
        <v>21053.35</v>
      </c>
      <c r="CB303" s="51">
        <f t="shared" si="428"/>
        <v>11029.61</v>
      </c>
      <c r="CC303" s="51">
        <f t="shared" si="428"/>
        <v>18507.009999999998</v>
      </c>
      <c r="CD303" s="51">
        <f t="shared" si="428"/>
        <v>18738.96</v>
      </c>
      <c r="CE303" s="51">
        <f t="shared" si="428"/>
        <v>19620.89</v>
      </c>
      <c r="CF303" s="51">
        <f t="shared" si="428"/>
        <v>20579.93</v>
      </c>
      <c r="CG303" s="51">
        <f t="shared" si="428"/>
        <v>18105.78</v>
      </c>
      <c r="CH303" s="51">
        <f t="shared" si="428"/>
        <v>23047.13</v>
      </c>
      <c r="CI303" s="51">
        <f t="shared" si="428"/>
        <v>12287.5</v>
      </c>
      <c r="CJ303" s="51">
        <f t="shared" si="428"/>
        <v>12826.66</v>
      </c>
      <c r="CK303" s="51">
        <f t="shared" si="428"/>
        <v>11476.87</v>
      </c>
      <c r="CL303" s="51">
        <f t="shared" si="428"/>
        <v>12055.76</v>
      </c>
      <c r="CM303" s="51">
        <f t="shared" si="428"/>
        <v>13627.65</v>
      </c>
      <c r="CN303" s="51">
        <f t="shared" si="428"/>
        <v>10791.3</v>
      </c>
      <c r="CO303" s="51">
        <f t="shared" si="428"/>
        <v>10791.3</v>
      </c>
      <c r="CP303" s="51">
        <f t="shared" si="428"/>
        <v>12734.88</v>
      </c>
      <c r="CQ303" s="51">
        <f t="shared" si="428"/>
        <v>13278.09</v>
      </c>
      <c r="CR303" s="51">
        <f t="shared" si="428"/>
        <v>17751.09</v>
      </c>
      <c r="CS303" s="51">
        <f t="shared" si="428"/>
        <v>15233.77</v>
      </c>
      <c r="CT303" s="51">
        <f t="shared" si="428"/>
        <v>22111.09</v>
      </c>
      <c r="CU303" s="51">
        <f t="shared" si="428"/>
        <v>17362.84</v>
      </c>
      <c r="CV303" s="51">
        <f t="shared" si="428"/>
        <v>23010</v>
      </c>
      <c r="CW303" s="51">
        <f t="shared" si="428"/>
        <v>18496.22</v>
      </c>
      <c r="CX303" s="51">
        <f t="shared" si="428"/>
        <v>12988.4</v>
      </c>
      <c r="CY303" s="51">
        <f t="shared" si="428"/>
        <v>24719.73</v>
      </c>
      <c r="CZ303" s="51">
        <f t="shared" si="428"/>
        <v>11384.32</v>
      </c>
      <c r="DA303" s="51">
        <f t="shared" si="428"/>
        <v>18136.97</v>
      </c>
      <c r="DB303" s="51">
        <f t="shared" si="428"/>
        <v>15120.98</v>
      </c>
      <c r="DC303" s="51">
        <f t="shared" si="428"/>
        <v>18942.75</v>
      </c>
      <c r="DD303" s="51">
        <f t="shared" si="428"/>
        <v>20281.71</v>
      </c>
      <c r="DE303" s="51">
        <f t="shared" si="428"/>
        <v>15599.09</v>
      </c>
      <c r="DF303" s="51">
        <f t="shared" si="428"/>
        <v>10791.3</v>
      </c>
      <c r="DG303" s="51">
        <f t="shared" si="428"/>
        <v>23758.93</v>
      </c>
      <c r="DH303" s="51">
        <f t="shared" si="428"/>
        <v>11204.95</v>
      </c>
      <c r="DI303" s="51">
        <f t="shared" si="428"/>
        <v>11175.74</v>
      </c>
      <c r="DJ303" s="51">
        <f t="shared" si="428"/>
        <v>12846.01</v>
      </c>
      <c r="DK303" s="51">
        <f t="shared" si="428"/>
        <v>13069.77</v>
      </c>
      <c r="DL303" s="51">
        <f t="shared" si="428"/>
        <v>11524.57</v>
      </c>
      <c r="DM303" s="51">
        <f t="shared" si="428"/>
        <v>18532.16</v>
      </c>
      <c r="DN303" s="51">
        <f t="shared" si="428"/>
        <v>12122.59</v>
      </c>
      <c r="DO303" s="51">
        <f t="shared" si="428"/>
        <v>11587.6</v>
      </c>
      <c r="DP303" s="51">
        <f t="shared" si="428"/>
        <v>19148.150000000001</v>
      </c>
      <c r="DQ303" s="51">
        <f t="shared" si="428"/>
        <v>12361.64</v>
      </c>
      <c r="DR303" s="51">
        <f t="shared" si="428"/>
        <v>12053.45</v>
      </c>
      <c r="DS303" s="51">
        <f t="shared" si="428"/>
        <v>13265.13</v>
      </c>
      <c r="DT303" s="51">
        <f t="shared" si="428"/>
        <v>20507.099999999999</v>
      </c>
      <c r="DU303" s="51">
        <f t="shared" si="428"/>
        <v>14609.56</v>
      </c>
      <c r="DV303" s="51">
        <f t="shared" si="428"/>
        <v>18169.48</v>
      </c>
      <c r="DW303" s="51">
        <f t="shared" si="428"/>
        <v>15437.15</v>
      </c>
      <c r="DX303" s="51">
        <f t="shared" si="428"/>
        <v>22250.35</v>
      </c>
      <c r="DY303" s="51">
        <f t="shared" si="428"/>
        <v>16661.14</v>
      </c>
      <c r="DZ303" s="51">
        <f t="shared" si="428"/>
        <v>13088.69</v>
      </c>
      <c r="EA303" s="51">
        <f t="shared" si="428"/>
        <v>13390.17</v>
      </c>
      <c r="EB303" s="51">
        <f t="shared" ref="EB303:FX303" si="429">ROUND((EB292-EB176-EB179-EB182)/EB96,2)</f>
        <v>12912.54</v>
      </c>
      <c r="EC303" s="51">
        <f t="shared" si="429"/>
        <v>14732.13</v>
      </c>
      <c r="ED303" s="51">
        <f t="shared" si="429"/>
        <v>14821.69</v>
      </c>
      <c r="EE303" s="51">
        <f t="shared" si="429"/>
        <v>18772.05</v>
      </c>
      <c r="EF303" s="51">
        <f t="shared" si="429"/>
        <v>11821.67</v>
      </c>
      <c r="EG303" s="51">
        <f t="shared" si="429"/>
        <v>15986.75</v>
      </c>
      <c r="EH303" s="51">
        <f t="shared" si="429"/>
        <v>16380.92</v>
      </c>
      <c r="EI303" s="51">
        <f t="shared" si="429"/>
        <v>11567.27</v>
      </c>
      <c r="EJ303" s="51">
        <f t="shared" si="429"/>
        <v>10791.3</v>
      </c>
      <c r="EK303" s="51">
        <f t="shared" si="429"/>
        <v>12255.57</v>
      </c>
      <c r="EL303" s="51">
        <f t="shared" si="429"/>
        <v>12567.01</v>
      </c>
      <c r="EM303" s="51">
        <f t="shared" si="429"/>
        <v>14096.39</v>
      </c>
      <c r="EN303" s="51">
        <f t="shared" si="429"/>
        <v>12318.49</v>
      </c>
      <c r="EO303" s="51">
        <f t="shared" si="429"/>
        <v>14987.35</v>
      </c>
      <c r="EP303" s="51">
        <f t="shared" si="429"/>
        <v>14305.17</v>
      </c>
      <c r="EQ303" s="51">
        <f t="shared" si="429"/>
        <v>11498.85</v>
      </c>
      <c r="ER303" s="51">
        <f t="shared" si="429"/>
        <v>16265.11</v>
      </c>
      <c r="ES303" s="51">
        <f t="shared" si="429"/>
        <v>19998.75</v>
      </c>
      <c r="ET303" s="51">
        <f t="shared" si="429"/>
        <v>21735.19</v>
      </c>
      <c r="EU303" s="51">
        <f t="shared" si="429"/>
        <v>13552.59</v>
      </c>
      <c r="EV303" s="51">
        <f t="shared" si="429"/>
        <v>25483.78</v>
      </c>
      <c r="EW303" s="51">
        <f t="shared" si="429"/>
        <v>15830.06</v>
      </c>
      <c r="EX303" s="51">
        <f t="shared" si="429"/>
        <v>21525.21</v>
      </c>
      <c r="EY303" s="51">
        <f t="shared" si="429"/>
        <v>14377.11</v>
      </c>
      <c r="EZ303" s="51">
        <f t="shared" si="429"/>
        <v>21303.87</v>
      </c>
      <c r="FA303" s="51">
        <f t="shared" si="429"/>
        <v>12172.14</v>
      </c>
      <c r="FB303" s="51">
        <f t="shared" si="429"/>
        <v>16114.88</v>
      </c>
      <c r="FC303" s="51">
        <f t="shared" si="429"/>
        <v>11256.49</v>
      </c>
      <c r="FD303" s="51">
        <f t="shared" si="429"/>
        <v>14002.84</v>
      </c>
      <c r="FE303" s="51">
        <f t="shared" si="429"/>
        <v>24167.200000000001</v>
      </c>
      <c r="FF303" s="51">
        <f t="shared" si="429"/>
        <v>19207.599999999999</v>
      </c>
      <c r="FG303" s="51">
        <f t="shared" si="429"/>
        <v>21999.55</v>
      </c>
      <c r="FH303" s="51">
        <f t="shared" si="429"/>
        <v>24087.16</v>
      </c>
      <c r="FI303" s="51">
        <f t="shared" si="429"/>
        <v>11702.35</v>
      </c>
      <c r="FJ303" s="51">
        <f t="shared" si="429"/>
        <v>11052.5</v>
      </c>
      <c r="FK303" s="51">
        <f t="shared" si="429"/>
        <v>11317.6</v>
      </c>
      <c r="FL303" s="51">
        <f t="shared" si="429"/>
        <v>10791.3</v>
      </c>
      <c r="FM303" s="51">
        <f t="shared" si="429"/>
        <v>10969.1</v>
      </c>
      <c r="FN303" s="51">
        <f t="shared" si="429"/>
        <v>11406.31</v>
      </c>
      <c r="FO303" s="51">
        <f t="shared" si="429"/>
        <v>11817.36</v>
      </c>
      <c r="FP303" s="51">
        <f t="shared" si="429"/>
        <v>11597.49</v>
      </c>
      <c r="FQ303" s="51">
        <f t="shared" si="429"/>
        <v>12051.47</v>
      </c>
      <c r="FR303" s="51">
        <f t="shared" si="429"/>
        <v>19931.66</v>
      </c>
      <c r="FS303" s="51">
        <f t="shared" si="429"/>
        <v>19298.150000000001</v>
      </c>
      <c r="FT303" s="51">
        <f t="shared" si="429"/>
        <v>26003.43</v>
      </c>
      <c r="FU303" s="51">
        <f t="shared" si="429"/>
        <v>13236.45</v>
      </c>
      <c r="FV303" s="51">
        <f t="shared" si="429"/>
        <v>12869.43</v>
      </c>
      <c r="FW303" s="51">
        <f t="shared" si="429"/>
        <v>20759.3</v>
      </c>
      <c r="FX303" s="51">
        <f t="shared" si="429"/>
        <v>25797.31</v>
      </c>
      <c r="FY303" s="7"/>
      <c r="FZ303" s="11"/>
      <c r="GA303" s="7"/>
      <c r="GB303" s="7"/>
      <c r="GC303" s="7"/>
      <c r="GD303" s="7"/>
      <c r="GE303" s="7"/>
      <c r="GF303" s="7"/>
      <c r="GG303" s="7"/>
      <c r="GH303" s="7"/>
      <c r="GI303" s="7"/>
      <c r="GJ303" s="7"/>
      <c r="GK303" s="7"/>
      <c r="GL303" s="7"/>
      <c r="GM303" s="7"/>
    </row>
    <row r="304" spans="1:195" x14ac:dyDescent="0.35">
      <c r="A304" s="6" t="s">
        <v>876</v>
      </c>
      <c r="B304" s="7" t="s">
        <v>877</v>
      </c>
      <c r="C304" s="51">
        <f>C175</f>
        <v>10244</v>
      </c>
      <c r="D304" s="51">
        <f t="shared" ref="D304:BO304" si="430">D175</f>
        <v>10244</v>
      </c>
      <c r="E304" s="51">
        <f t="shared" si="430"/>
        <v>10244</v>
      </c>
      <c r="F304" s="51">
        <f t="shared" si="430"/>
        <v>10244</v>
      </c>
      <c r="G304" s="51">
        <f t="shared" si="430"/>
        <v>10244</v>
      </c>
      <c r="H304" s="51">
        <f t="shared" si="430"/>
        <v>10244</v>
      </c>
      <c r="I304" s="51">
        <f t="shared" si="430"/>
        <v>10244</v>
      </c>
      <c r="J304" s="51">
        <f t="shared" si="430"/>
        <v>10244</v>
      </c>
      <c r="K304" s="51">
        <f t="shared" si="430"/>
        <v>10244</v>
      </c>
      <c r="L304" s="51">
        <f t="shared" si="430"/>
        <v>10244</v>
      </c>
      <c r="M304" s="51">
        <f t="shared" si="430"/>
        <v>10244</v>
      </c>
      <c r="N304" s="51">
        <f t="shared" si="430"/>
        <v>10244</v>
      </c>
      <c r="O304" s="51">
        <f t="shared" si="430"/>
        <v>10244</v>
      </c>
      <c r="P304" s="51">
        <f t="shared" si="430"/>
        <v>10244</v>
      </c>
      <c r="Q304" s="51">
        <f t="shared" si="430"/>
        <v>10244</v>
      </c>
      <c r="R304" s="51">
        <f t="shared" si="430"/>
        <v>10244</v>
      </c>
      <c r="S304" s="51">
        <f t="shared" si="430"/>
        <v>10244</v>
      </c>
      <c r="T304" s="51">
        <f t="shared" si="430"/>
        <v>10244</v>
      </c>
      <c r="U304" s="51">
        <f t="shared" si="430"/>
        <v>10244</v>
      </c>
      <c r="V304" s="51">
        <f t="shared" si="430"/>
        <v>10244</v>
      </c>
      <c r="W304" s="51">
        <f t="shared" si="430"/>
        <v>10244</v>
      </c>
      <c r="X304" s="51">
        <f t="shared" si="430"/>
        <v>10244</v>
      </c>
      <c r="Y304" s="51">
        <f t="shared" si="430"/>
        <v>10244</v>
      </c>
      <c r="Z304" s="51">
        <f t="shared" si="430"/>
        <v>10244</v>
      </c>
      <c r="AA304" s="51">
        <f t="shared" si="430"/>
        <v>10244</v>
      </c>
      <c r="AB304" s="51">
        <f t="shared" si="430"/>
        <v>10244</v>
      </c>
      <c r="AC304" s="51">
        <f t="shared" si="430"/>
        <v>10244</v>
      </c>
      <c r="AD304" s="51">
        <f t="shared" si="430"/>
        <v>10244</v>
      </c>
      <c r="AE304" s="51">
        <f t="shared" si="430"/>
        <v>10244</v>
      </c>
      <c r="AF304" s="51">
        <f t="shared" si="430"/>
        <v>10244</v>
      </c>
      <c r="AG304" s="51">
        <f t="shared" si="430"/>
        <v>10244</v>
      </c>
      <c r="AH304" s="51">
        <f t="shared" si="430"/>
        <v>10244</v>
      </c>
      <c r="AI304" s="51">
        <f t="shared" si="430"/>
        <v>10244</v>
      </c>
      <c r="AJ304" s="51">
        <f t="shared" si="430"/>
        <v>10244</v>
      </c>
      <c r="AK304" s="51">
        <f t="shared" si="430"/>
        <v>10244</v>
      </c>
      <c r="AL304" s="51">
        <f t="shared" si="430"/>
        <v>10244</v>
      </c>
      <c r="AM304" s="51">
        <f t="shared" si="430"/>
        <v>10244</v>
      </c>
      <c r="AN304" s="51">
        <f t="shared" si="430"/>
        <v>10244</v>
      </c>
      <c r="AO304" s="51">
        <f t="shared" si="430"/>
        <v>10244</v>
      </c>
      <c r="AP304" s="51">
        <f t="shared" si="430"/>
        <v>10244</v>
      </c>
      <c r="AQ304" s="51">
        <f t="shared" si="430"/>
        <v>10244</v>
      </c>
      <c r="AR304" s="51">
        <f t="shared" si="430"/>
        <v>10244</v>
      </c>
      <c r="AS304" s="51">
        <f t="shared" si="430"/>
        <v>10244</v>
      </c>
      <c r="AT304" s="51">
        <f t="shared" si="430"/>
        <v>10244</v>
      </c>
      <c r="AU304" s="51">
        <f t="shared" si="430"/>
        <v>10244</v>
      </c>
      <c r="AV304" s="51">
        <f t="shared" si="430"/>
        <v>10244</v>
      </c>
      <c r="AW304" s="51">
        <f t="shared" si="430"/>
        <v>10244</v>
      </c>
      <c r="AX304" s="51">
        <f t="shared" si="430"/>
        <v>10244</v>
      </c>
      <c r="AY304" s="51">
        <f t="shared" si="430"/>
        <v>10244</v>
      </c>
      <c r="AZ304" s="51">
        <f t="shared" si="430"/>
        <v>10244</v>
      </c>
      <c r="BA304" s="51">
        <f t="shared" si="430"/>
        <v>10244</v>
      </c>
      <c r="BB304" s="51">
        <f t="shared" si="430"/>
        <v>10244</v>
      </c>
      <c r="BC304" s="51">
        <f t="shared" si="430"/>
        <v>10244</v>
      </c>
      <c r="BD304" s="51">
        <f t="shared" si="430"/>
        <v>10244</v>
      </c>
      <c r="BE304" s="51">
        <f t="shared" si="430"/>
        <v>10244</v>
      </c>
      <c r="BF304" s="51">
        <f t="shared" si="430"/>
        <v>10244</v>
      </c>
      <c r="BG304" s="51">
        <f t="shared" si="430"/>
        <v>10244</v>
      </c>
      <c r="BH304" s="51">
        <f t="shared" si="430"/>
        <v>10244</v>
      </c>
      <c r="BI304" s="51">
        <f t="shared" si="430"/>
        <v>10244</v>
      </c>
      <c r="BJ304" s="51">
        <f t="shared" si="430"/>
        <v>10244</v>
      </c>
      <c r="BK304" s="51">
        <f t="shared" si="430"/>
        <v>10244</v>
      </c>
      <c r="BL304" s="51">
        <f t="shared" si="430"/>
        <v>10244</v>
      </c>
      <c r="BM304" s="51">
        <f t="shared" si="430"/>
        <v>10244</v>
      </c>
      <c r="BN304" s="51">
        <f t="shared" si="430"/>
        <v>10244</v>
      </c>
      <c r="BO304" s="51">
        <f t="shared" si="430"/>
        <v>10244</v>
      </c>
      <c r="BP304" s="51">
        <f t="shared" ref="BP304:EA304" si="431">BP175</f>
        <v>10244</v>
      </c>
      <c r="BQ304" s="51">
        <f t="shared" si="431"/>
        <v>10244</v>
      </c>
      <c r="BR304" s="51">
        <f t="shared" si="431"/>
        <v>10244</v>
      </c>
      <c r="BS304" s="51">
        <f t="shared" si="431"/>
        <v>10244</v>
      </c>
      <c r="BT304" s="51">
        <f t="shared" si="431"/>
        <v>10244</v>
      </c>
      <c r="BU304" s="51">
        <f t="shared" si="431"/>
        <v>10244</v>
      </c>
      <c r="BV304" s="51">
        <f t="shared" si="431"/>
        <v>10244</v>
      </c>
      <c r="BW304" s="51">
        <f t="shared" si="431"/>
        <v>10244</v>
      </c>
      <c r="BX304" s="51">
        <f t="shared" si="431"/>
        <v>10244</v>
      </c>
      <c r="BY304" s="51">
        <f t="shared" si="431"/>
        <v>10244</v>
      </c>
      <c r="BZ304" s="51">
        <f t="shared" si="431"/>
        <v>10244</v>
      </c>
      <c r="CA304" s="51">
        <f t="shared" si="431"/>
        <v>10244</v>
      </c>
      <c r="CB304" s="51">
        <f t="shared" si="431"/>
        <v>10244</v>
      </c>
      <c r="CC304" s="51">
        <f t="shared" si="431"/>
        <v>10244</v>
      </c>
      <c r="CD304" s="51">
        <f t="shared" si="431"/>
        <v>10244</v>
      </c>
      <c r="CE304" s="51">
        <f t="shared" si="431"/>
        <v>10244</v>
      </c>
      <c r="CF304" s="51">
        <f t="shared" si="431"/>
        <v>10244</v>
      </c>
      <c r="CG304" s="51">
        <f t="shared" si="431"/>
        <v>10244</v>
      </c>
      <c r="CH304" s="51">
        <f t="shared" si="431"/>
        <v>10244</v>
      </c>
      <c r="CI304" s="51">
        <f t="shared" si="431"/>
        <v>10244</v>
      </c>
      <c r="CJ304" s="51">
        <f t="shared" si="431"/>
        <v>10244</v>
      </c>
      <c r="CK304" s="51">
        <f t="shared" si="431"/>
        <v>10244</v>
      </c>
      <c r="CL304" s="51">
        <f t="shared" si="431"/>
        <v>10244</v>
      </c>
      <c r="CM304" s="51">
        <f t="shared" si="431"/>
        <v>10244</v>
      </c>
      <c r="CN304" s="51">
        <f t="shared" si="431"/>
        <v>10244</v>
      </c>
      <c r="CO304" s="51">
        <f t="shared" si="431"/>
        <v>10244</v>
      </c>
      <c r="CP304" s="51">
        <f t="shared" si="431"/>
        <v>10244</v>
      </c>
      <c r="CQ304" s="51">
        <f t="shared" si="431"/>
        <v>10244</v>
      </c>
      <c r="CR304" s="51">
        <f t="shared" si="431"/>
        <v>10244</v>
      </c>
      <c r="CS304" s="51">
        <f t="shared" si="431"/>
        <v>10244</v>
      </c>
      <c r="CT304" s="51">
        <f t="shared" si="431"/>
        <v>10244</v>
      </c>
      <c r="CU304" s="51">
        <f t="shared" si="431"/>
        <v>10244</v>
      </c>
      <c r="CV304" s="51">
        <f t="shared" si="431"/>
        <v>10244</v>
      </c>
      <c r="CW304" s="51">
        <f t="shared" si="431"/>
        <v>10244</v>
      </c>
      <c r="CX304" s="51">
        <f t="shared" si="431"/>
        <v>10244</v>
      </c>
      <c r="CY304" s="51">
        <f t="shared" si="431"/>
        <v>10244</v>
      </c>
      <c r="CZ304" s="51">
        <f t="shared" si="431"/>
        <v>10244</v>
      </c>
      <c r="DA304" s="51">
        <f t="shared" si="431"/>
        <v>10244</v>
      </c>
      <c r="DB304" s="51">
        <f t="shared" si="431"/>
        <v>10244</v>
      </c>
      <c r="DC304" s="51">
        <f t="shared" si="431"/>
        <v>10244</v>
      </c>
      <c r="DD304" s="51">
        <f t="shared" si="431"/>
        <v>10244</v>
      </c>
      <c r="DE304" s="51">
        <f t="shared" si="431"/>
        <v>10244</v>
      </c>
      <c r="DF304" s="51">
        <f t="shared" si="431"/>
        <v>10244</v>
      </c>
      <c r="DG304" s="51">
        <f t="shared" si="431"/>
        <v>10244</v>
      </c>
      <c r="DH304" s="51">
        <f t="shared" si="431"/>
        <v>10244</v>
      </c>
      <c r="DI304" s="51">
        <f t="shared" si="431"/>
        <v>10244</v>
      </c>
      <c r="DJ304" s="51">
        <f t="shared" si="431"/>
        <v>10244</v>
      </c>
      <c r="DK304" s="51">
        <f t="shared" si="431"/>
        <v>10244</v>
      </c>
      <c r="DL304" s="51">
        <f t="shared" si="431"/>
        <v>10244</v>
      </c>
      <c r="DM304" s="51">
        <f t="shared" si="431"/>
        <v>10244</v>
      </c>
      <c r="DN304" s="51">
        <f t="shared" si="431"/>
        <v>10244</v>
      </c>
      <c r="DO304" s="51">
        <f t="shared" si="431"/>
        <v>10244</v>
      </c>
      <c r="DP304" s="51">
        <f t="shared" si="431"/>
        <v>10244</v>
      </c>
      <c r="DQ304" s="51">
        <f t="shared" si="431"/>
        <v>10244</v>
      </c>
      <c r="DR304" s="51">
        <f t="shared" si="431"/>
        <v>10244</v>
      </c>
      <c r="DS304" s="51">
        <f t="shared" si="431"/>
        <v>10244</v>
      </c>
      <c r="DT304" s="51">
        <f t="shared" si="431"/>
        <v>10244</v>
      </c>
      <c r="DU304" s="51">
        <f t="shared" si="431"/>
        <v>10244</v>
      </c>
      <c r="DV304" s="51">
        <f t="shared" si="431"/>
        <v>10244</v>
      </c>
      <c r="DW304" s="51">
        <f t="shared" si="431"/>
        <v>10244</v>
      </c>
      <c r="DX304" s="51">
        <f t="shared" si="431"/>
        <v>10244</v>
      </c>
      <c r="DY304" s="51">
        <f t="shared" si="431"/>
        <v>10244</v>
      </c>
      <c r="DZ304" s="51">
        <f t="shared" si="431"/>
        <v>10244</v>
      </c>
      <c r="EA304" s="51">
        <f t="shared" si="431"/>
        <v>10244</v>
      </c>
      <c r="EB304" s="51">
        <f t="shared" ref="EB304:FX304" si="432">EB175</f>
        <v>10244</v>
      </c>
      <c r="EC304" s="51">
        <f t="shared" si="432"/>
        <v>10244</v>
      </c>
      <c r="ED304" s="51">
        <f t="shared" si="432"/>
        <v>10244</v>
      </c>
      <c r="EE304" s="51">
        <f t="shared" si="432"/>
        <v>10244</v>
      </c>
      <c r="EF304" s="51">
        <f t="shared" si="432"/>
        <v>10244</v>
      </c>
      <c r="EG304" s="51">
        <f t="shared" si="432"/>
        <v>10244</v>
      </c>
      <c r="EH304" s="51">
        <f t="shared" si="432"/>
        <v>10244</v>
      </c>
      <c r="EI304" s="51">
        <f t="shared" si="432"/>
        <v>10244</v>
      </c>
      <c r="EJ304" s="51">
        <f t="shared" si="432"/>
        <v>10244</v>
      </c>
      <c r="EK304" s="51">
        <f t="shared" si="432"/>
        <v>10244</v>
      </c>
      <c r="EL304" s="51">
        <f t="shared" si="432"/>
        <v>10244</v>
      </c>
      <c r="EM304" s="51">
        <f t="shared" si="432"/>
        <v>10244</v>
      </c>
      <c r="EN304" s="51">
        <f t="shared" si="432"/>
        <v>10244</v>
      </c>
      <c r="EO304" s="51">
        <f t="shared" si="432"/>
        <v>10244</v>
      </c>
      <c r="EP304" s="51">
        <f t="shared" si="432"/>
        <v>10244</v>
      </c>
      <c r="EQ304" s="51">
        <f t="shared" si="432"/>
        <v>10244</v>
      </c>
      <c r="ER304" s="51">
        <f t="shared" si="432"/>
        <v>10244</v>
      </c>
      <c r="ES304" s="51">
        <f t="shared" si="432"/>
        <v>10244</v>
      </c>
      <c r="ET304" s="51">
        <f t="shared" si="432"/>
        <v>10244</v>
      </c>
      <c r="EU304" s="51">
        <f t="shared" si="432"/>
        <v>10244</v>
      </c>
      <c r="EV304" s="51">
        <f t="shared" si="432"/>
        <v>10244</v>
      </c>
      <c r="EW304" s="51">
        <f t="shared" si="432"/>
        <v>10244</v>
      </c>
      <c r="EX304" s="51">
        <f t="shared" si="432"/>
        <v>10244</v>
      </c>
      <c r="EY304" s="51">
        <f t="shared" si="432"/>
        <v>10244</v>
      </c>
      <c r="EZ304" s="51">
        <f t="shared" si="432"/>
        <v>10244</v>
      </c>
      <c r="FA304" s="51">
        <f t="shared" si="432"/>
        <v>10244</v>
      </c>
      <c r="FB304" s="51">
        <f t="shared" si="432"/>
        <v>10244</v>
      </c>
      <c r="FC304" s="51">
        <f t="shared" si="432"/>
        <v>10244</v>
      </c>
      <c r="FD304" s="51">
        <f t="shared" si="432"/>
        <v>10244</v>
      </c>
      <c r="FE304" s="51">
        <f t="shared" si="432"/>
        <v>10244</v>
      </c>
      <c r="FF304" s="51">
        <f t="shared" si="432"/>
        <v>10244</v>
      </c>
      <c r="FG304" s="51">
        <f t="shared" si="432"/>
        <v>10244</v>
      </c>
      <c r="FH304" s="51">
        <f t="shared" si="432"/>
        <v>10244</v>
      </c>
      <c r="FI304" s="51">
        <f t="shared" si="432"/>
        <v>10244</v>
      </c>
      <c r="FJ304" s="51">
        <f t="shared" si="432"/>
        <v>10244</v>
      </c>
      <c r="FK304" s="51">
        <f t="shared" si="432"/>
        <v>10244</v>
      </c>
      <c r="FL304" s="51">
        <f t="shared" si="432"/>
        <v>10244</v>
      </c>
      <c r="FM304" s="51">
        <f t="shared" si="432"/>
        <v>10244</v>
      </c>
      <c r="FN304" s="51">
        <f t="shared" si="432"/>
        <v>10244</v>
      </c>
      <c r="FO304" s="51">
        <f t="shared" si="432"/>
        <v>10244</v>
      </c>
      <c r="FP304" s="51">
        <f t="shared" si="432"/>
        <v>10244</v>
      </c>
      <c r="FQ304" s="51">
        <f t="shared" si="432"/>
        <v>10244</v>
      </c>
      <c r="FR304" s="51">
        <f t="shared" si="432"/>
        <v>10244</v>
      </c>
      <c r="FS304" s="51">
        <f t="shared" si="432"/>
        <v>10244</v>
      </c>
      <c r="FT304" s="51">
        <f t="shared" si="432"/>
        <v>10244</v>
      </c>
      <c r="FU304" s="51">
        <f t="shared" si="432"/>
        <v>10244</v>
      </c>
      <c r="FV304" s="51">
        <f t="shared" si="432"/>
        <v>10244</v>
      </c>
      <c r="FW304" s="51">
        <f t="shared" si="432"/>
        <v>10244</v>
      </c>
      <c r="FX304" s="51">
        <f t="shared" si="432"/>
        <v>10244</v>
      </c>
      <c r="FY304" s="7"/>
      <c r="FZ304" s="11"/>
      <c r="GA304" s="7"/>
      <c r="GB304" s="7"/>
      <c r="GC304" s="7"/>
      <c r="GD304" s="7"/>
      <c r="GE304" s="7"/>
      <c r="GF304" s="7"/>
      <c r="GG304" s="7"/>
      <c r="GH304" s="7"/>
      <c r="GI304" s="7"/>
      <c r="GJ304" s="7"/>
      <c r="GK304" s="7"/>
      <c r="GL304" s="7"/>
      <c r="GM304" s="7"/>
    </row>
    <row r="305" spans="1:195" x14ac:dyDescent="0.35">
      <c r="A305" s="6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  <c r="DH305" s="7"/>
      <c r="DI305" s="7"/>
      <c r="DJ305" s="7"/>
      <c r="DK305" s="7"/>
      <c r="DL305" s="7"/>
      <c r="DM305" s="7"/>
      <c r="DN305" s="7"/>
      <c r="DO305" s="7"/>
      <c r="DP305" s="7"/>
      <c r="DQ305" s="7"/>
      <c r="DR305" s="7"/>
      <c r="DS305" s="7"/>
      <c r="DT305" s="7"/>
      <c r="DU305" s="7"/>
      <c r="DV305" s="7"/>
      <c r="DW305" s="7"/>
      <c r="DX305" s="7"/>
      <c r="DY305" s="7"/>
      <c r="DZ305" s="7"/>
      <c r="EA305" s="7"/>
      <c r="EB305" s="7"/>
      <c r="EC305" s="7"/>
      <c r="ED305" s="7"/>
      <c r="EE305" s="7"/>
      <c r="EF305" s="7"/>
      <c r="EG305" s="7"/>
      <c r="EH305" s="7"/>
      <c r="EI305" s="7"/>
      <c r="EJ305" s="7"/>
      <c r="EK305" s="7"/>
      <c r="EL305" s="7"/>
      <c r="EM305" s="7"/>
      <c r="EN305" s="7"/>
      <c r="EO305" s="7"/>
      <c r="EP305" s="7"/>
      <c r="EQ305" s="7"/>
      <c r="ER305" s="7"/>
      <c r="ES305" s="7"/>
      <c r="ET305" s="7"/>
      <c r="EU305" s="7"/>
      <c r="EV305" s="7"/>
      <c r="EW305" s="7"/>
      <c r="EX305" s="7"/>
      <c r="EY305" s="7"/>
      <c r="EZ305" s="7"/>
      <c r="FA305" s="7"/>
      <c r="FB305" s="7"/>
      <c r="FC305" s="7"/>
      <c r="FD305" s="7"/>
      <c r="FE305" s="7"/>
      <c r="FF305" s="7"/>
      <c r="FG305" s="7"/>
      <c r="FH305" s="7"/>
      <c r="FI305" s="7"/>
      <c r="FJ305" s="7"/>
      <c r="FK305" s="7"/>
      <c r="FL305" s="7"/>
      <c r="FM305" s="7"/>
      <c r="FN305" s="7"/>
      <c r="FO305" s="7"/>
      <c r="FP305" s="7"/>
      <c r="FQ305" s="7"/>
      <c r="FR305" s="7"/>
      <c r="FS305" s="7"/>
      <c r="FT305" s="7"/>
      <c r="FU305" s="7"/>
      <c r="FV305" s="7"/>
      <c r="FW305" s="7"/>
      <c r="FX305" s="7"/>
      <c r="FY305" s="7"/>
      <c r="FZ305" s="11"/>
      <c r="GA305" s="7"/>
      <c r="GB305" s="7"/>
      <c r="GC305" s="7"/>
      <c r="GD305" s="7"/>
      <c r="GE305" s="7"/>
      <c r="GF305" s="7"/>
      <c r="GG305" s="7"/>
      <c r="GH305" s="7"/>
      <c r="GI305" s="7"/>
      <c r="GJ305" s="7"/>
      <c r="GK305" s="7"/>
      <c r="GL305" s="7"/>
      <c r="GM305" s="7"/>
    </row>
    <row r="306" spans="1:195" x14ac:dyDescent="0.35">
      <c r="A306" s="6" t="s">
        <v>878</v>
      </c>
      <c r="B306" s="7" t="s">
        <v>879</v>
      </c>
      <c r="C306" s="7">
        <f t="shared" ref="C306:AH306" si="433">((C303*(C94+C95)+(C35*9588)+(C304*(C102+C100)))*-1)</f>
        <v>0</v>
      </c>
      <c r="D306" s="7">
        <f t="shared" si="433"/>
        <v>-51024646.164000005</v>
      </c>
      <c r="E306" s="7">
        <f t="shared" si="433"/>
        <v>-6772522.716</v>
      </c>
      <c r="F306" s="7">
        <f t="shared" si="433"/>
        <v>-10537443.674999999</v>
      </c>
      <c r="G306" s="7">
        <f t="shared" si="433"/>
        <v>0</v>
      </c>
      <c r="H306" s="7">
        <f t="shared" si="433"/>
        <v>0</v>
      </c>
      <c r="I306" s="7">
        <f t="shared" si="433"/>
        <v>-8994492.8919999991</v>
      </c>
      <c r="J306" s="7">
        <f t="shared" si="433"/>
        <v>0</v>
      </c>
      <c r="K306" s="7">
        <f t="shared" si="433"/>
        <v>0</v>
      </c>
      <c r="L306" s="7">
        <f t="shared" si="433"/>
        <v>0</v>
      </c>
      <c r="M306" s="7">
        <f t="shared" si="433"/>
        <v>0</v>
      </c>
      <c r="N306" s="7">
        <f t="shared" si="433"/>
        <v>-1029014.1</v>
      </c>
      <c r="O306" s="7">
        <f t="shared" si="433"/>
        <v>0</v>
      </c>
      <c r="P306" s="7">
        <f t="shared" si="433"/>
        <v>0</v>
      </c>
      <c r="Q306" s="7">
        <f t="shared" si="433"/>
        <v>-22247567.456999999</v>
      </c>
      <c r="R306" s="7">
        <f t="shared" si="433"/>
        <v>0</v>
      </c>
      <c r="S306" s="7">
        <f t="shared" si="433"/>
        <v>0</v>
      </c>
      <c r="T306" s="7">
        <f t="shared" si="433"/>
        <v>0</v>
      </c>
      <c r="U306" s="7">
        <f t="shared" si="433"/>
        <v>0</v>
      </c>
      <c r="V306" s="7">
        <f t="shared" si="433"/>
        <v>0</v>
      </c>
      <c r="W306" s="7">
        <f t="shared" si="433"/>
        <v>0</v>
      </c>
      <c r="X306" s="7">
        <f t="shared" si="433"/>
        <v>0</v>
      </c>
      <c r="Y306" s="7">
        <f t="shared" si="433"/>
        <v>0</v>
      </c>
      <c r="Z306" s="7">
        <f t="shared" si="433"/>
        <v>0</v>
      </c>
      <c r="AA306" s="7">
        <f t="shared" si="433"/>
        <v>0</v>
      </c>
      <c r="AB306" s="7">
        <f t="shared" si="433"/>
        <v>0</v>
      </c>
      <c r="AC306" s="7">
        <f t="shared" si="433"/>
        <v>0</v>
      </c>
      <c r="AD306" s="7">
        <f t="shared" si="433"/>
        <v>-1739286.78</v>
      </c>
      <c r="AE306" s="7">
        <f t="shared" si="433"/>
        <v>0</v>
      </c>
      <c r="AF306" s="7">
        <f t="shared" si="433"/>
        <v>0</v>
      </c>
      <c r="AG306" s="7">
        <f t="shared" si="433"/>
        <v>0</v>
      </c>
      <c r="AH306" s="7">
        <f t="shared" si="433"/>
        <v>0</v>
      </c>
      <c r="AI306" s="7">
        <f t="shared" ref="AI306:BN306" si="434">((AI303*(AI94+AI95)+(AI35*9588)+(AI304*(AI102+AI100)))*-1)</f>
        <v>0</v>
      </c>
      <c r="AJ306" s="7">
        <f t="shared" si="434"/>
        <v>0</v>
      </c>
      <c r="AK306" s="7">
        <f t="shared" si="434"/>
        <v>0</v>
      </c>
      <c r="AL306" s="7">
        <f t="shared" si="434"/>
        <v>0</v>
      </c>
      <c r="AM306" s="7">
        <f t="shared" si="434"/>
        <v>0</v>
      </c>
      <c r="AN306" s="7">
        <f t="shared" si="434"/>
        <v>0</v>
      </c>
      <c r="AO306" s="7">
        <f t="shared" si="434"/>
        <v>0</v>
      </c>
      <c r="AP306" s="7">
        <f t="shared" si="434"/>
        <v>0</v>
      </c>
      <c r="AQ306" s="7">
        <f t="shared" si="434"/>
        <v>0</v>
      </c>
      <c r="AR306" s="7">
        <f t="shared" si="434"/>
        <v>-22802684.7632</v>
      </c>
      <c r="AS306" s="7">
        <f t="shared" si="434"/>
        <v>-3604439.46</v>
      </c>
      <c r="AT306" s="7">
        <f t="shared" si="434"/>
        <v>0</v>
      </c>
      <c r="AU306" s="7">
        <f t="shared" si="434"/>
        <v>0</v>
      </c>
      <c r="AV306" s="7">
        <f t="shared" si="434"/>
        <v>0</v>
      </c>
      <c r="AW306" s="7">
        <f t="shared" si="434"/>
        <v>0</v>
      </c>
      <c r="AX306" s="7">
        <f t="shared" si="434"/>
        <v>0</v>
      </c>
      <c r="AY306" s="7">
        <f t="shared" si="434"/>
        <v>0</v>
      </c>
      <c r="AZ306" s="7">
        <f t="shared" si="434"/>
        <v>0</v>
      </c>
      <c r="BA306" s="7">
        <f t="shared" si="434"/>
        <v>0</v>
      </c>
      <c r="BB306" s="7">
        <f t="shared" si="434"/>
        <v>0</v>
      </c>
      <c r="BC306" s="7">
        <f t="shared" si="434"/>
        <v>-32395583.112999998</v>
      </c>
      <c r="BD306" s="7">
        <f t="shared" si="434"/>
        <v>0</v>
      </c>
      <c r="BE306" s="7">
        <f t="shared" si="434"/>
        <v>0</v>
      </c>
      <c r="BF306" s="7">
        <f t="shared" si="434"/>
        <v>0</v>
      </c>
      <c r="BG306" s="7">
        <f t="shared" si="434"/>
        <v>0</v>
      </c>
      <c r="BH306" s="7">
        <f t="shared" si="434"/>
        <v>0</v>
      </c>
      <c r="BI306" s="7">
        <f t="shared" si="434"/>
        <v>0</v>
      </c>
      <c r="BJ306" s="7">
        <f t="shared" si="434"/>
        <v>0</v>
      </c>
      <c r="BK306" s="7">
        <f t="shared" si="434"/>
        <v>0</v>
      </c>
      <c r="BL306" s="7">
        <f t="shared" si="434"/>
        <v>0</v>
      </c>
      <c r="BM306" s="7">
        <f t="shared" si="434"/>
        <v>0</v>
      </c>
      <c r="BN306" s="7">
        <f t="shared" si="434"/>
        <v>0</v>
      </c>
      <c r="BO306" s="7">
        <f t="shared" ref="BO306:CT306" si="435">((BO303*(BO94+BO95)+(BO35*9588)+(BO304*(BO102+BO100)))*-1)</f>
        <v>0</v>
      </c>
      <c r="BP306" s="7">
        <f t="shared" si="435"/>
        <v>0</v>
      </c>
      <c r="BQ306" s="7">
        <f t="shared" si="435"/>
        <v>-3070555.0799999996</v>
      </c>
      <c r="BR306" s="7">
        <f t="shared" si="435"/>
        <v>0</v>
      </c>
      <c r="BS306" s="7">
        <f t="shared" si="435"/>
        <v>0</v>
      </c>
      <c r="BT306" s="7">
        <f t="shared" si="435"/>
        <v>0</v>
      </c>
      <c r="BU306" s="7">
        <f t="shared" si="435"/>
        <v>0</v>
      </c>
      <c r="BV306" s="7">
        <f t="shared" si="435"/>
        <v>0</v>
      </c>
      <c r="BW306" s="7">
        <f t="shared" si="435"/>
        <v>0</v>
      </c>
      <c r="BX306" s="7">
        <f t="shared" si="435"/>
        <v>0</v>
      </c>
      <c r="BY306" s="7">
        <f t="shared" si="435"/>
        <v>0</v>
      </c>
      <c r="BZ306" s="7">
        <f t="shared" si="435"/>
        <v>0</v>
      </c>
      <c r="CA306" s="7">
        <f t="shared" si="435"/>
        <v>0</v>
      </c>
      <c r="CB306" s="7">
        <f t="shared" si="435"/>
        <v>-9188988.6831999999</v>
      </c>
      <c r="CC306" s="7">
        <f t="shared" si="435"/>
        <v>0</v>
      </c>
      <c r="CD306" s="7">
        <f t="shared" si="435"/>
        <v>0</v>
      </c>
      <c r="CE306" s="7">
        <f t="shared" si="435"/>
        <v>0</v>
      </c>
      <c r="CF306" s="7">
        <f t="shared" si="435"/>
        <v>0</v>
      </c>
      <c r="CG306" s="7">
        <f t="shared" si="435"/>
        <v>0</v>
      </c>
      <c r="CH306" s="7">
        <f t="shared" si="435"/>
        <v>0</v>
      </c>
      <c r="CI306" s="7">
        <f t="shared" si="435"/>
        <v>0</v>
      </c>
      <c r="CJ306" s="7">
        <f t="shared" si="435"/>
        <v>0</v>
      </c>
      <c r="CK306" s="7">
        <f t="shared" si="435"/>
        <v>-6552604.1578000011</v>
      </c>
      <c r="CL306" s="7">
        <f t="shared" si="435"/>
        <v>0</v>
      </c>
      <c r="CM306" s="7">
        <f t="shared" si="435"/>
        <v>0</v>
      </c>
      <c r="CN306" s="7">
        <f t="shared" si="435"/>
        <v>-35466120.611999996</v>
      </c>
      <c r="CO306" s="7">
        <f t="shared" si="435"/>
        <v>0</v>
      </c>
      <c r="CP306" s="7">
        <f t="shared" si="435"/>
        <v>0</v>
      </c>
      <c r="CQ306" s="7">
        <f t="shared" si="435"/>
        <v>0</v>
      </c>
      <c r="CR306" s="7">
        <f t="shared" si="435"/>
        <v>0</v>
      </c>
      <c r="CS306" s="7">
        <f t="shared" si="435"/>
        <v>0</v>
      </c>
      <c r="CT306" s="7">
        <f t="shared" si="435"/>
        <v>0</v>
      </c>
      <c r="CU306" s="7">
        <f t="shared" ref="CU306:DZ306" si="436">((CU303*(CU94+CU95)+(CU35*9588)+(CU304*(CU102+CU100)))*-1)</f>
        <v>0</v>
      </c>
      <c r="CV306" s="7">
        <f t="shared" si="436"/>
        <v>0</v>
      </c>
      <c r="CW306" s="7">
        <f t="shared" si="436"/>
        <v>0</v>
      </c>
      <c r="CX306" s="7">
        <f t="shared" si="436"/>
        <v>0</v>
      </c>
      <c r="CY306" s="7">
        <f t="shared" si="436"/>
        <v>0</v>
      </c>
      <c r="CZ306" s="7">
        <f t="shared" si="436"/>
        <v>0</v>
      </c>
      <c r="DA306" s="7">
        <f t="shared" si="436"/>
        <v>0</v>
      </c>
      <c r="DB306" s="7">
        <f t="shared" si="436"/>
        <v>0</v>
      </c>
      <c r="DC306" s="7">
        <f t="shared" si="436"/>
        <v>0</v>
      </c>
      <c r="DD306" s="7">
        <f t="shared" si="436"/>
        <v>0</v>
      </c>
      <c r="DE306" s="7">
        <f t="shared" si="436"/>
        <v>0</v>
      </c>
      <c r="DF306" s="7">
        <f t="shared" si="436"/>
        <v>-14780196.131999999</v>
      </c>
      <c r="DG306" s="7">
        <f t="shared" si="436"/>
        <v>0</v>
      </c>
      <c r="DH306" s="7">
        <f t="shared" si="436"/>
        <v>0</v>
      </c>
      <c r="DI306" s="7">
        <f t="shared" si="436"/>
        <v>-681720.14</v>
      </c>
      <c r="DJ306" s="7">
        <f t="shared" si="436"/>
        <v>0</v>
      </c>
      <c r="DK306" s="7">
        <f t="shared" si="436"/>
        <v>0</v>
      </c>
      <c r="DL306" s="7">
        <f t="shared" si="436"/>
        <v>0</v>
      </c>
      <c r="DM306" s="7">
        <f t="shared" si="436"/>
        <v>0</v>
      </c>
      <c r="DN306" s="7">
        <f t="shared" si="436"/>
        <v>0</v>
      </c>
      <c r="DO306" s="7">
        <f t="shared" si="436"/>
        <v>0</v>
      </c>
      <c r="DP306" s="7">
        <f t="shared" si="436"/>
        <v>0</v>
      </c>
      <c r="DQ306" s="7">
        <f t="shared" si="436"/>
        <v>0</v>
      </c>
      <c r="DR306" s="7">
        <f t="shared" si="436"/>
        <v>0</v>
      </c>
      <c r="DS306" s="7">
        <f t="shared" si="436"/>
        <v>0</v>
      </c>
      <c r="DT306" s="7">
        <f t="shared" si="436"/>
        <v>0</v>
      </c>
      <c r="DU306" s="7">
        <f t="shared" si="436"/>
        <v>0</v>
      </c>
      <c r="DV306" s="7">
        <f t="shared" si="436"/>
        <v>0</v>
      </c>
      <c r="DW306" s="7">
        <f t="shared" si="436"/>
        <v>0</v>
      </c>
      <c r="DX306" s="7">
        <f t="shared" si="436"/>
        <v>0</v>
      </c>
      <c r="DY306" s="7">
        <f t="shared" si="436"/>
        <v>0</v>
      </c>
      <c r="DZ306" s="7">
        <f t="shared" si="436"/>
        <v>0</v>
      </c>
      <c r="EA306" s="7">
        <f t="shared" ref="EA306:FF306" si="437">((EA303*(EA94+EA95)+(EA35*9588)+(EA304*(EA102+EA100)))*-1)</f>
        <v>0</v>
      </c>
      <c r="EB306" s="7">
        <f t="shared" si="437"/>
        <v>0</v>
      </c>
      <c r="EC306" s="7">
        <f t="shared" si="437"/>
        <v>0</v>
      </c>
      <c r="ED306" s="7">
        <f t="shared" si="437"/>
        <v>0</v>
      </c>
      <c r="EE306" s="7">
        <f t="shared" si="437"/>
        <v>0</v>
      </c>
      <c r="EF306" s="7">
        <f t="shared" si="437"/>
        <v>0</v>
      </c>
      <c r="EG306" s="7">
        <f t="shared" si="437"/>
        <v>0</v>
      </c>
      <c r="EH306" s="7">
        <f t="shared" si="437"/>
        <v>0</v>
      </c>
      <c r="EI306" s="7">
        <f t="shared" si="437"/>
        <v>0</v>
      </c>
      <c r="EJ306" s="7">
        <f t="shared" si="437"/>
        <v>0</v>
      </c>
      <c r="EK306" s="7">
        <f t="shared" si="437"/>
        <v>0</v>
      </c>
      <c r="EL306" s="7">
        <f t="shared" si="437"/>
        <v>0</v>
      </c>
      <c r="EM306" s="7">
        <f t="shared" si="437"/>
        <v>0</v>
      </c>
      <c r="EN306" s="7">
        <f t="shared" si="437"/>
        <v>0</v>
      </c>
      <c r="EO306" s="7">
        <f t="shared" si="437"/>
        <v>0</v>
      </c>
      <c r="EP306" s="7">
        <f t="shared" si="437"/>
        <v>0</v>
      </c>
      <c r="EQ306" s="7">
        <f t="shared" si="437"/>
        <v>-1393660.62</v>
      </c>
      <c r="ER306" s="7">
        <f t="shared" si="437"/>
        <v>0</v>
      </c>
      <c r="ES306" s="7">
        <f t="shared" si="437"/>
        <v>0</v>
      </c>
      <c r="ET306" s="7">
        <f t="shared" si="437"/>
        <v>0</v>
      </c>
      <c r="EU306" s="7">
        <f t="shared" si="437"/>
        <v>0</v>
      </c>
      <c r="EV306" s="7">
        <f t="shared" si="437"/>
        <v>0</v>
      </c>
      <c r="EW306" s="7">
        <f t="shared" si="437"/>
        <v>0</v>
      </c>
      <c r="EX306" s="7">
        <f t="shared" si="437"/>
        <v>0</v>
      </c>
      <c r="EY306" s="7">
        <f t="shared" si="437"/>
        <v>0</v>
      </c>
      <c r="EZ306" s="7">
        <f t="shared" si="437"/>
        <v>0</v>
      </c>
      <c r="FA306" s="7">
        <f t="shared" si="437"/>
        <v>0</v>
      </c>
      <c r="FB306" s="7">
        <f t="shared" si="437"/>
        <v>0</v>
      </c>
      <c r="FC306" s="7">
        <f t="shared" si="437"/>
        <v>0</v>
      </c>
      <c r="FD306" s="7">
        <f t="shared" si="437"/>
        <v>0</v>
      </c>
      <c r="FE306" s="7">
        <f t="shared" si="437"/>
        <v>0</v>
      </c>
      <c r="FF306" s="7">
        <f t="shared" si="437"/>
        <v>0</v>
      </c>
      <c r="FG306" s="7">
        <f t="shared" ref="FG306:FX306" si="438">((FG303*(FG94+FG95)+(FG35*9588)+(FG304*(FG102+FG100)))*-1)</f>
        <v>0</v>
      </c>
      <c r="FH306" s="7">
        <f t="shared" si="438"/>
        <v>0</v>
      </c>
      <c r="FI306" s="7">
        <f t="shared" si="438"/>
        <v>0</v>
      </c>
      <c r="FJ306" s="7">
        <f t="shared" si="438"/>
        <v>0</v>
      </c>
      <c r="FK306" s="7">
        <f t="shared" si="438"/>
        <v>0</v>
      </c>
      <c r="FL306" s="7">
        <f t="shared" si="438"/>
        <v>0</v>
      </c>
      <c r="FM306" s="7">
        <f t="shared" si="438"/>
        <v>0</v>
      </c>
      <c r="FN306" s="7">
        <f t="shared" si="438"/>
        <v>0</v>
      </c>
      <c r="FO306" s="7">
        <f t="shared" si="438"/>
        <v>0</v>
      </c>
      <c r="FP306" s="7">
        <f t="shared" si="438"/>
        <v>0</v>
      </c>
      <c r="FQ306" s="7">
        <f t="shared" si="438"/>
        <v>0</v>
      </c>
      <c r="FR306" s="7">
        <f t="shared" si="438"/>
        <v>0</v>
      </c>
      <c r="FS306" s="7">
        <f t="shared" si="438"/>
        <v>0</v>
      </c>
      <c r="FT306" s="7">
        <f t="shared" si="438"/>
        <v>0</v>
      </c>
      <c r="FU306" s="7">
        <f t="shared" si="438"/>
        <v>0</v>
      </c>
      <c r="FV306" s="7">
        <f t="shared" si="438"/>
        <v>0</v>
      </c>
      <c r="FW306" s="7">
        <f t="shared" si="438"/>
        <v>0</v>
      </c>
      <c r="FX306" s="7">
        <f t="shared" si="438"/>
        <v>0</v>
      </c>
      <c r="FY306" s="7">
        <f>SUM(C306:FX306)</f>
        <v>-232281526.54519999</v>
      </c>
      <c r="FZ306" s="7"/>
      <c r="GA306" s="7"/>
      <c r="GB306" s="7"/>
      <c r="GC306" s="7"/>
      <c r="GD306" s="7"/>
      <c r="GE306" s="7"/>
      <c r="GF306" s="7"/>
      <c r="GG306" s="7"/>
      <c r="GH306" s="7"/>
      <c r="GI306" s="7"/>
      <c r="GJ306" s="7"/>
      <c r="GK306" s="7"/>
      <c r="GL306" s="7"/>
      <c r="GM306" s="7"/>
    </row>
    <row r="307" spans="1:195" x14ac:dyDescent="0.35">
      <c r="A307" s="6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  <c r="DH307" s="7"/>
      <c r="DI307" s="7"/>
      <c r="DJ307" s="7"/>
      <c r="DK307" s="7"/>
      <c r="DL307" s="7"/>
      <c r="DM307" s="7"/>
      <c r="DN307" s="7"/>
      <c r="DO307" s="7"/>
      <c r="DP307" s="7"/>
      <c r="DQ307" s="7"/>
      <c r="DR307" s="7"/>
      <c r="DS307" s="7"/>
      <c r="DT307" s="7"/>
      <c r="DU307" s="7"/>
      <c r="DV307" s="7"/>
      <c r="DW307" s="7"/>
      <c r="DX307" s="7"/>
      <c r="DY307" s="7"/>
      <c r="DZ307" s="7"/>
      <c r="EA307" s="7"/>
      <c r="EB307" s="7"/>
      <c r="EC307" s="7"/>
      <c r="ED307" s="7"/>
      <c r="EE307" s="7"/>
      <c r="EF307" s="7"/>
      <c r="EG307" s="7"/>
      <c r="EH307" s="7"/>
      <c r="EI307" s="7"/>
      <c r="EJ307" s="7"/>
      <c r="EK307" s="7"/>
      <c r="EL307" s="7"/>
      <c r="EM307" s="7"/>
      <c r="EN307" s="7"/>
      <c r="EO307" s="7"/>
      <c r="EP307" s="7"/>
      <c r="EQ307" s="7"/>
      <c r="ER307" s="7"/>
      <c r="ES307" s="7"/>
      <c r="ET307" s="7"/>
      <c r="EU307" s="7"/>
      <c r="EV307" s="7"/>
      <c r="EW307" s="7"/>
      <c r="EX307" s="7"/>
      <c r="EY307" s="7"/>
      <c r="EZ307" s="7"/>
      <c r="FA307" s="7"/>
      <c r="FB307" s="7"/>
      <c r="FC307" s="7"/>
      <c r="FD307" s="7"/>
      <c r="FE307" s="7"/>
      <c r="FF307" s="7"/>
      <c r="FG307" s="7"/>
      <c r="FH307" s="7"/>
      <c r="FI307" s="7"/>
      <c r="FJ307" s="7"/>
      <c r="FK307" s="7"/>
      <c r="FL307" s="7"/>
      <c r="FM307" s="7"/>
      <c r="FN307" s="7"/>
      <c r="FO307" s="7"/>
      <c r="FP307" s="7"/>
      <c r="FQ307" s="7"/>
      <c r="FR307" s="7"/>
      <c r="FS307" s="7"/>
      <c r="FT307" s="7"/>
      <c r="FU307" s="7"/>
      <c r="FV307" s="7"/>
      <c r="FW307" s="7"/>
      <c r="FX307" s="7"/>
      <c r="FY307" s="7"/>
      <c r="FZ307" s="7"/>
      <c r="GA307" s="7"/>
      <c r="GB307" s="7"/>
      <c r="GC307" s="7"/>
      <c r="GD307" s="7"/>
      <c r="GE307" s="7"/>
      <c r="GF307" s="7"/>
      <c r="GG307" s="7"/>
      <c r="GH307" s="7"/>
      <c r="GI307" s="7"/>
      <c r="GJ307" s="7"/>
      <c r="GK307" s="7"/>
      <c r="GL307" s="7"/>
      <c r="GM307" s="7"/>
    </row>
    <row r="308" spans="1:195" x14ac:dyDescent="0.35">
      <c r="A308" s="6" t="s">
        <v>880</v>
      </c>
      <c r="B308" s="7" t="s">
        <v>881</v>
      </c>
      <c r="C308" s="7">
        <f>C292+C306</f>
        <v>77934324.75</v>
      </c>
      <c r="D308" s="7">
        <f t="shared" ref="D308:BO308" si="439">D292+D306</f>
        <v>390531137.88600004</v>
      </c>
      <c r="E308" s="7">
        <f t="shared" si="439"/>
        <v>64109257.324000008</v>
      </c>
      <c r="F308" s="7">
        <f t="shared" si="439"/>
        <v>257933755.59499997</v>
      </c>
      <c r="G308" s="7">
        <f t="shared" si="439"/>
        <v>20172478.309999999</v>
      </c>
      <c r="H308" s="7">
        <f t="shared" si="439"/>
        <v>13187782.6</v>
      </c>
      <c r="I308" s="7">
        <f t="shared" si="439"/>
        <v>89688610.277999997</v>
      </c>
      <c r="J308" s="7">
        <f t="shared" si="439"/>
        <v>24300142.899999999</v>
      </c>
      <c r="K308" s="7">
        <f t="shared" si="439"/>
        <v>4257003.24</v>
      </c>
      <c r="L308" s="7">
        <f t="shared" si="439"/>
        <v>26143620</v>
      </c>
      <c r="M308" s="7">
        <f t="shared" si="439"/>
        <v>13714030.619999999</v>
      </c>
      <c r="N308" s="7">
        <f t="shared" si="439"/>
        <v>584144562.90999997</v>
      </c>
      <c r="O308" s="7">
        <f t="shared" si="439"/>
        <v>144033827.53</v>
      </c>
      <c r="P308" s="7">
        <f t="shared" si="439"/>
        <v>5187379.51</v>
      </c>
      <c r="Q308" s="7">
        <f t="shared" si="439"/>
        <v>458347013.79299998</v>
      </c>
      <c r="R308" s="7">
        <f t="shared" si="439"/>
        <v>72495287.170000002</v>
      </c>
      <c r="S308" s="7">
        <f t="shared" si="439"/>
        <v>18990331.129999999</v>
      </c>
      <c r="T308" s="7">
        <f t="shared" si="439"/>
        <v>3247356.85</v>
      </c>
      <c r="U308" s="7">
        <f t="shared" si="439"/>
        <v>1414949.22</v>
      </c>
      <c r="V308" s="7">
        <f t="shared" si="439"/>
        <v>4216256.3899999997</v>
      </c>
      <c r="W308" s="7">
        <f t="shared" si="439"/>
        <v>2801531.69</v>
      </c>
      <c r="X308" s="7">
        <f t="shared" si="439"/>
        <v>1234890.77</v>
      </c>
      <c r="Y308" s="7">
        <f t="shared" si="439"/>
        <v>11015686.68</v>
      </c>
      <c r="Z308" s="7">
        <f t="shared" si="439"/>
        <v>3811868.72</v>
      </c>
      <c r="AA308" s="7">
        <f t="shared" si="439"/>
        <v>345304198.10000002</v>
      </c>
      <c r="AB308" s="7">
        <f t="shared" si="439"/>
        <v>308280109.13999999</v>
      </c>
      <c r="AC308" s="7">
        <f t="shared" si="439"/>
        <v>11163774.59</v>
      </c>
      <c r="AD308" s="7">
        <f t="shared" si="439"/>
        <v>14401280.140000001</v>
      </c>
      <c r="AE308" s="7">
        <f t="shared" si="439"/>
        <v>2193244.6800000002</v>
      </c>
      <c r="AF308" s="7">
        <f t="shared" si="439"/>
        <v>3367995.65</v>
      </c>
      <c r="AG308" s="7">
        <f t="shared" si="439"/>
        <v>7965433.3600000003</v>
      </c>
      <c r="AH308" s="7">
        <f t="shared" si="439"/>
        <v>11661458.9</v>
      </c>
      <c r="AI308" s="7">
        <f t="shared" si="439"/>
        <v>5298820.47</v>
      </c>
      <c r="AJ308" s="7">
        <f t="shared" si="439"/>
        <v>3562680.05</v>
      </c>
      <c r="AK308" s="7">
        <f t="shared" si="439"/>
        <v>3453526.17</v>
      </c>
      <c r="AL308" s="7">
        <f t="shared" si="439"/>
        <v>4583460.9400000004</v>
      </c>
      <c r="AM308" s="7">
        <f t="shared" si="439"/>
        <v>5291522.8600000003</v>
      </c>
      <c r="AN308" s="7">
        <f t="shared" si="439"/>
        <v>4805109.58</v>
      </c>
      <c r="AO308" s="7">
        <f t="shared" si="439"/>
        <v>51205864.93</v>
      </c>
      <c r="AP308" s="7">
        <f t="shared" si="439"/>
        <v>1002592494.67</v>
      </c>
      <c r="AQ308" s="7">
        <f t="shared" si="439"/>
        <v>4322713.3099999996</v>
      </c>
      <c r="AR308" s="7">
        <f t="shared" si="439"/>
        <v>664455002.44679999</v>
      </c>
      <c r="AS308" s="7">
        <f t="shared" si="439"/>
        <v>75090569.38000001</v>
      </c>
      <c r="AT308" s="7">
        <f t="shared" si="439"/>
        <v>26702572.199999999</v>
      </c>
      <c r="AU308" s="7">
        <f t="shared" si="439"/>
        <v>4579745.74</v>
      </c>
      <c r="AV308" s="7">
        <f t="shared" si="439"/>
        <v>5039228.38</v>
      </c>
      <c r="AW308" s="7">
        <f t="shared" si="439"/>
        <v>4395372.24</v>
      </c>
      <c r="AX308" s="7">
        <f t="shared" si="439"/>
        <v>1848104.72</v>
      </c>
      <c r="AY308" s="7">
        <f t="shared" si="439"/>
        <v>5985012.9400000004</v>
      </c>
      <c r="AZ308" s="7">
        <f t="shared" si="439"/>
        <v>141643828.56999999</v>
      </c>
      <c r="BA308" s="7">
        <f t="shared" si="439"/>
        <v>98638408.060000002</v>
      </c>
      <c r="BB308" s="7">
        <f t="shared" si="439"/>
        <v>83087915.219999999</v>
      </c>
      <c r="BC308" s="7">
        <f t="shared" si="439"/>
        <v>247014017.35700002</v>
      </c>
      <c r="BD308" s="7">
        <f t="shared" si="439"/>
        <v>38997103.259999998</v>
      </c>
      <c r="BE308" s="7">
        <f t="shared" si="439"/>
        <v>14452481.43</v>
      </c>
      <c r="BF308" s="7">
        <f t="shared" si="439"/>
        <v>275729638.49000001</v>
      </c>
      <c r="BG308" s="7">
        <f t="shared" si="439"/>
        <v>11755611.67</v>
      </c>
      <c r="BH308" s="7">
        <f t="shared" si="439"/>
        <v>7609459.7699999996</v>
      </c>
      <c r="BI308" s="7">
        <f t="shared" si="439"/>
        <v>4550589.7699999996</v>
      </c>
      <c r="BJ308" s="7">
        <f t="shared" si="439"/>
        <v>67788466.930000007</v>
      </c>
      <c r="BK308" s="7">
        <f t="shared" si="439"/>
        <v>360777453.82999998</v>
      </c>
      <c r="BL308" s="7">
        <f t="shared" si="439"/>
        <v>2216243.83</v>
      </c>
      <c r="BM308" s="7">
        <f t="shared" si="439"/>
        <v>5420079.1200000001</v>
      </c>
      <c r="BN308" s="7">
        <f t="shared" si="439"/>
        <v>35189237.409999996</v>
      </c>
      <c r="BO308" s="7">
        <f t="shared" si="439"/>
        <v>14609283.02</v>
      </c>
      <c r="BP308" s="7">
        <f t="shared" ref="BP308:EA308" si="440">BP292+BP306</f>
        <v>3397952.4</v>
      </c>
      <c r="BQ308" s="7">
        <f t="shared" si="440"/>
        <v>68695086.5</v>
      </c>
      <c r="BR308" s="7">
        <f t="shared" si="440"/>
        <v>50720993.07</v>
      </c>
      <c r="BS308" s="7">
        <f t="shared" si="440"/>
        <v>14479934.279999999</v>
      </c>
      <c r="BT308" s="7">
        <f t="shared" si="440"/>
        <v>5766371.3600000003</v>
      </c>
      <c r="BU308" s="7">
        <f t="shared" si="440"/>
        <v>5922814.0700000003</v>
      </c>
      <c r="BV308" s="7">
        <f t="shared" si="440"/>
        <v>14501208.789999999</v>
      </c>
      <c r="BW308" s="7">
        <f t="shared" si="440"/>
        <v>23229236.039999999</v>
      </c>
      <c r="BX308" s="7">
        <f t="shared" si="440"/>
        <v>1781744.71</v>
      </c>
      <c r="BY308" s="7">
        <f t="shared" si="440"/>
        <v>6429493.0899999999</v>
      </c>
      <c r="BZ308" s="7">
        <f t="shared" si="440"/>
        <v>3900180.83</v>
      </c>
      <c r="CA308" s="7">
        <f t="shared" si="440"/>
        <v>3103264.09</v>
      </c>
      <c r="CB308" s="7">
        <f t="shared" si="440"/>
        <v>816447025.60679996</v>
      </c>
      <c r="CC308" s="7">
        <f t="shared" si="440"/>
        <v>3534839.16</v>
      </c>
      <c r="CD308" s="7">
        <f t="shared" si="440"/>
        <v>2835204.01</v>
      </c>
      <c r="CE308" s="7">
        <f t="shared" si="440"/>
        <v>3109911.05</v>
      </c>
      <c r="CF308" s="7">
        <f t="shared" si="440"/>
        <v>2467533.2999999998</v>
      </c>
      <c r="CG308" s="7">
        <f t="shared" si="440"/>
        <v>3659178.56</v>
      </c>
      <c r="CH308" s="7">
        <f t="shared" si="440"/>
        <v>2274751.41</v>
      </c>
      <c r="CI308" s="7">
        <f t="shared" si="440"/>
        <v>8472233.6999999993</v>
      </c>
      <c r="CJ308" s="7">
        <f t="shared" si="440"/>
        <v>11527091.41</v>
      </c>
      <c r="CK308" s="7">
        <f t="shared" si="440"/>
        <v>50107287.672199994</v>
      </c>
      <c r="CL308" s="7">
        <f t="shared" si="440"/>
        <v>15284948.84</v>
      </c>
      <c r="CM308" s="7">
        <f t="shared" si="440"/>
        <v>9460360.0099999998</v>
      </c>
      <c r="CN308" s="7">
        <f t="shared" si="440"/>
        <v>310943144.57800001</v>
      </c>
      <c r="CO308" s="7">
        <f t="shared" si="440"/>
        <v>156444693.50999999</v>
      </c>
      <c r="CP308" s="7">
        <f t="shared" si="440"/>
        <v>12228888.060000001</v>
      </c>
      <c r="CQ308" s="7">
        <f t="shared" si="440"/>
        <v>10290517.369999999</v>
      </c>
      <c r="CR308" s="7">
        <f t="shared" si="440"/>
        <v>3953168.6</v>
      </c>
      <c r="CS308" s="7">
        <f t="shared" si="440"/>
        <v>4573177.63</v>
      </c>
      <c r="CT308" s="7">
        <f t="shared" si="440"/>
        <v>2542775.4900000002</v>
      </c>
      <c r="CU308" s="7">
        <f t="shared" si="440"/>
        <v>5343287.6100000003</v>
      </c>
      <c r="CV308" s="7">
        <f t="shared" si="440"/>
        <v>1150499.77</v>
      </c>
      <c r="CW308" s="7">
        <f t="shared" si="440"/>
        <v>3782476.84</v>
      </c>
      <c r="CX308" s="7">
        <f t="shared" si="440"/>
        <v>6011029.8600000003</v>
      </c>
      <c r="CY308" s="7">
        <f t="shared" si="440"/>
        <v>1235986.58</v>
      </c>
      <c r="CZ308" s="7">
        <f t="shared" si="440"/>
        <v>21037092.25</v>
      </c>
      <c r="DA308" s="7">
        <f t="shared" si="440"/>
        <v>3640090.14</v>
      </c>
      <c r="DB308" s="7">
        <f t="shared" si="440"/>
        <v>4813007.74</v>
      </c>
      <c r="DC308" s="7">
        <f t="shared" si="440"/>
        <v>3466523.54</v>
      </c>
      <c r="DD308" s="7">
        <f t="shared" si="440"/>
        <v>3447891.21</v>
      </c>
      <c r="DE308" s="7">
        <f t="shared" si="440"/>
        <v>4625129.34</v>
      </c>
      <c r="DF308" s="7">
        <f t="shared" si="440"/>
        <v>213943734.25799999</v>
      </c>
      <c r="DG308" s="7">
        <f t="shared" si="440"/>
        <v>2221460.09</v>
      </c>
      <c r="DH308" s="7">
        <f t="shared" si="440"/>
        <v>20691068.239999998</v>
      </c>
      <c r="DI308" s="7">
        <f t="shared" si="440"/>
        <v>26983453.73</v>
      </c>
      <c r="DJ308" s="7">
        <f t="shared" si="440"/>
        <v>8087813.1299999999</v>
      </c>
      <c r="DK308" s="7">
        <f t="shared" si="440"/>
        <v>6287654.6799999997</v>
      </c>
      <c r="DL308" s="7">
        <f t="shared" si="440"/>
        <v>65845606.780000001</v>
      </c>
      <c r="DM308" s="7">
        <f t="shared" si="440"/>
        <v>4314287.7</v>
      </c>
      <c r="DN308" s="7">
        <f t="shared" si="440"/>
        <v>15641940.109999999</v>
      </c>
      <c r="DO308" s="7">
        <f t="shared" si="440"/>
        <v>37733660.490000002</v>
      </c>
      <c r="DP308" s="7">
        <f t="shared" si="440"/>
        <v>3835375.22</v>
      </c>
      <c r="DQ308" s="7">
        <f t="shared" si="440"/>
        <v>10430451.529999999</v>
      </c>
      <c r="DR308" s="7">
        <f t="shared" si="440"/>
        <v>16138367.99</v>
      </c>
      <c r="DS308" s="7">
        <f t="shared" si="440"/>
        <v>8410095.3399999999</v>
      </c>
      <c r="DT308" s="7">
        <f t="shared" si="440"/>
        <v>3635908.41</v>
      </c>
      <c r="DU308" s="7">
        <f t="shared" si="440"/>
        <v>5202465.09</v>
      </c>
      <c r="DV308" s="7">
        <f t="shared" si="440"/>
        <v>3824675.96</v>
      </c>
      <c r="DW308" s="7">
        <f t="shared" si="440"/>
        <v>4717593.07</v>
      </c>
      <c r="DX308" s="7">
        <f t="shared" si="440"/>
        <v>3706908.81</v>
      </c>
      <c r="DY308" s="7">
        <f t="shared" si="440"/>
        <v>5064986.5599999996</v>
      </c>
      <c r="DZ308" s="7">
        <f t="shared" si="440"/>
        <v>9229260.9100000001</v>
      </c>
      <c r="EA308" s="7">
        <f t="shared" si="440"/>
        <v>7031176.7800000003</v>
      </c>
      <c r="EB308" s="7">
        <f t="shared" ref="EB308:FX308" si="441">EB292+EB306</f>
        <v>7145800.7199999997</v>
      </c>
      <c r="EC308" s="7">
        <f t="shared" si="441"/>
        <v>4320932.6100000003</v>
      </c>
      <c r="ED308" s="7">
        <f t="shared" si="441"/>
        <v>23259673.48</v>
      </c>
      <c r="EE308" s="7">
        <f t="shared" si="441"/>
        <v>3641777.45</v>
      </c>
      <c r="EF308" s="7">
        <f t="shared" si="441"/>
        <v>16450115.33</v>
      </c>
      <c r="EG308" s="7">
        <f t="shared" si="441"/>
        <v>4108593.61</v>
      </c>
      <c r="EH308" s="7">
        <f t="shared" si="441"/>
        <v>4059192.23</v>
      </c>
      <c r="EI308" s="7">
        <f t="shared" si="441"/>
        <v>163687034.40000001</v>
      </c>
      <c r="EJ308" s="7">
        <f t="shared" si="441"/>
        <v>110421167.34999999</v>
      </c>
      <c r="EK308" s="7">
        <f t="shared" si="441"/>
        <v>8211234.9299999997</v>
      </c>
      <c r="EL308" s="7">
        <f t="shared" si="441"/>
        <v>5812243.7300000004</v>
      </c>
      <c r="EM308" s="7">
        <f t="shared" si="441"/>
        <v>5411602.79</v>
      </c>
      <c r="EN308" s="7">
        <f t="shared" si="441"/>
        <v>11816616.58</v>
      </c>
      <c r="EO308" s="7">
        <f t="shared" si="441"/>
        <v>4712022.42</v>
      </c>
      <c r="EP308" s="7">
        <f t="shared" si="441"/>
        <v>6005312.2199999997</v>
      </c>
      <c r="EQ308" s="7">
        <f t="shared" si="441"/>
        <v>29203245.379999999</v>
      </c>
      <c r="ER308" s="7">
        <f t="shared" si="441"/>
        <v>5028829.8899999997</v>
      </c>
      <c r="ES308" s="7">
        <f t="shared" si="441"/>
        <v>3297793.59</v>
      </c>
      <c r="ET308" s="7">
        <f t="shared" si="441"/>
        <v>4205760.08</v>
      </c>
      <c r="EU308" s="7">
        <f t="shared" si="441"/>
        <v>7821202.0700000003</v>
      </c>
      <c r="EV308" s="7">
        <f t="shared" si="441"/>
        <v>1893445.02</v>
      </c>
      <c r="EW308" s="7">
        <f t="shared" si="441"/>
        <v>13370071.560000001</v>
      </c>
      <c r="EX308" s="7">
        <f t="shared" si="441"/>
        <v>3659286.27</v>
      </c>
      <c r="EY308" s="7">
        <f t="shared" si="441"/>
        <v>7647683.2000000002</v>
      </c>
      <c r="EZ308" s="7">
        <f t="shared" si="441"/>
        <v>2780155.05</v>
      </c>
      <c r="FA308" s="7">
        <f t="shared" si="441"/>
        <v>41747412.399999999</v>
      </c>
      <c r="FB308" s="7">
        <f t="shared" si="441"/>
        <v>4765168.7699999996</v>
      </c>
      <c r="FC308" s="7">
        <f t="shared" si="441"/>
        <v>21970505.670000002</v>
      </c>
      <c r="FD308" s="7">
        <f t="shared" si="441"/>
        <v>5643145.6299999999</v>
      </c>
      <c r="FE308" s="7">
        <f t="shared" si="441"/>
        <v>1991377.31</v>
      </c>
      <c r="FF308" s="7">
        <f t="shared" si="441"/>
        <v>3689779.86</v>
      </c>
      <c r="FG308" s="7">
        <f t="shared" si="441"/>
        <v>2767543.75</v>
      </c>
      <c r="FH308" s="7">
        <f t="shared" si="441"/>
        <v>1710188.19</v>
      </c>
      <c r="FI308" s="7">
        <f t="shared" si="441"/>
        <v>20277824.690000001</v>
      </c>
      <c r="FJ308" s="7">
        <f t="shared" si="441"/>
        <v>22248675.289999999</v>
      </c>
      <c r="FK308" s="7">
        <f t="shared" si="441"/>
        <v>28782923.780000001</v>
      </c>
      <c r="FL308" s="7">
        <f t="shared" si="441"/>
        <v>91255549.319999993</v>
      </c>
      <c r="FM308" s="7">
        <f t="shared" si="441"/>
        <v>42894665.549999997</v>
      </c>
      <c r="FN308" s="7">
        <f t="shared" si="441"/>
        <v>254903396.11000001</v>
      </c>
      <c r="FO308" s="7">
        <f t="shared" si="441"/>
        <v>13151936.9</v>
      </c>
      <c r="FP308" s="7">
        <f t="shared" si="441"/>
        <v>26761209.670000002</v>
      </c>
      <c r="FQ308" s="7">
        <f t="shared" si="441"/>
        <v>11876720.48</v>
      </c>
      <c r="FR308" s="7">
        <f t="shared" si="441"/>
        <v>3378415.69</v>
      </c>
      <c r="FS308" s="7">
        <f t="shared" si="441"/>
        <v>3425421.11</v>
      </c>
      <c r="FT308" s="7">
        <f t="shared" si="441"/>
        <v>1484796</v>
      </c>
      <c r="FU308" s="7">
        <f t="shared" si="441"/>
        <v>10706968.07</v>
      </c>
      <c r="FV308" s="7">
        <f t="shared" si="441"/>
        <v>8940971.0099999998</v>
      </c>
      <c r="FW308" s="7">
        <f t="shared" si="441"/>
        <v>3290841.9</v>
      </c>
      <c r="FX308" s="7">
        <f t="shared" si="441"/>
        <v>1676825.22</v>
      </c>
      <c r="FY308" s="7">
        <f>(FY292+FY306)*-1</f>
        <v>232281526.54519999</v>
      </c>
      <c r="FZ308" s="7">
        <f>SUM(C308:FY308)</f>
        <v>9773152749.0200005</v>
      </c>
      <c r="GA308" s="7"/>
      <c r="GB308" s="7"/>
      <c r="GC308" s="7"/>
      <c r="GD308" s="7"/>
      <c r="GE308" s="7"/>
      <c r="GF308" s="7"/>
      <c r="GG308" s="7"/>
      <c r="GH308" s="7"/>
      <c r="GI308" s="7"/>
      <c r="GJ308" s="7"/>
      <c r="GK308" s="7"/>
      <c r="GL308" s="7"/>
      <c r="GM308" s="7"/>
    </row>
    <row r="309" spans="1:195" x14ac:dyDescent="0.35">
      <c r="A309" s="6" t="s">
        <v>882</v>
      </c>
      <c r="B309" s="7" t="s">
        <v>883</v>
      </c>
      <c r="C309" s="7">
        <f>C293</f>
        <v>32843006.846999999</v>
      </c>
      <c r="D309" s="7">
        <f t="shared" ref="D309:BO309" si="442">D293</f>
        <v>111193003.557</v>
      </c>
      <c r="E309" s="7">
        <f t="shared" si="442"/>
        <v>33658554.725999996</v>
      </c>
      <c r="F309" s="7">
        <f t="shared" si="442"/>
        <v>86699656.475999996</v>
      </c>
      <c r="G309" s="7">
        <f t="shared" si="442"/>
        <v>11556043.038279999</v>
      </c>
      <c r="H309" s="7">
        <f t="shared" si="442"/>
        <v>3534877.125</v>
      </c>
      <c r="I309" s="7">
        <f t="shared" si="442"/>
        <v>30096297.927000001</v>
      </c>
      <c r="J309" s="7">
        <f t="shared" si="442"/>
        <v>4471018.6950000003</v>
      </c>
      <c r="K309" s="7">
        <f t="shared" si="442"/>
        <v>1310559.966</v>
      </c>
      <c r="L309" s="7">
        <f t="shared" si="442"/>
        <v>21741787.49109</v>
      </c>
      <c r="M309" s="7">
        <f t="shared" si="442"/>
        <v>8295154.9605339998</v>
      </c>
      <c r="N309" s="7">
        <f t="shared" si="442"/>
        <v>167403090.4461</v>
      </c>
      <c r="O309" s="7">
        <f t="shared" si="442"/>
        <v>67182883.164000005</v>
      </c>
      <c r="P309" s="7">
        <f t="shared" si="442"/>
        <v>1434314.898</v>
      </c>
      <c r="Q309" s="7">
        <f t="shared" si="442"/>
        <v>150435268.49700001</v>
      </c>
      <c r="R309" s="7">
        <f t="shared" si="442"/>
        <v>1881507.0689999999</v>
      </c>
      <c r="S309" s="7">
        <f t="shared" si="442"/>
        <v>14228053.750680001</v>
      </c>
      <c r="T309" s="7">
        <f t="shared" si="442"/>
        <v>614978.32988700003</v>
      </c>
      <c r="U309" s="7">
        <f t="shared" si="442"/>
        <v>725061.15193300007</v>
      </c>
      <c r="V309" s="7">
        <f t="shared" si="442"/>
        <v>898929.87300000002</v>
      </c>
      <c r="W309" s="7">
        <f t="shared" si="442"/>
        <v>181522.51199999999</v>
      </c>
      <c r="X309" s="7">
        <f t="shared" si="442"/>
        <v>275447.50738400006</v>
      </c>
      <c r="Y309" s="7">
        <f t="shared" si="442"/>
        <v>1686060.45328</v>
      </c>
      <c r="Z309" s="7">
        <f t="shared" si="442"/>
        <v>608232.15755</v>
      </c>
      <c r="AA309" s="7">
        <f t="shared" si="442"/>
        <v>144339748.41600001</v>
      </c>
      <c r="AB309" s="7">
        <f t="shared" si="442"/>
        <v>259061521.428</v>
      </c>
      <c r="AC309" s="7">
        <f t="shared" si="442"/>
        <v>8289534.29856</v>
      </c>
      <c r="AD309" s="7">
        <f t="shared" si="442"/>
        <v>8682467.2151040006</v>
      </c>
      <c r="AE309" s="7">
        <f t="shared" si="442"/>
        <v>582630.48274200002</v>
      </c>
      <c r="AF309" s="7">
        <f t="shared" si="442"/>
        <v>976499.1165779999</v>
      </c>
      <c r="AG309" s="7">
        <f t="shared" si="442"/>
        <v>4231010.3126499997</v>
      </c>
      <c r="AH309" s="7">
        <f t="shared" si="442"/>
        <v>816308.05157999997</v>
      </c>
      <c r="AI309" s="7">
        <f t="shared" si="442"/>
        <v>271452.33</v>
      </c>
      <c r="AJ309" s="7">
        <f t="shared" si="442"/>
        <v>777295.80871200003</v>
      </c>
      <c r="AK309" s="7">
        <f t="shared" si="442"/>
        <v>1357863.58344</v>
      </c>
      <c r="AL309" s="7">
        <f t="shared" si="442"/>
        <v>2452395.906</v>
      </c>
      <c r="AM309" s="7">
        <f t="shared" si="442"/>
        <v>1218925.8733080002</v>
      </c>
      <c r="AN309" s="7">
        <f t="shared" si="442"/>
        <v>4163568.2736900002</v>
      </c>
      <c r="AO309" s="7">
        <f t="shared" si="442"/>
        <v>13293770.763840001</v>
      </c>
      <c r="AP309" s="7">
        <f t="shared" si="442"/>
        <v>683339374.08899999</v>
      </c>
      <c r="AQ309" s="7">
        <f t="shared" si="442"/>
        <v>1775449.4287149999</v>
      </c>
      <c r="AR309" s="7">
        <f t="shared" si="442"/>
        <v>285461279.56800002</v>
      </c>
      <c r="AS309" s="7">
        <f t="shared" si="442"/>
        <v>55838235.418139994</v>
      </c>
      <c r="AT309" s="7">
        <f t="shared" si="442"/>
        <v>10654815.869999999</v>
      </c>
      <c r="AU309" s="7">
        <f t="shared" si="442"/>
        <v>1658359.5926920001</v>
      </c>
      <c r="AV309" s="7">
        <f t="shared" si="442"/>
        <v>1198323.801</v>
      </c>
      <c r="AW309" s="7">
        <f t="shared" si="442"/>
        <v>941305.90795999987</v>
      </c>
      <c r="AX309" s="7">
        <f t="shared" si="442"/>
        <v>638166.45594000001</v>
      </c>
      <c r="AY309" s="7">
        <f t="shared" si="442"/>
        <v>1585215.09</v>
      </c>
      <c r="AZ309" s="7">
        <f t="shared" si="442"/>
        <v>15846084.932400001</v>
      </c>
      <c r="BA309" s="7">
        <f t="shared" si="442"/>
        <v>21907358.465300001</v>
      </c>
      <c r="BB309" s="7">
        <f t="shared" si="442"/>
        <v>5749310.8945599999</v>
      </c>
      <c r="BC309" s="7">
        <f t="shared" si="442"/>
        <v>85369857.986699998</v>
      </c>
      <c r="BD309" s="7">
        <f t="shared" si="442"/>
        <v>14444432.459999999</v>
      </c>
      <c r="BE309" s="7">
        <f t="shared" si="442"/>
        <v>4944093.00416</v>
      </c>
      <c r="BF309" s="7">
        <f t="shared" si="442"/>
        <v>75060737.370000005</v>
      </c>
      <c r="BG309" s="7">
        <f t="shared" si="442"/>
        <v>1678877.28</v>
      </c>
      <c r="BH309" s="7">
        <f t="shared" si="442"/>
        <v>1916163.0189</v>
      </c>
      <c r="BI309" s="7">
        <f t="shared" si="442"/>
        <v>655548.20150999993</v>
      </c>
      <c r="BJ309" s="7">
        <f t="shared" si="442"/>
        <v>25151362.109999999</v>
      </c>
      <c r="BK309" s="7">
        <f t="shared" si="442"/>
        <v>46218317.039999999</v>
      </c>
      <c r="BL309" s="7">
        <f t="shared" si="442"/>
        <v>222651.82800000001</v>
      </c>
      <c r="BM309" s="7">
        <f t="shared" si="442"/>
        <v>1057456.280826</v>
      </c>
      <c r="BN309" s="7">
        <f t="shared" si="442"/>
        <v>9107370.0270000007</v>
      </c>
      <c r="BO309" s="7">
        <f t="shared" si="442"/>
        <v>3681067.6017570002</v>
      </c>
      <c r="BP309" s="7">
        <f t="shared" ref="BP309:EA309" si="443">BP293</f>
        <v>2371460.9042260004</v>
      </c>
      <c r="BQ309" s="7">
        <f t="shared" si="443"/>
        <v>47408306.619180001</v>
      </c>
      <c r="BR309" s="7">
        <f t="shared" si="443"/>
        <v>8327339.4149999991</v>
      </c>
      <c r="BS309" s="7">
        <f t="shared" si="443"/>
        <v>3250154.2730999999</v>
      </c>
      <c r="BT309" s="7">
        <f t="shared" si="443"/>
        <v>3088295.2109699999</v>
      </c>
      <c r="BU309" s="7">
        <f t="shared" si="443"/>
        <v>2274961.026639</v>
      </c>
      <c r="BV309" s="7">
        <f t="shared" si="443"/>
        <v>13747819.951889999</v>
      </c>
      <c r="BW309" s="7">
        <f t="shared" si="443"/>
        <v>16838283.117320001</v>
      </c>
      <c r="BX309" s="7">
        <f t="shared" si="443"/>
        <v>1057858.7057100001</v>
      </c>
      <c r="BY309" s="7">
        <f t="shared" si="443"/>
        <v>3245116.0409999997</v>
      </c>
      <c r="BZ309" s="7">
        <f t="shared" si="443"/>
        <v>960352.65899999999</v>
      </c>
      <c r="CA309" s="7">
        <f t="shared" si="443"/>
        <v>2303523.099442</v>
      </c>
      <c r="CB309" s="7">
        <f t="shared" si="443"/>
        <v>367168289.74199998</v>
      </c>
      <c r="CC309" s="7">
        <f t="shared" si="443"/>
        <v>511729.76678399998</v>
      </c>
      <c r="CD309" s="7">
        <f t="shared" si="443"/>
        <v>467760.06815999997</v>
      </c>
      <c r="CE309" s="7">
        <f t="shared" si="443"/>
        <v>1161999.216</v>
      </c>
      <c r="CF309" s="7">
        <f t="shared" si="443"/>
        <v>767410.52937</v>
      </c>
      <c r="CG309" s="7">
        <f t="shared" si="443"/>
        <v>669414.05099999998</v>
      </c>
      <c r="CH309" s="7">
        <f t="shared" si="443"/>
        <v>456460.37537999998</v>
      </c>
      <c r="CI309" s="7">
        <f t="shared" si="443"/>
        <v>3083660.8470000001</v>
      </c>
      <c r="CJ309" s="7">
        <f t="shared" si="443"/>
        <v>9778837.8271139991</v>
      </c>
      <c r="CK309" s="7">
        <f t="shared" si="443"/>
        <v>16899416.018139999</v>
      </c>
      <c r="CL309" s="7">
        <f t="shared" si="443"/>
        <v>2826776.1515000002</v>
      </c>
      <c r="CM309" s="7">
        <f t="shared" si="443"/>
        <v>1661340.3933600001</v>
      </c>
      <c r="CN309" s="7">
        <f t="shared" si="443"/>
        <v>132790607.064</v>
      </c>
      <c r="CO309" s="7">
        <f t="shared" si="443"/>
        <v>83163389.404360011</v>
      </c>
      <c r="CP309" s="7">
        <f t="shared" si="443"/>
        <v>11480350.450000001</v>
      </c>
      <c r="CQ309" s="7">
        <f t="shared" si="443"/>
        <v>2454945.9266220001</v>
      </c>
      <c r="CR309" s="7">
        <f t="shared" si="443"/>
        <v>386874.19495999999</v>
      </c>
      <c r="CS309" s="7">
        <f t="shared" si="443"/>
        <v>1462789.3988880001</v>
      </c>
      <c r="CT309" s="7">
        <f t="shared" si="443"/>
        <v>605336.36600000004</v>
      </c>
      <c r="CU309" s="7">
        <f t="shared" si="443"/>
        <v>452561.67360000004</v>
      </c>
      <c r="CV309" s="7">
        <f t="shared" si="443"/>
        <v>412325.4351</v>
      </c>
      <c r="CW309" s="7">
        <f t="shared" si="443"/>
        <v>1188268.913223</v>
      </c>
      <c r="CX309" s="7">
        <f t="shared" si="443"/>
        <v>2129026.005504</v>
      </c>
      <c r="CY309" s="7">
        <f t="shared" si="443"/>
        <v>170327.745</v>
      </c>
      <c r="CZ309" s="7">
        <f t="shared" si="443"/>
        <v>6252794.676</v>
      </c>
      <c r="DA309" s="7">
        <f t="shared" si="443"/>
        <v>1292097.5549999999</v>
      </c>
      <c r="DB309" s="7">
        <f t="shared" si="443"/>
        <v>1217821.014</v>
      </c>
      <c r="DC309" s="7">
        <f t="shared" si="443"/>
        <v>1191206.383842</v>
      </c>
      <c r="DD309" s="7">
        <f t="shared" si="443"/>
        <v>964991.94679999992</v>
      </c>
      <c r="DE309" s="7">
        <f t="shared" si="443"/>
        <v>2049350.1775499999</v>
      </c>
      <c r="DF309" s="7">
        <f t="shared" si="443"/>
        <v>67986981.450000003</v>
      </c>
      <c r="DG309" s="7">
        <f t="shared" si="443"/>
        <v>1363304.8541970002</v>
      </c>
      <c r="DH309" s="7">
        <f t="shared" si="443"/>
        <v>9771442.5620520003</v>
      </c>
      <c r="DI309" s="7">
        <f t="shared" si="443"/>
        <v>12053015.146500001</v>
      </c>
      <c r="DJ309" s="7">
        <f t="shared" si="443"/>
        <v>1582908.90381</v>
      </c>
      <c r="DK309" s="7">
        <f t="shared" si="443"/>
        <v>1102913.26948</v>
      </c>
      <c r="DL309" s="7">
        <f t="shared" si="443"/>
        <v>21777604.96655</v>
      </c>
      <c r="DM309" s="7">
        <f t="shared" si="443"/>
        <v>596932.46880100004</v>
      </c>
      <c r="DN309" s="7">
        <f t="shared" si="443"/>
        <v>7053144.6869999999</v>
      </c>
      <c r="DO309" s="7">
        <f t="shared" si="443"/>
        <v>9648991.3499999996</v>
      </c>
      <c r="DP309" s="7">
        <f t="shared" si="443"/>
        <v>904091.49</v>
      </c>
      <c r="DQ309" s="7">
        <f t="shared" si="443"/>
        <v>9947249.5836800002</v>
      </c>
      <c r="DR309" s="7">
        <f t="shared" si="443"/>
        <v>2304063.1439999999</v>
      </c>
      <c r="DS309" s="7">
        <f t="shared" si="443"/>
        <v>1015668.72</v>
      </c>
      <c r="DT309" s="7">
        <f t="shared" si="443"/>
        <v>295536.00412600004</v>
      </c>
      <c r="DU309" s="7">
        <f t="shared" si="443"/>
        <v>744179.13</v>
      </c>
      <c r="DV309" s="7">
        <f t="shared" si="443"/>
        <v>244885.24799999999</v>
      </c>
      <c r="DW309" s="7">
        <f t="shared" si="443"/>
        <v>512855.16757499997</v>
      </c>
      <c r="DX309" s="7">
        <f t="shared" si="443"/>
        <v>2333311.8015999999</v>
      </c>
      <c r="DY309" s="7">
        <f t="shared" si="443"/>
        <v>3340365.3369600005</v>
      </c>
      <c r="DZ309" s="7">
        <f t="shared" si="443"/>
        <v>5023482.1361400001</v>
      </c>
      <c r="EA309" s="7">
        <f t="shared" si="443"/>
        <v>6351236.9757000003</v>
      </c>
      <c r="EB309" s="7">
        <f t="shared" ref="EB309:FX309" si="444">EB293</f>
        <v>2134627.29</v>
      </c>
      <c r="EC309" s="7">
        <f t="shared" si="444"/>
        <v>923236.59600000002</v>
      </c>
      <c r="ED309" s="7">
        <f t="shared" si="444"/>
        <v>22568122.030080002</v>
      </c>
      <c r="EE309" s="7">
        <f t="shared" si="444"/>
        <v>472250.52</v>
      </c>
      <c r="EF309" s="7">
        <f t="shared" si="444"/>
        <v>2132242.9878750001</v>
      </c>
      <c r="EG309" s="7">
        <f t="shared" si="444"/>
        <v>777144.321</v>
      </c>
      <c r="EH309" s="7">
        <f t="shared" si="444"/>
        <v>360994.05</v>
      </c>
      <c r="EI309" s="7">
        <f t="shared" si="444"/>
        <v>33766598.222999997</v>
      </c>
      <c r="EJ309" s="7">
        <f t="shared" si="444"/>
        <v>27821842.929000001</v>
      </c>
      <c r="EK309" s="7">
        <f t="shared" si="444"/>
        <v>2901788.3680700003</v>
      </c>
      <c r="EL309" s="7">
        <f t="shared" si="444"/>
        <v>1725392.5273199999</v>
      </c>
      <c r="EM309" s="7">
        <f t="shared" si="444"/>
        <v>2360095.94618</v>
      </c>
      <c r="EN309" s="7">
        <f t="shared" si="444"/>
        <v>2003860.89</v>
      </c>
      <c r="EO309" s="7">
        <f t="shared" si="444"/>
        <v>1179171.675</v>
      </c>
      <c r="EP309" s="7">
        <f t="shared" si="444"/>
        <v>3684663.0072400002</v>
      </c>
      <c r="EQ309" s="7">
        <f t="shared" si="444"/>
        <v>10825631.762770001</v>
      </c>
      <c r="ER309" s="7">
        <f t="shared" si="444"/>
        <v>2897862.4196500001</v>
      </c>
      <c r="ES309" s="7">
        <f t="shared" si="444"/>
        <v>875082.74399999995</v>
      </c>
      <c r="ET309" s="7">
        <f t="shared" si="444"/>
        <v>1182446.9369999999</v>
      </c>
      <c r="EU309" s="7">
        <f t="shared" si="444"/>
        <v>1122153.156</v>
      </c>
      <c r="EV309" s="7">
        <f t="shared" si="444"/>
        <v>1097876.90591</v>
      </c>
      <c r="EW309" s="7">
        <f t="shared" si="444"/>
        <v>8981148.3468660004</v>
      </c>
      <c r="EX309" s="7">
        <f t="shared" si="444"/>
        <v>417592.46389000001</v>
      </c>
      <c r="EY309" s="7">
        <f t="shared" si="444"/>
        <v>930620.88</v>
      </c>
      <c r="EZ309" s="7">
        <f t="shared" si="444"/>
        <v>806083.35582000006</v>
      </c>
      <c r="FA309" s="7">
        <f t="shared" si="444"/>
        <v>36189055.088018</v>
      </c>
      <c r="FB309" s="7">
        <f t="shared" si="444"/>
        <v>3982524.9556800001</v>
      </c>
      <c r="FC309" s="7">
        <f t="shared" si="444"/>
        <v>11057031.93015</v>
      </c>
      <c r="FD309" s="7">
        <f t="shared" si="444"/>
        <v>1325334.2039999999</v>
      </c>
      <c r="FE309" s="7">
        <f t="shared" si="444"/>
        <v>541562.974024</v>
      </c>
      <c r="FF309" s="7">
        <f t="shared" si="444"/>
        <v>580700.90700000001</v>
      </c>
      <c r="FG309" s="7">
        <f t="shared" si="444"/>
        <v>892341.38699999999</v>
      </c>
      <c r="FH309" s="7">
        <f t="shared" si="444"/>
        <v>846585.86510400008</v>
      </c>
      <c r="FI309" s="7">
        <f t="shared" si="444"/>
        <v>13530251.557242</v>
      </c>
      <c r="FJ309" s="7">
        <f t="shared" si="444"/>
        <v>18497682.124159999</v>
      </c>
      <c r="FK309" s="7">
        <f t="shared" si="444"/>
        <v>23421444.484950002</v>
      </c>
      <c r="FL309" s="7">
        <f t="shared" si="444"/>
        <v>51818632.847999997</v>
      </c>
      <c r="FM309" s="7">
        <f t="shared" si="444"/>
        <v>26979462.15958</v>
      </c>
      <c r="FN309" s="7">
        <f t="shared" si="444"/>
        <v>64515349.530000001</v>
      </c>
      <c r="FO309" s="7">
        <f t="shared" si="444"/>
        <v>12346843.293720001</v>
      </c>
      <c r="FP309" s="7">
        <f t="shared" si="444"/>
        <v>14015001.491145</v>
      </c>
      <c r="FQ309" s="7">
        <f t="shared" si="444"/>
        <v>11472301.140000001</v>
      </c>
      <c r="FR309" s="7">
        <f t="shared" si="444"/>
        <v>3107157.01</v>
      </c>
      <c r="FS309" s="7">
        <f t="shared" si="444"/>
        <v>2717041.0066799996</v>
      </c>
      <c r="FT309" s="7">
        <f t="shared" si="444"/>
        <v>1390846.0639000002</v>
      </c>
      <c r="FU309" s="7">
        <f t="shared" si="444"/>
        <v>3471852.1405000002</v>
      </c>
      <c r="FV309" s="7">
        <f t="shared" si="444"/>
        <v>2454384.0391199999</v>
      </c>
      <c r="FW309" s="7">
        <f t="shared" si="444"/>
        <v>450812.31489799998</v>
      </c>
      <c r="FX309" s="7">
        <f t="shared" si="444"/>
        <v>357125.30075000005</v>
      </c>
      <c r="FY309" s="7"/>
      <c r="FZ309" s="7">
        <f>SUM(C309:FY309)</f>
        <v>3925427165.0856795</v>
      </c>
      <c r="GA309" s="7"/>
      <c r="GB309" s="7"/>
      <c r="GC309" s="7"/>
      <c r="GD309" s="7"/>
      <c r="GE309" s="7"/>
      <c r="GF309" s="7"/>
      <c r="GG309" s="7"/>
      <c r="GH309" s="7"/>
      <c r="GI309" s="7"/>
      <c r="GJ309" s="7"/>
      <c r="GK309" s="7"/>
      <c r="GL309" s="7"/>
      <c r="GM309" s="7"/>
    </row>
    <row r="310" spans="1:195" x14ac:dyDescent="0.35">
      <c r="A310" s="6" t="s">
        <v>884</v>
      </c>
      <c r="B310" s="7" t="s">
        <v>885</v>
      </c>
      <c r="C310" s="7">
        <f>C294</f>
        <v>2486103.7400000002</v>
      </c>
      <c r="D310" s="7">
        <f t="shared" ref="D310:BO310" si="445">D294</f>
        <v>5722195.21</v>
      </c>
      <c r="E310" s="7">
        <f t="shared" si="445"/>
        <v>1488921.66</v>
      </c>
      <c r="F310" s="7">
        <f t="shared" si="445"/>
        <v>8370814.6399999997</v>
      </c>
      <c r="G310" s="7">
        <f t="shared" si="445"/>
        <v>589322.68999999994</v>
      </c>
      <c r="H310" s="7">
        <f t="shared" si="445"/>
        <v>53874.12</v>
      </c>
      <c r="I310" s="7">
        <f t="shared" si="445"/>
        <v>1602194.08</v>
      </c>
      <c r="J310" s="7">
        <f t="shared" si="445"/>
        <v>531892.17000000004</v>
      </c>
      <c r="K310" s="7">
        <f t="shared" si="445"/>
        <v>144747.29</v>
      </c>
      <c r="L310" s="7">
        <f t="shared" si="445"/>
        <v>1464762.74</v>
      </c>
      <c r="M310" s="7">
        <f t="shared" si="445"/>
        <v>482581.66</v>
      </c>
      <c r="N310" s="7">
        <f t="shared" si="445"/>
        <v>12636998.84</v>
      </c>
      <c r="O310" s="7">
        <f t="shared" si="445"/>
        <v>5371193.4500000002</v>
      </c>
      <c r="P310" s="7">
        <f t="shared" si="445"/>
        <v>85687.11</v>
      </c>
      <c r="Q310" s="7">
        <f t="shared" si="445"/>
        <v>9409437.8599999994</v>
      </c>
      <c r="R310" s="7">
        <f t="shared" si="445"/>
        <v>104826.22</v>
      </c>
      <c r="S310" s="7">
        <f t="shared" si="445"/>
        <v>1058699.57</v>
      </c>
      <c r="T310" s="7">
        <f t="shared" si="445"/>
        <v>7796.8</v>
      </c>
      <c r="U310" s="7">
        <f t="shared" si="445"/>
        <v>70030.66</v>
      </c>
      <c r="V310" s="7">
        <f t="shared" si="445"/>
        <v>86202.79</v>
      </c>
      <c r="W310" s="7">
        <f t="shared" si="445"/>
        <v>18403.849999999999</v>
      </c>
      <c r="X310" s="7">
        <f t="shared" si="445"/>
        <v>25569.200000000001</v>
      </c>
      <c r="Y310" s="7">
        <f t="shared" si="445"/>
        <v>137008.97</v>
      </c>
      <c r="Z310" s="7">
        <f t="shared" si="445"/>
        <v>62529.99</v>
      </c>
      <c r="AA310" s="7">
        <f t="shared" si="445"/>
        <v>6826844.5599999996</v>
      </c>
      <c r="AB310" s="7">
        <f t="shared" si="445"/>
        <v>12703217.529999999</v>
      </c>
      <c r="AC310" s="7">
        <f t="shared" si="445"/>
        <v>733088.39</v>
      </c>
      <c r="AD310" s="7">
        <f t="shared" si="445"/>
        <v>765338.98</v>
      </c>
      <c r="AE310" s="7">
        <f t="shared" si="445"/>
        <v>60785.05</v>
      </c>
      <c r="AF310" s="7">
        <f t="shared" si="445"/>
        <v>96620.85</v>
      </c>
      <c r="AG310" s="7">
        <f t="shared" si="445"/>
        <v>332294.17</v>
      </c>
      <c r="AH310" s="7">
        <f t="shared" si="445"/>
        <v>162874.26</v>
      </c>
      <c r="AI310" s="7">
        <f t="shared" si="445"/>
        <v>56051.74</v>
      </c>
      <c r="AJ310" s="7">
        <f t="shared" si="445"/>
        <v>139696.16</v>
      </c>
      <c r="AK310" s="7">
        <f t="shared" si="445"/>
        <v>50153.09</v>
      </c>
      <c r="AL310" s="7">
        <f t="shared" si="445"/>
        <v>136478.41</v>
      </c>
      <c r="AM310" s="7">
        <f t="shared" si="445"/>
        <v>108754.41</v>
      </c>
      <c r="AN310" s="7">
        <f t="shared" si="445"/>
        <v>518653.93</v>
      </c>
      <c r="AO310" s="7">
        <f t="shared" si="445"/>
        <v>1736922.12</v>
      </c>
      <c r="AP310" s="7">
        <f t="shared" si="445"/>
        <v>36419101.409999996</v>
      </c>
      <c r="AQ310" s="7">
        <f t="shared" si="445"/>
        <v>114154.15</v>
      </c>
      <c r="AR310" s="7">
        <f t="shared" si="445"/>
        <v>20329146.010000002</v>
      </c>
      <c r="AS310" s="7">
        <f t="shared" si="445"/>
        <v>3012130.71</v>
      </c>
      <c r="AT310" s="7">
        <f t="shared" si="445"/>
        <v>1131092.32</v>
      </c>
      <c r="AU310" s="7">
        <f t="shared" si="445"/>
        <v>193574.48</v>
      </c>
      <c r="AV310" s="7">
        <f t="shared" si="445"/>
        <v>165380.70000000001</v>
      </c>
      <c r="AW310" s="7">
        <f t="shared" si="445"/>
        <v>112909.41</v>
      </c>
      <c r="AX310" s="7">
        <f t="shared" si="445"/>
        <v>81831.03</v>
      </c>
      <c r="AY310" s="7">
        <f t="shared" si="445"/>
        <v>133275.51</v>
      </c>
      <c r="AZ310" s="7">
        <f t="shared" si="445"/>
        <v>1536087.09</v>
      </c>
      <c r="BA310" s="7">
        <f t="shared" si="445"/>
        <v>2320786.4700000002</v>
      </c>
      <c r="BB310" s="7">
        <f t="shared" si="445"/>
        <v>492666.09</v>
      </c>
      <c r="BC310" s="7">
        <f t="shared" si="445"/>
        <v>8357424.1100000003</v>
      </c>
      <c r="BD310" s="7">
        <f t="shared" si="445"/>
        <v>1340447.97</v>
      </c>
      <c r="BE310" s="7">
        <f t="shared" si="445"/>
        <v>451730.17</v>
      </c>
      <c r="BF310" s="7">
        <f t="shared" si="445"/>
        <v>7293314.9400000004</v>
      </c>
      <c r="BG310" s="7">
        <f t="shared" si="445"/>
        <v>124916.55</v>
      </c>
      <c r="BH310" s="7">
        <f t="shared" si="445"/>
        <v>184334.54</v>
      </c>
      <c r="BI310" s="7">
        <f t="shared" si="445"/>
        <v>70285.149999999994</v>
      </c>
      <c r="BJ310" s="7">
        <f t="shared" si="445"/>
        <v>1941438.87</v>
      </c>
      <c r="BK310" s="7">
        <f t="shared" si="445"/>
        <v>3573443.67</v>
      </c>
      <c r="BL310" s="7">
        <f t="shared" si="445"/>
        <v>17265.79</v>
      </c>
      <c r="BM310" s="7">
        <f t="shared" si="445"/>
        <v>95252.46</v>
      </c>
      <c r="BN310" s="7">
        <f t="shared" si="445"/>
        <v>1135081.67</v>
      </c>
      <c r="BO310" s="7">
        <f t="shared" si="445"/>
        <v>373634.27</v>
      </c>
      <c r="BP310" s="7">
        <f t="shared" ref="BP310:EA310" si="446">BP294</f>
        <v>231957.22</v>
      </c>
      <c r="BQ310" s="7">
        <f t="shared" si="446"/>
        <v>2156348.7599999998</v>
      </c>
      <c r="BR310" s="7">
        <f t="shared" si="446"/>
        <v>582213.41</v>
      </c>
      <c r="BS310" s="7">
        <f t="shared" si="446"/>
        <v>309913.81</v>
      </c>
      <c r="BT310" s="7">
        <f t="shared" si="446"/>
        <v>161091.41</v>
      </c>
      <c r="BU310" s="7">
        <f t="shared" si="446"/>
        <v>93411.67</v>
      </c>
      <c r="BV310" s="7">
        <f t="shared" si="446"/>
        <v>752815.7</v>
      </c>
      <c r="BW310" s="7">
        <f t="shared" si="446"/>
        <v>856290.13</v>
      </c>
      <c r="BX310" s="7">
        <f t="shared" si="446"/>
        <v>91405.49</v>
      </c>
      <c r="BY310" s="7">
        <f t="shared" si="446"/>
        <v>318902.01</v>
      </c>
      <c r="BZ310" s="7">
        <f t="shared" si="446"/>
        <v>91684.87</v>
      </c>
      <c r="CA310" s="7">
        <f t="shared" si="446"/>
        <v>358753.67</v>
      </c>
      <c r="CB310" s="7">
        <f t="shared" si="446"/>
        <v>24362000.199999999</v>
      </c>
      <c r="CC310" s="7">
        <f t="shared" si="446"/>
        <v>6523.44</v>
      </c>
      <c r="CD310" s="7">
        <f t="shared" si="446"/>
        <v>89625.5</v>
      </c>
      <c r="CE310" s="7">
        <f t="shared" si="446"/>
        <v>118160.05</v>
      </c>
      <c r="CF310" s="7">
        <f t="shared" si="446"/>
        <v>83737</v>
      </c>
      <c r="CG310" s="7">
        <f t="shared" si="446"/>
        <v>60761.01</v>
      </c>
      <c r="CH310" s="7">
        <f t="shared" si="446"/>
        <v>30109.95</v>
      </c>
      <c r="CI310" s="7">
        <f t="shared" si="446"/>
        <v>251140.34</v>
      </c>
      <c r="CJ310" s="7">
        <f t="shared" si="446"/>
        <v>413656.77</v>
      </c>
      <c r="CK310" s="7">
        <f t="shared" si="446"/>
        <v>1699098.36</v>
      </c>
      <c r="CL310" s="7">
        <f t="shared" si="446"/>
        <v>238217.67</v>
      </c>
      <c r="CM310" s="7">
        <f t="shared" si="446"/>
        <v>186303</v>
      </c>
      <c r="CN310" s="7">
        <f t="shared" si="446"/>
        <v>8558859.9399999995</v>
      </c>
      <c r="CO310" s="7">
        <f t="shared" si="446"/>
        <v>5388104.3200000003</v>
      </c>
      <c r="CP310" s="7">
        <f t="shared" si="446"/>
        <v>748537.61</v>
      </c>
      <c r="CQ310" s="7">
        <f t="shared" si="446"/>
        <v>404598.69</v>
      </c>
      <c r="CR310" s="7">
        <f t="shared" si="446"/>
        <v>75865.52</v>
      </c>
      <c r="CS310" s="7">
        <f t="shared" si="446"/>
        <v>233975.56</v>
      </c>
      <c r="CT310" s="7">
        <f t="shared" si="446"/>
        <v>88616.37</v>
      </c>
      <c r="CU310" s="7">
        <f t="shared" si="446"/>
        <v>52286.5</v>
      </c>
      <c r="CV310" s="7">
        <f t="shared" si="446"/>
        <v>40493.43</v>
      </c>
      <c r="CW310" s="7">
        <f t="shared" si="446"/>
        <v>171301.41</v>
      </c>
      <c r="CX310" s="7">
        <f t="shared" si="446"/>
        <v>229723.19</v>
      </c>
      <c r="CY310" s="7">
        <f t="shared" si="446"/>
        <v>20357.29</v>
      </c>
      <c r="CZ310" s="7">
        <f t="shared" si="446"/>
        <v>736830.09</v>
      </c>
      <c r="DA310" s="7">
        <f t="shared" si="446"/>
        <v>156502.28</v>
      </c>
      <c r="DB310" s="7">
        <f t="shared" si="446"/>
        <v>120477.05</v>
      </c>
      <c r="DC310" s="7">
        <f t="shared" si="446"/>
        <v>152541.37</v>
      </c>
      <c r="DD310" s="7">
        <f t="shared" si="446"/>
        <v>84776.14</v>
      </c>
      <c r="DE310" s="7">
        <f t="shared" si="446"/>
        <v>223666.64</v>
      </c>
      <c r="DF310" s="7">
        <f t="shared" si="446"/>
        <v>7700362.0300000003</v>
      </c>
      <c r="DG310" s="7">
        <f t="shared" si="446"/>
        <v>138143.76</v>
      </c>
      <c r="DH310" s="7">
        <f t="shared" si="446"/>
        <v>944994.79</v>
      </c>
      <c r="DI310" s="7">
        <f t="shared" si="446"/>
        <v>1275976.19</v>
      </c>
      <c r="DJ310" s="7">
        <f t="shared" si="446"/>
        <v>158596.21</v>
      </c>
      <c r="DK310" s="7">
        <f t="shared" si="446"/>
        <v>87605.49</v>
      </c>
      <c r="DL310" s="7">
        <f t="shared" si="446"/>
        <v>2625339.33</v>
      </c>
      <c r="DM310" s="7">
        <f t="shared" si="446"/>
        <v>78402.84</v>
      </c>
      <c r="DN310" s="7">
        <f t="shared" si="446"/>
        <v>599029.62</v>
      </c>
      <c r="DO310" s="7">
        <f t="shared" si="446"/>
        <v>765444.43</v>
      </c>
      <c r="DP310" s="7">
        <f t="shared" si="446"/>
        <v>60640.1</v>
      </c>
      <c r="DQ310" s="7">
        <f t="shared" si="446"/>
        <v>483159.99</v>
      </c>
      <c r="DR310" s="7">
        <f t="shared" si="446"/>
        <v>361120.57</v>
      </c>
      <c r="DS310" s="7">
        <f t="shared" si="446"/>
        <v>214726.39999999999</v>
      </c>
      <c r="DT310" s="7">
        <f t="shared" si="446"/>
        <v>55058.11</v>
      </c>
      <c r="DU310" s="7">
        <f t="shared" si="446"/>
        <v>124347.19</v>
      </c>
      <c r="DV310" s="7">
        <f t="shared" si="446"/>
        <v>49615.06</v>
      </c>
      <c r="DW310" s="7">
        <f t="shared" si="446"/>
        <v>111040.06</v>
      </c>
      <c r="DX310" s="7">
        <f t="shared" si="446"/>
        <v>143950.67000000001</v>
      </c>
      <c r="DY310" s="7">
        <f t="shared" si="446"/>
        <v>239560.98</v>
      </c>
      <c r="DZ310" s="7">
        <f t="shared" si="446"/>
        <v>412967.03</v>
      </c>
      <c r="EA310" s="7">
        <f t="shared" si="446"/>
        <v>679726.33</v>
      </c>
      <c r="EB310" s="7">
        <f t="shared" ref="EB310:FX310" si="447">EB294</f>
        <v>248733.05</v>
      </c>
      <c r="EC310" s="7">
        <f t="shared" si="447"/>
        <v>110128.77</v>
      </c>
      <c r="ED310" s="7">
        <f t="shared" si="447"/>
        <v>691194.7</v>
      </c>
      <c r="EE310" s="7">
        <f t="shared" si="447"/>
        <v>65386.43</v>
      </c>
      <c r="EF310" s="7">
        <f t="shared" si="447"/>
        <v>326679.2</v>
      </c>
      <c r="EG310" s="7">
        <f t="shared" si="447"/>
        <v>113173.66</v>
      </c>
      <c r="EH310" s="7">
        <f t="shared" si="447"/>
        <v>51089.69</v>
      </c>
      <c r="EI310" s="7">
        <f t="shared" si="447"/>
        <v>3110099.38</v>
      </c>
      <c r="EJ310" s="7">
        <f t="shared" si="447"/>
        <v>2226590.86</v>
      </c>
      <c r="EK310" s="7">
        <f t="shared" si="447"/>
        <v>129585.27</v>
      </c>
      <c r="EL310" s="7">
        <f t="shared" si="447"/>
        <v>85115.18</v>
      </c>
      <c r="EM310" s="7">
        <f t="shared" si="447"/>
        <v>279061.11</v>
      </c>
      <c r="EN310" s="7">
        <f t="shared" si="447"/>
        <v>268552.46000000002</v>
      </c>
      <c r="EO310" s="7">
        <f t="shared" si="447"/>
        <v>112545.45</v>
      </c>
      <c r="EP310" s="7">
        <f t="shared" si="447"/>
        <v>205284.14</v>
      </c>
      <c r="EQ310" s="7">
        <f t="shared" si="447"/>
        <v>916333.94</v>
      </c>
      <c r="ER310" s="7">
        <f t="shared" si="447"/>
        <v>204633.9</v>
      </c>
      <c r="ES310" s="7">
        <f t="shared" si="447"/>
        <v>227450.93</v>
      </c>
      <c r="ET310" s="7">
        <f t="shared" si="447"/>
        <v>126251.14</v>
      </c>
      <c r="EU310" s="7">
        <f t="shared" si="447"/>
        <v>171621.17</v>
      </c>
      <c r="EV310" s="7">
        <f t="shared" si="447"/>
        <v>73633.789999999994</v>
      </c>
      <c r="EW310" s="7">
        <f t="shared" si="447"/>
        <v>310410.44</v>
      </c>
      <c r="EX310" s="7">
        <f t="shared" si="447"/>
        <v>20466.98</v>
      </c>
      <c r="EY310" s="7">
        <f t="shared" si="447"/>
        <v>106067.07</v>
      </c>
      <c r="EZ310" s="7">
        <f t="shared" si="447"/>
        <v>93571.05</v>
      </c>
      <c r="FA310" s="7">
        <f t="shared" si="447"/>
        <v>1701019.37</v>
      </c>
      <c r="FB310" s="7">
        <f t="shared" si="447"/>
        <v>327879.89</v>
      </c>
      <c r="FC310" s="7">
        <f t="shared" si="447"/>
        <v>873424.45</v>
      </c>
      <c r="FD310" s="7">
        <f t="shared" si="447"/>
        <v>157050.48000000001</v>
      </c>
      <c r="FE310" s="7">
        <f t="shared" si="447"/>
        <v>67031.44</v>
      </c>
      <c r="FF310" s="7">
        <f t="shared" si="447"/>
        <v>71709.539999999994</v>
      </c>
      <c r="FG310" s="7">
        <f t="shared" si="447"/>
        <v>84557.4</v>
      </c>
      <c r="FH310" s="7">
        <f t="shared" si="447"/>
        <v>110593.39</v>
      </c>
      <c r="FI310" s="7">
        <f t="shared" si="447"/>
        <v>692424.05</v>
      </c>
      <c r="FJ310" s="7">
        <f t="shared" si="447"/>
        <v>944064.34</v>
      </c>
      <c r="FK310" s="7">
        <f t="shared" si="447"/>
        <v>912429.09</v>
      </c>
      <c r="FL310" s="7">
        <f t="shared" si="447"/>
        <v>2192499.67</v>
      </c>
      <c r="FM310" s="7">
        <f t="shared" si="447"/>
        <v>901144.54</v>
      </c>
      <c r="FN310" s="7">
        <f t="shared" si="447"/>
        <v>3229587.13</v>
      </c>
      <c r="FO310" s="7">
        <f t="shared" si="447"/>
        <v>804160.28</v>
      </c>
      <c r="FP310" s="7">
        <f t="shared" si="447"/>
        <v>700658.33</v>
      </c>
      <c r="FQ310" s="7">
        <f t="shared" si="447"/>
        <v>404419.34</v>
      </c>
      <c r="FR310" s="7">
        <f t="shared" si="447"/>
        <v>271258.68</v>
      </c>
      <c r="FS310" s="7">
        <f t="shared" si="447"/>
        <v>94816.960000000006</v>
      </c>
      <c r="FT310" s="7">
        <f t="shared" si="447"/>
        <v>93903.08</v>
      </c>
      <c r="FU310" s="7">
        <f t="shared" si="447"/>
        <v>329989.55</v>
      </c>
      <c r="FV310" s="7">
        <f t="shared" si="447"/>
        <v>205512.47</v>
      </c>
      <c r="FW310" s="7">
        <f t="shared" si="447"/>
        <v>48224.19</v>
      </c>
      <c r="FX310" s="7">
        <f t="shared" si="447"/>
        <v>37973.199999999997</v>
      </c>
      <c r="FY310" s="7"/>
      <c r="FZ310" s="7">
        <f>SUM(C310:FY310)</f>
        <v>261311707.13999993</v>
      </c>
      <c r="GB310" s="7"/>
      <c r="GC310" s="7"/>
      <c r="GD310" s="7"/>
      <c r="GE310" s="15"/>
      <c r="GF310" s="15"/>
      <c r="GG310" s="15"/>
      <c r="GH310" s="7"/>
      <c r="GI310" s="7"/>
      <c r="GJ310" s="7"/>
      <c r="GK310" s="7"/>
      <c r="GL310" s="7"/>
      <c r="GM310" s="7"/>
    </row>
    <row r="311" spans="1:195" x14ac:dyDescent="0.35">
      <c r="A311" s="6" t="s">
        <v>886</v>
      </c>
      <c r="B311" s="7" t="s">
        <v>887</v>
      </c>
      <c r="C311" s="7">
        <f>C308-C309-C310</f>
        <v>42605214.162999995</v>
      </c>
      <c r="D311" s="7">
        <f t="shared" ref="D311:BO311" si="448">D308-D309-D310</f>
        <v>273615939.11900008</v>
      </c>
      <c r="E311" s="7">
        <f t="shared" si="448"/>
        <v>28961780.938000012</v>
      </c>
      <c r="F311" s="7">
        <f t="shared" si="448"/>
        <v>162863284.47899997</v>
      </c>
      <c r="G311" s="7">
        <f t="shared" si="448"/>
        <v>8027112.5817200001</v>
      </c>
      <c r="H311" s="7">
        <f t="shared" si="448"/>
        <v>9599031.3550000004</v>
      </c>
      <c r="I311" s="7">
        <f t="shared" si="448"/>
        <v>57990118.270999998</v>
      </c>
      <c r="J311" s="7">
        <f t="shared" si="448"/>
        <v>19297232.034999996</v>
      </c>
      <c r="K311" s="7">
        <f t="shared" si="448"/>
        <v>2801695.9840000002</v>
      </c>
      <c r="L311" s="7">
        <f t="shared" si="448"/>
        <v>2937069.7689100001</v>
      </c>
      <c r="M311" s="7">
        <f t="shared" si="448"/>
        <v>4936293.9994659992</v>
      </c>
      <c r="N311" s="7">
        <f t="shared" si="448"/>
        <v>404104473.6239</v>
      </c>
      <c r="O311" s="7">
        <f t="shared" si="448"/>
        <v>71479750.915999994</v>
      </c>
      <c r="P311" s="7">
        <f t="shared" si="448"/>
        <v>3667377.5019999999</v>
      </c>
      <c r="Q311" s="7">
        <f t="shared" si="448"/>
        <v>298502307.43599999</v>
      </c>
      <c r="R311" s="7">
        <f t="shared" si="448"/>
        <v>70508953.880999997</v>
      </c>
      <c r="S311" s="7">
        <f t="shared" si="448"/>
        <v>3703577.8093199972</v>
      </c>
      <c r="T311" s="7">
        <f t="shared" si="448"/>
        <v>2624581.7201130004</v>
      </c>
      <c r="U311" s="7">
        <f t="shared" si="448"/>
        <v>619857.40806699987</v>
      </c>
      <c r="V311" s="7">
        <f t="shared" si="448"/>
        <v>3231123.7269999995</v>
      </c>
      <c r="W311" s="7">
        <f t="shared" si="448"/>
        <v>2601605.3279999997</v>
      </c>
      <c r="X311" s="7">
        <f t="shared" si="448"/>
        <v>933874.06261599995</v>
      </c>
      <c r="Y311" s="7">
        <f t="shared" si="448"/>
        <v>9192617.256719999</v>
      </c>
      <c r="Z311" s="7">
        <f t="shared" si="448"/>
        <v>3141106.5724499999</v>
      </c>
      <c r="AA311" s="7">
        <f t="shared" si="448"/>
        <v>194137605.12400001</v>
      </c>
      <c r="AB311" s="7">
        <f t="shared" si="448"/>
        <v>36515370.181999981</v>
      </c>
      <c r="AC311" s="7">
        <f t="shared" si="448"/>
        <v>2141151.9014399997</v>
      </c>
      <c r="AD311" s="7">
        <f t="shared" si="448"/>
        <v>4953473.9448959995</v>
      </c>
      <c r="AE311" s="7">
        <f t="shared" si="448"/>
        <v>1549829.1472580002</v>
      </c>
      <c r="AF311" s="7">
        <f t="shared" si="448"/>
        <v>2294875.6834219997</v>
      </c>
      <c r="AG311" s="7">
        <f t="shared" si="448"/>
        <v>3402128.8773500007</v>
      </c>
      <c r="AH311" s="7">
        <f t="shared" si="448"/>
        <v>10682276.58842</v>
      </c>
      <c r="AI311" s="7">
        <f t="shared" si="448"/>
        <v>4971316.3999999994</v>
      </c>
      <c r="AJ311" s="7">
        <f t="shared" si="448"/>
        <v>2645688.0812879996</v>
      </c>
      <c r="AK311" s="7">
        <f t="shared" si="448"/>
        <v>2045509.4965599999</v>
      </c>
      <c r="AL311" s="7">
        <f t="shared" si="448"/>
        <v>1994586.6240000005</v>
      </c>
      <c r="AM311" s="7">
        <f t="shared" si="448"/>
        <v>3963842.576692</v>
      </c>
      <c r="AN311" s="7">
        <f t="shared" si="448"/>
        <v>122887.37630999991</v>
      </c>
      <c r="AO311" s="7">
        <f t="shared" si="448"/>
        <v>36175172.046160005</v>
      </c>
      <c r="AP311" s="7">
        <f t="shared" si="448"/>
        <v>282834019.171</v>
      </c>
      <c r="AQ311" s="7">
        <f t="shared" si="448"/>
        <v>2433109.7312849998</v>
      </c>
      <c r="AR311" s="7">
        <f t="shared" si="448"/>
        <v>358664576.86879998</v>
      </c>
      <c r="AS311" s="7">
        <f t="shared" si="448"/>
        <v>16240203.251860015</v>
      </c>
      <c r="AT311" s="7">
        <f t="shared" si="448"/>
        <v>14916664.01</v>
      </c>
      <c r="AU311" s="7">
        <f t="shared" si="448"/>
        <v>2727811.6673080004</v>
      </c>
      <c r="AV311" s="7">
        <f t="shared" si="448"/>
        <v>3675523.8789999997</v>
      </c>
      <c r="AW311" s="7">
        <f t="shared" si="448"/>
        <v>3341156.9220400001</v>
      </c>
      <c r="AX311" s="7">
        <f t="shared" si="448"/>
        <v>1128107.2340599999</v>
      </c>
      <c r="AY311" s="7">
        <f t="shared" si="448"/>
        <v>4266522.3400000008</v>
      </c>
      <c r="AZ311" s="7">
        <f t="shared" si="448"/>
        <v>124261656.54759999</v>
      </c>
      <c r="BA311" s="7">
        <f t="shared" si="448"/>
        <v>74410263.12470001</v>
      </c>
      <c r="BB311" s="7">
        <f t="shared" si="448"/>
        <v>76845938.235440001</v>
      </c>
      <c r="BC311" s="7">
        <f t="shared" si="448"/>
        <v>153286735.26030001</v>
      </c>
      <c r="BD311" s="7">
        <f t="shared" si="448"/>
        <v>23212222.829999998</v>
      </c>
      <c r="BE311" s="7">
        <f t="shared" si="448"/>
        <v>9056658.2558399998</v>
      </c>
      <c r="BF311" s="7">
        <f t="shared" si="448"/>
        <v>193375586.18000001</v>
      </c>
      <c r="BG311" s="7">
        <f t="shared" si="448"/>
        <v>9951817.8399999999</v>
      </c>
      <c r="BH311" s="7">
        <f t="shared" si="448"/>
        <v>5508962.2111</v>
      </c>
      <c r="BI311" s="7">
        <f t="shared" si="448"/>
        <v>3824756.4184899996</v>
      </c>
      <c r="BJ311" s="7">
        <f t="shared" si="448"/>
        <v>40695665.95000001</v>
      </c>
      <c r="BK311" s="7">
        <f t="shared" si="448"/>
        <v>310985693.11999995</v>
      </c>
      <c r="BL311" s="7">
        <f t="shared" si="448"/>
        <v>1976326.2120000001</v>
      </c>
      <c r="BM311" s="7">
        <f t="shared" si="448"/>
        <v>4267370.3791740006</v>
      </c>
      <c r="BN311" s="7">
        <f t="shared" si="448"/>
        <v>24946785.712999992</v>
      </c>
      <c r="BO311" s="7">
        <f t="shared" si="448"/>
        <v>10554581.148242999</v>
      </c>
      <c r="BP311" s="7">
        <f t="shared" ref="BP311:EA311" si="449">BP308-BP309-BP310</f>
        <v>794534.27577399951</v>
      </c>
      <c r="BQ311" s="7">
        <f t="shared" si="449"/>
        <v>19130431.120820001</v>
      </c>
      <c r="BR311" s="7">
        <f t="shared" si="449"/>
        <v>41811440.245000005</v>
      </c>
      <c r="BS311" s="7">
        <f t="shared" si="449"/>
        <v>10919866.196899999</v>
      </c>
      <c r="BT311" s="7">
        <f t="shared" si="449"/>
        <v>2516984.7390300003</v>
      </c>
      <c r="BU311" s="7">
        <f t="shared" si="449"/>
        <v>3554441.3733610003</v>
      </c>
      <c r="BV311" s="7">
        <f t="shared" si="449"/>
        <v>573.13810999994166</v>
      </c>
      <c r="BW311" s="7">
        <f t="shared" si="449"/>
        <v>5534662.7926799981</v>
      </c>
      <c r="BX311" s="7">
        <f t="shared" si="449"/>
        <v>632480.51428999985</v>
      </c>
      <c r="BY311" s="7">
        <f t="shared" si="449"/>
        <v>2865475.0389999999</v>
      </c>
      <c r="BZ311" s="7">
        <f t="shared" si="449"/>
        <v>2848143.301</v>
      </c>
      <c r="CA311" s="7">
        <f t="shared" si="449"/>
        <v>440987.32055799983</v>
      </c>
      <c r="CB311" s="7">
        <f t="shared" si="449"/>
        <v>424916735.66479999</v>
      </c>
      <c r="CC311" s="7">
        <f t="shared" si="449"/>
        <v>3016585.953216</v>
      </c>
      <c r="CD311" s="7">
        <f t="shared" si="449"/>
        <v>2277818.44184</v>
      </c>
      <c r="CE311" s="7">
        <f t="shared" si="449"/>
        <v>1829751.7839999998</v>
      </c>
      <c r="CF311" s="7">
        <f t="shared" si="449"/>
        <v>1616385.7706299997</v>
      </c>
      <c r="CG311" s="7">
        <f t="shared" si="449"/>
        <v>2929003.4990000003</v>
      </c>
      <c r="CH311" s="7">
        <f t="shared" si="449"/>
        <v>1788181.0846200001</v>
      </c>
      <c r="CI311" s="7">
        <f t="shared" si="449"/>
        <v>5137432.5129999993</v>
      </c>
      <c r="CJ311" s="7">
        <f t="shared" si="449"/>
        <v>1334596.8128860011</v>
      </c>
      <c r="CK311" s="7">
        <f t="shared" si="449"/>
        <v>31508773.294059996</v>
      </c>
      <c r="CL311" s="7">
        <f t="shared" si="449"/>
        <v>12219955.0185</v>
      </c>
      <c r="CM311" s="7">
        <f t="shared" si="449"/>
        <v>7612716.6166399997</v>
      </c>
      <c r="CN311" s="7">
        <f t="shared" si="449"/>
        <v>169593677.574</v>
      </c>
      <c r="CO311" s="7">
        <f t="shared" si="449"/>
        <v>67893199.785639971</v>
      </c>
      <c r="CP311" s="7">
        <f t="shared" si="449"/>
        <v>0</v>
      </c>
      <c r="CQ311" s="7">
        <f t="shared" si="449"/>
        <v>7430972.7533779992</v>
      </c>
      <c r="CR311" s="7">
        <f t="shared" si="449"/>
        <v>3490428.8850400001</v>
      </c>
      <c r="CS311" s="7">
        <f t="shared" si="449"/>
        <v>2876412.6711119995</v>
      </c>
      <c r="CT311" s="7">
        <f t="shared" si="449"/>
        <v>1848822.7540000002</v>
      </c>
      <c r="CU311" s="7">
        <f t="shared" si="449"/>
        <v>4838439.4364</v>
      </c>
      <c r="CV311" s="7">
        <f t="shared" si="449"/>
        <v>697680.90489999996</v>
      </c>
      <c r="CW311" s="7">
        <f t="shared" si="449"/>
        <v>2422906.5167769995</v>
      </c>
      <c r="CX311" s="7">
        <f t="shared" si="449"/>
        <v>3652280.6644960004</v>
      </c>
      <c r="CY311" s="7">
        <f t="shared" si="449"/>
        <v>1045301.5449999999</v>
      </c>
      <c r="CZ311" s="7">
        <f t="shared" si="449"/>
        <v>14047467.484000001</v>
      </c>
      <c r="DA311" s="7">
        <f t="shared" si="449"/>
        <v>2191490.3050000002</v>
      </c>
      <c r="DB311" s="7">
        <f t="shared" si="449"/>
        <v>3474709.6760000004</v>
      </c>
      <c r="DC311" s="7">
        <f t="shared" si="449"/>
        <v>2122775.7861580001</v>
      </c>
      <c r="DD311" s="7">
        <f t="shared" si="449"/>
        <v>2398123.1231999998</v>
      </c>
      <c r="DE311" s="7">
        <f t="shared" si="449"/>
        <v>2352112.5224499996</v>
      </c>
      <c r="DF311" s="7">
        <f t="shared" si="449"/>
        <v>138256390.77799997</v>
      </c>
      <c r="DG311" s="7">
        <f t="shared" si="449"/>
        <v>720011.47580299969</v>
      </c>
      <c r="DH311" s="7">
        <f t="shared" si="449"/>
        <v>9974630.8879479989</v>
      </c>
      <c r="DI311" s="7">
        <f t="shared" si="449"/>
        <v>13654462.3935</v>
      </c>
      <c r="DJ311" s="7">
        <f t="shared" si="449"/>
        <v>6346308.0161899999</v>
      </c>
      <c r="DK311" s="7">
        <f t="shared" si="449"/>
        <v>5097135.9205199992</v>
      </c>
      <c r="DL311" s="7">
        <f t="shared" si="449"/>
        <v>41442662.483450003</v>
      </c>
      <c r="DM311" s="7">
        <f t="shared" si="449"/>
        <v>3638952.3911990002</v>
      </c>
      <c r="DN311" s="7">
        <f t="shared" si="449"/>
        <v>7989765.8030000003</v>
      </c>
      <c r="DO311" s="7">
        <f t="shared" si="449"/>
        <v>27319224.710000001</v>
      </c>
      <c r="DP311" s="7">
        <f t="shared" si="449"/>
        <v>2870643.6300000004</v>
      </c>
      <c r="DQ311" s="7">
        <f t="shared" si="449"/>
        <v>41.956319999182597</v>
      </c>
      <c r="DR311" s="7">
        <f t="shared" si="449"/>
        <v>13473184.276000001</v>
      </c>
      <c r="DS311" s="7">
        <f t="shared" si="449"/>
        <v>7179700.2199999997</v>
      </c>
      <c r="DT311" s="7">
        <f t="shared" si="449"/>
        <v>3285314.2958740001</v>
      </c>
      <c r="DU311" s="7">
        <f t="shared" si="449"/>
        <v>4333938.7699999996</v>
      </c>
      <c r="DV311" s="7">
        <f t="shared" si="449"/>
        <v>3530175.6519999998</v>
      </c>
      <c r="DW311" s="7">
        <f t="shared" si="449"/>
        <v>4093697.8424250004</v>
      </c>
      <c r="DX311" s="7">
        <f t="shared" si="449"/>
        <v>1229646.3384000002</v>
      </c>
      <c r="DY311" s="7">
        <f t="shared" si="449"/>
        <v>1485060.2430399992</v>
      </c>
      <c r="DZ311" s="7">
        <f t="shared" si="449"/>
        <v>3792811.7438599998</v>
      </c>
      <c r="EA311" s="7">
        <f t="shared" si="449"/>
        <v>213.47430000000168</v>
      </c>
      <c r="EB311" s="7">
        <f t="shared" ref="EB311:FX311" si="450">EB308-EB309-EB310</f>
        <v>4762440.38</v>
      </c>
      <c r="EC311" s="7">
        <f t="shared" si="450"/>
        <v>3287567.2440000004</v>
      </c>
      <c r="ED311" s="7">
        <f t="shared" si="450"/>
        <v>356.74991999869235</v>
      </c>
      <c r="EE311" s="7">
        <f t="shared" si="450"/>
        <v>3104140.5</v>
      </c>
      <c r="EF311" s="7">
        <f t="shared" si="450"/>
        <v>13991193.142125001</v>
      </c>
      <c r="EG311" s="7">
        <f t="shared" si="450"/>
        <v>3218275.6289999997</v>
      </c>
      <c r="EH311" s="7">
        <f t="shared" si="450"/>
        <v>3647108.49</v>
      </c>
      <c r="EI311" s="7">
        <f t="shared" si="450"/>
        <v>126810336.79700002</v>
      </c>
      <c r="EJ311" s="7">
        <f t="shared" si="450"/>
        <v>80372733.56099999</v>
      </c>
      <c r="EK311" s="7">
        <f t="shared" si="450"/>
        <v>5179861.2919299994</v>
      </c>
      <c r="EL311" s="7">
        <f t="shared" si="450"/>
        <v>4001736.0226800004</v>
      </c>
      <c r="EM311" s="7">
        <f t="shared" si="450"/>
        <v>2772445.7338200002</v>
      </c>
      <c r="EN311" s="7">
        <f t="shared" si="450"/>
        <v>9544203.2299999986</v>
      </c>
      <c r="EO311" s="7">
        <f t="shared" si="450"/>
        <v>3420305.2949999999</v>
      </c>
      <c r="EP311" s="7">
        <f t="shared" si="450"/>
        <v>2115365.0727599994</v>
      </c>
      <c r="EQ311" s="7">
        <f t="shared" si="450"/>
        <v>17461279.677229997</v>
      </c>
      <c r="ER311" s="7">
        <f t="shared" si="450"/>
        <v>1926333.5703499997</v>
      </c>
      <c r="ES311" s="7">
        <f t="shared" si="450"/>
        <v>2195259.9159999997</v>
      </c>
      <c r="ET311" s="7">
        <f t="shared" si="450"/>
        <v>2897062.003</v>
      </c>
      <c r="EU311" s="7">
        <f t="shared" si="450"/>
        <v>6527427.7440000009</v>
      </c>
      <c r="EV311" s="7">
        <f t="shared" si="450"/>
        <v>721934.32409000001</v>
      </c>
      <c r="EW311" s="7">
        <f t="shared" si="450"/>
        <v>4078512.7731340001</v>
      </c>
      <c r="EX311" s="7">
        <f t="shared" si="450"/>
        <v>3221226.8261100003</v>
      </c>
      <c r="EY311" s="7">
        <f t="shared" si="450"/>
        <v>6610995.25</v>
      </c>
      <c r="EZ311" s="7">
        <f t="shared" si="450"/>
        <v>1880500.6441799996</v>
      </c>
      <c r="FA311" s="7">
        <f t="shared" si="450"/>
        <v>3857337.9419819983</v>
      </c>
      <c r="FB311" s="7">
        <f t="shared" si="450"/>
        <v>454763.92431999941</v>
      </c>
      <c r="FC311" s="7">
        <f t="shared" si="450"/>
        <v>10040049.289850002</v>
      </c>
      <c r="FD311" s="7">
        <f t="shared" si="450"/>
        <v>4160760.946</v>
      </c>
      <c r="FE311" s="7">
        <f t="shared" si="450"/>
        <v>1382782.895976</v>
      </c>
      <c r="FF311" s="7">
        <f t="shared" si="450"/>
        <v>3037369.4129999997</v>
      </c>
      <c r="FG311" s="7">
        <f t="shared" si="450"/>
        <v>1790644.963</v>
      </c>
      <c r="FH311" s="7">
        <f t="shared" si="450"/>
        <v>753008.93489599985</v>
      </c>
      <c r="FI311" s="7">
        <f t="shared" si="450"/>
        <v>6055149.0827580011</v>
      </c>
      <c r="FJ311" s="7">
        <f t="shared" si="450"/>
        <v>2806928.8258400001</v>
      </c>
      <c r="FK311" s="7">
        <f t="shared" si="450"/>
        <v>4449050.2050499991</v>
      </c>
      <c r="FL311" s="7">
        <f t="shared" si="450"/>
        <v>37244416.801999994</v>
      </c>
      <c r="FM311" s="7">
        <f t="shared" si="450"/>
        <v>15014058.850419998</v>
      </c>
      <c r="FN311" s="7">
        <f t="shared" si="450"/>
        <v>187158459.45000002</v>
      </c>
      <c r="FO311" s="7">
        <f t="shared" si="450"/>
        <v>933.32627999898978</v>
      </c>
      <c r="FP311" s="7">
        <f t="shared" si="450"/>
        <v>12045549.848855002</v>
      </c>
      <c r="FQ311" s="7">
        <f t="shared" si="450"/>
        <v>0</v>
      </c>
      <c r="FR311" s="7">
        <f t="shared" si="450"/>
        <v>0</v>
      </c>
      <c r="FS311" s="7">
        <f t="shared" si="450"/>
        <v>613563.14332000026</v>
      </c>
      <c r="FT311" s="7">
        <f t="shared" si="450"/>
        <v>46.856099999815342</v>
      </c>
      <c r="FU311" s="7">
        <f t="shared" si="450"/>
        <v>6905126.3795000007</v>
      </c>
      <c r="FV311" s="7">
        <f t="shared" si="450"/>
        <v>6281074.5008800002</v>
      </c>
      <c r="FW311" s="7">
        <f t="shared" si="450"/>
        <v>2791805.3951019999</v>
      </c>
      <c r="FX311" s="7">
        <f t="shared" si="450"/>
        <v>1281726.7192499998</v>
      </c>
      <c r="FY311" s="7">
        <f>FY308</f>
        <v>232281526.54519999</v>
      </c>
      <c r="FZ311" s="7">
        <f>SUM(C311:FY311)</f>
        <v>5586413876.7943277</v>
      </c>
      <c r="GB311" s="7"/>
      <c r="GC311" s="7"/>
      <c r="GD311" s="7"/>
      <c r="GE311" s="7"/>
      <c r="GF311" s="7"/>
      <c r="GG311" s="7"/>
      <c r="GH311" s="7"/>
      <c r="GI311" s="7"/>
      <c r="GJ311" s="7"/>
      <c r="GK311" s="7"/>
      <c r="GL311" s="7"/>
      <c r="GM311" s="7"/>
    </row>
    <row r="312" spans="1:195" x14ac:dyDescent="0.35">
      <c r="A312" s="7"/>
      <c r="B312" s="7" t="s">
        <v>888</v>
      </c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  <c r="DH312" s="7"/>
      <c r="DI312" s="7"/>
      <c r="DJ312" s="7"/>
      <c r="DK312" s="7"/>
      <c r="DL312" s="7"/>
      <c r="DM312" s="7"/>
      <c r="DN312" s="7"/>
      <c r="DO312" s="7"/>
      <c r="DP312" s="7"/>
      <c r="DQ312" s="7"/>
      <c r="DR312" s="7"/>
      <c r="DS312" s="7"/>
      <c r="DT312" s="7"/>
      <c r="DU312" s="7"/>
      <c r="DV312" s="7"/>
      <c r="DW312" s="7"/>
      <c r="DX312" s="7"/>
      <c r="DY312" s="7"/>
      <c r="DZ312" s="7"/>
      <c r="EA312" s="7"/>
      <c r="EB312" s="7"/>
      <c r="EC312" s="7"/>
      <c r="ED312" s="7"/>
      <c r="EE312" s="7"/>
      <c r="EF312" s="7"/>
      <c r="EG312" s="7"/>
      <c r="EH312" s="7"/>
      <c r="EI312" s="7"/>
      <c r="EJ312" s="7"/>
      <c r="EK312" s="7"/>
      <c r="EL312" s="7"/>
      <c r="EM312" s="7"/>
      <c r="EN312" s="7"/>
      <c r="EO312" s="7"/>
      <c r="EP312" s="7"/>
      <c r="EQ312" s="7"/>
      <c r="ER312" s="7"/>
      <c r="ES312" s="7"/>
      <c r="ET312" s="7"/>
      <c r="EU312" s="7"/>
      <c r="EV312" s="7"/>
      <c r="EW312" s="7"/>
      <c r="EX312" s="7"/>
      <c r="EY312" s="7"/>
      <c r="EZ312" s="7"/>
      <c r="FA312" s="7"/>
      <c r="FB312" s="7"/>
      <c r="FC312" s="7"/>
      <c r="FD312" s="7"/>
      <c r="FE312" s="7"/>
      <c r="FF312" s="7"/>
      <c r="FG312" s="7"/>
      <c r="FH312" s="7"/>
      <c r="FI312" s="7"/>
      <c r="FJ312" s="7"/>
      <c r="FK312" s="7"/>
      <c r="FL312" s="7"/>
      <c r="FM312" s="7"/>
      <c r="FN312" s="7"/>
      <c r="FO312" s="7"/>
      <c r="FP312" s="7"/>
      <c r="FQ312" s="7"/>
      <c r="FR312" s="7"/>
      <c r="FS312" s="7"/>
      <c r="FT312" s="7"/>
      <c r="FU312" s="7"/>
      <c r="FV312" s="7"/>
      <c r="FW312" s="7"/>
      <c r="FX312" s="7"/>
      <c r="FY312" s="7"/>
      <c r="FZ312" s="7"/>
      <c r="GB312" s="7"/>
      <c r="GC312" s="7"/>
      <c r="GD312" s="7"/>
      <c r="GE312" s="7"/>
      <c r="GF312" s="7"/>
      <c r="GG312" s="7"/>
      <c r="GH312" s="7"/>
      <c r="GI312" s="7"/>
      <c r="GJ312" s="7"/>
      <c r="GK312" s="7"/>
      <c r="GL312" s="7"/>
      <c r="GM312" s="7"/>
    </row>
    <row r="313" spans="1:195" x14ac:dyDescent="0.3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  <c r="DH313" s="7"/>
      <c r="DI313" s="7"/>
      <c r="DJ313" s="7"/>
      <c r="DK313" s="7"/>
      <c r="DL313" s="7"/>
      <c r="DM313" s="7"/>
      <c r="DN313" s="7"/>
      <c r="DO313" s="7"/>
      <c r="DP313" s="7"/>
      <c r="DQ313" s="7"/>
      <c r="DR313" s="7"/>
      <c r="DS313" s="7"/>
      <c r="DT313" s="7"/>
      <c r="DU313" s="7"/>
      <c r="DV313" s="7"/>
      <c r="DW313" s="7"/>
      <c r="DX313" s="7"/>
      <c r="DY313" s="7"/>
      <c r="DZ313" s="7"/>
      <c r="EA313" s="7"/>
      <c r="EB313" s="7"/>
      <c r="EC313" s="7"/>
      <c r="ED313" s="7"/>
      <c r="EE313" s="7"/>
      <c r="EF313" s="7"/>
      <c r="EG313" s="7"/>
      <c r="EH313" s="7"/>
      <c r="EI313" s="7"/>
      <c r="EJ313" s="7"/>
      <c r="EK313" s="7"/>
      <c r="EL313" s="7"/>
      <c r="EM313" s="7"/>
      <c r="EN313" s="7"/>
      <c r="EO313" s="7"/>
      <c r="EP313" s="7"/>
      <c r="EQ313" s="7"/>
      <c r="ER313" s="7"/>
      <c r="ES313" s="7"/>
      <c r="ET313" s="7"/>
      <c r="EU313" s="7"/>
      <c r="EV313" s="7"/>
      <c r="EW313" s="7"/>
      <c r="EX313" s="7"/>
      <c r="EY313" s="7"/>
      <c r="EZ313" s="7"/>
      <c r="FA313" s="7"/>
      <c r="FB313" s="7"/>
      <c r="FC313" s="7"/>
      <c r="FD313" s="7"/>
      <c r="FE313" s="7"/>
      <c r="FF313" s="7"/>
      <c r="FG313" s="7"/>
      <c r="FH313" s="7"/>
      <c r="FI313" s="7"/>
      <c r="FJ313" s="7"/>
      <c r="FK313" s="7"/>
      <c r="FL313" s="7"/>
      <c r="FM313" s="7"/>
      <c r="FN313" s="7"/>
      <c r="FO313" s="7"/>
      <c r="FP313" s="7"/>
      <c r="FQ313" s="7"/>
      <c r="FR313" s="7"/>
      <c r="FS313" s="7"/>
      <c r="FT313" s="7">
        <f>FT309+FT310</f>
        <v>1484749.1439000003</v>
      </c>
      <c r="FU313" s="7"/>
      <c r="FV313" s="7"/>
      <c r="FW313" s="7"/>
      <c r="FX313" s="7"/>
      <c r="FY313" s="7"/>
      <c r="FZ313" s="7"/>
      <c r="GB313" s="7"/>
      <c r="GC313" s="7"/>
      <c r="GD313" s="7"/>
      <c r="GE313" s="7"/>
      <c r="GF313" s="7"/>
      <c r="GG313" s="85"/>
      <c r="GH313" s="7"/>
      <c r="GI313" s="7"/>
      <c r="GJ313" s="7"/>
      <c r="GK313" s="7"/>
      <c r="GL313" s="7"/>
      <c r="GM313" s="7"/>
    </row>
    <row r="314" spans="1:195" x14ac:dyDescent="0.3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  <c r="DE314" s="7"/>
      <c r="DF314" s="7"/>
      <c r="DG314" s="7"/>
      <c r="DH314" s="7"/>
      <c r="DI314" s="7"/>
      <c r="DJ314" s="7"/>
      <c r="DK314" s="7"/>
      <c r="DL314" s="7"/>
      <c r="DM314" s="7"/>
      <c r="DN314" s="7"/>
      <c r="DO314" s="7"/>
      <c r="DP314" s="7"/>
      <c r="DQ314" s="7"/>
      <c r="DR314" s="7"/>
      <c r="DS314" s="7"/>
      <c r="DT314" s="7"/>
      <c r="DU314" s="7"/>
      <c r="DV314" s="7"/>
      <c r="DW314" s="7"/>
      <c r="DX314" s="7"/>
      <c r="DY314" s="7"/>
      <c r="DZ314" s="7"/>
      <c r="EA314" s="7"/>
      <c r="EB314" s="7"/>
      <c r="EC314" s="7"/>
      <c r="ED314" s="7"/>
      <c r="EE314" s="7"/>
      <c r="EF314" s="7"/>
      <c r="EG314" s="7"/>
      <c r="EH314" s="7"/>
      <c r="EI314" s="7"/>
      <c r="EJ314" s="7"/>
      <c r="EK314" s="7"/>
      <c r="EL314" s="7"/>
      <c r="EM314" s="7"/>
      <c r="EN314" s="7"/>
      <c r="EO314" s="7"/>
      <c r="EP314" s="7"/>
      <c r="EQ314" s="7"/>
      <c r="ER314" s="7"/>
      <c r="ES314" s="7"/>
      <c r="ET314" s="7"/>
      <c r="EU314" s="7"/>
      <c r="EV314" s="7"/>
      <c r="EW314" s="7"/>
      <c r="EX314" s="7"/>
      <c r="EY314" s="7"/>
      <c r="EZ314" s="7"/>
      <c r="FA314" s="7"/>
      <c r="FB314" s="7"/>
      <c r="FC314" s="7"/>
      <c r="FD314" s="7"/>
      <c r="FE314" s="7"/>
      <c r="FF314" s="7"/>
      <c r="FG314" s="7"/>
      <c r="FH314" s="7"/>
      <c r="FI314" s="7"/>
      <c r="FJ314" s="7"/>
      <c r="FK314" s="7"/>
      <c r="FL314" s="7"/>
      <c r="FM314" s="7"/>
      <c r="FN314" s="7"/>
      <c r="FO314" s="7"/>
      <c r="FP314" s="7"/>
      <c r="FQ314" s="7"/>
      <c r="FR314" s="7"/>
      <c r="FS314" s="7"/>
      <c r="FT314" s="7"/>
      <c r="FU314" s="7"/>
      <c r="FV314" s="7"/>
      <c r="FW314" s="7"/>
      <c r="FX314" s="7"/>
      <c r="FY314" s="7"/>
      <c r="FZ314" s="7"/>
      <c r="GB314" s="7"/>
      <c r="GC314" s="7"/>
      <c r="GD314" s="7"/>
      <c r="GE314" s="7"/>
      <c r="GF314" s="7"/>
      <c r="GG314" s="7"/>
      <c r="GH314" s="7"/>
      <c r="GI314" s="7"/>
      <c r="GJ314" s="7"/>
      <c r="GK314" s="7"/>
      <c r="GL314" s="7"/>
      <c r="GM314" s="7"/>
    </row>
    <row r="315" spans="1:195" x14ac:dyDescent="0.35">
      <c r="A315" s="6" t="s">
        <v>595</v>
      </c>
      <c r="B315" s="44" t="s">
        <v>889</v>
      </c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47"/>
      <c r="BF315" s="47"/>
      <c r="BG315" s="47"/>
      <c r="BH315" s="47"/>
      <c r="BI315" s="47"/>
      <c r="BJ315" s="47"/>
      <c r="BK315" s="47"/>
      <c r="BL315" s="47"/>
      <c r="BM315" s="47"/>
      <c r="BN315" s="47"/>
      <c r="BO315" s="47"/>
      <c r="BP315" s="47"/>
      <c r="BQ315" s="47"/>
      <c r="BR315" s="47"/>
      <c r="BS315" s="47"/>
      <c r="BT315" s="47"/>
      <c r="BU315" s="47"/>
      <c r="BV315" s="47"/>
      <c r="BW315" s="47"/>
      <c r="BX315" s="47"/>
      <c r="BY315" s="47"/>
      <c r="BZ315" s="47"/>
      <c r="CA315" s="47"/>
      <c r="CB315" s="47"/>
      <c r="CC315" s="47"/>
      <c r="CD315" s="47"/>
      <c r="CE315" s="47"/>
      <c r="CF315" s="47"/>
      <c r="CG315" s="47"/>
      <c r="CH315" s="47"/>
      <c r="CI315" s="47"/>
      <c r="CJ315" s="47"/>
      <c r="CK315" s="47"/>
      <c r="CL315" s="47"/>
      <c r="CM315" s="47"/>
      <c r="CN315" s="47"/>
      <c r="CO315" s="47"/>
      <c r="CP315" s="47"/>
      <c r="CQ315" s="47"/>
      <c r="CR315" s="47"/>
      <c r="CS315" s="47"/>
      <c r="CT315" s="47"/>
      <c r="CU315" s="47"/>
      <c r="CV315" s="47"/>
      <c r="CW315" s="47"/>
      <c r="CX315" s="47"/>
      <c r="CY315" s="47"/>
      <c r="CZ315" s="47"/>
      <c r="DA315" s="47"/>
      <c r="DB315" s="47"/>
      <c r="DC315" s="47"/>
      <c r="DD315" s="47"/>
      <c r="DE315" s="47"/>
      <c r="DF315" s="47"/>
      <c r="DG315" s="47"/>
      <c r="DH315" s="47"/>
      <c r="DI315" s="47"/>
      <c r="DJ315" s="47"/>
      <c r="DK315" s="47"/>
      <c r="DL315" s="47"/>
      <c r="DM315" s="47"/>
      <c r="DN315" s="47"/>
      <c r="DO315" s="47"/>
      <c r="DP315" s="47"/>
      <c r="DQ315" s="47"/>
      <c r="DR315" s="47"/>
      <c r="DS315" s="47"/>
      <c r="DT315" s="47"/>
      <c r="DU315" s="47"/>
      <c r="DV315" s="47"/>
      <c r="DW315" s="47"/>
      <c r="DX315" s="47"/>
      <c r="DY315" s="47"/>
      <c r="DZ315" s="47"/>
      <c r="EA315" s="47"/>
      <c r="EB315" s="47"/>
      <c r="EC315" s="47"/>
      <c r="ED315" s="47"/>
      <c r="EE315" s="47"/>
      <c r="EF315" s="47"/>
      <c r="EG315" s="47"/>
      <c r="EH315" s="47"/>
      <c r="EI315" s="47"/>
      <c r="EJ315" s="47"/>
      <c r="EK315" s="47"/>
      <c r="EL315" s="47"/>
      <c r="EM315" s="47"/>
      <c r="EN315" s="47"/>
      <c r="EO315" s="47"/>
      <c r="EP315" s="47"/>
      <c r="EQ315" s="47"/>
      <c r="ER315" s="47"/>
      <c r="ES315" s="47"/>
      <c r="ET315" s="47"/>
      <c r="EU315" s="47"/>
      <c r="EV315" s="47"/>
      <c r="EW315" s="47"/>
      <c r="EX315" s="47"/>
      <c r="EY315" s="47"/>
      <c r="EZ315" s="47"/>
      <c r="FA315" s="47"/>
      <c r="FB315" s="47"/>
      <c r="FC315" s="47"/>
      <c r="FD315" s="47"/>
      <c r="FE315" s="47"/>
      <c r="FF315" s="47"/>
      <c r="FG315" s="47"/>
      <c r="FH315" s="47"/>
      <c r="FI315" s="47"/>
      <c r="FJ315" s="47"/>
      <c r="FK315" s="47"/>
      <c r="FL315" s="47"/>
      <c r="FM315" s="47"/>
      <c r="FN315" s="47"/>
      <c r="FO315" s="47"/>
      <c r="FP315" s="47"/>
      <c r="FQ315" s="47"/>
      <c r="FR315" s="47"/>
      <c r="FS315" s="47"/>
      <c r="FT315" s="47"/>
      <c r="FU315" s="47"/>
      <c r="FV315" s="47"/>
      <c r="FW315" s="47"/>
      <c r="FX315" s="47"/>
      <c r="FY315" s="47"/>
      <c r="FZ315" s="7"/>
      <c r="GB315" s="7"/>
      <c r="GC315" s="7"/>
      <c r="GD315" s="7"/>
      <c r="GE315" s="7"/>
      <c r="GF315" s="7"/>
      <c r="GG315" s="7"/>
      <c r="GH315" s="7"/>
      <c r="GI315" s="7"/>
      <c r="GJ315" s="7"/>
      <c r="GK315" s="7"/>
      <c r="GL315" s="7"/>
      <c r="GM315" s="7"/>
    </row>
    <row r="316" spans="1:195" x14ac:dyDescent="0.35">
      <c r="A316" s="6" t="s">
        <v>890</v>
      </c>
      <c r="B316" s="7" t="s">
        <v>891</v>
      </c>
      <c r="C316" s="43">
        <f t="shared" ref="C316:AH316" si="451">+C276</f>
        <v>2.7E-2</v>
      </c>
      <c r="D316" s="43">
        <f t="shared" si="451"/>
        <v>2.7E-2</v>
      </c>
      <c r="E316" s="43">
        <f t="shared" si="451"/>
        <v>2.7E-2</v>
      </c>
      <c r="F316" s="43">
        <f t="shared" si="451"/>
        <v>2.7E-2</v>
      </c>
      <c r="G316" s="43">
        <f t="shared" si="451"/>
        <v>2.5264999999999999E-2</v>
      </c>
      <c r="H316" s="43">
        <f t="shared" si="451"/>
        <v>2.7E-2</v>
      </c>
      <c r="I316" s="43">
        <f t="shared" si="451"/>
        <v>2.7E-2</v>
      </c>
      <c r="J316" s="43">
        <f t="shared" si="451"/>
        <v>2.7E-2</v>
      </c>
      <c r="K316" s="43">
        <f t="shared" si="451"/>
        <v>2.7E-2</v>
      </c>
      <c r="L316" s="43">
        <f t="shared" si="451"/>
        <v>2.5895000000000001E-2</v>
      </c>
      <c r="M316" s="43">
        <f t="shared" si="451"/>
        <v>2.4947E-2</v>
      </c>
      <c r="N316" s="43">
        <f t="shared" si="451"/>
        <v>1.8755999999999998E-2</v>
      </c>
      <c r="O316" s="43">
        <f t="shared" si="451"/>
        <v>2.7E-2</v>
      </c>
      <c r="P316" s="43">
        <f t="shared" si="451"/>
        <v>2.7E-2</v>
      </c>
      <c r="Q316" s="43">
        <f t="shared" si="451"/>
        <v>2.7E-2</v>
      </c>
      <c r="R316" s="43">
        <f t="shared" si="451"/>
        <v>2.7E-2</v>
      </c>
      <c r="S316" s="43">
        <f t="shared" si="451"/>
        <v>2.5014000000000002E-2</v>
      </c>
      <c r="T316" s="43">
        <f t="shared" si="451"/>
        <v>2.3301000000000002E-2</v>
      </c>
      <c r="U316" s="43">
        <f t="shared" si="451"/>
        <v>2.2801000000000002E-2</v>
      </c>
      <c r="V316" s="43">
        <f t="shared" si="451"/>
        <v>2.7E-2</v>
      </c>
      <c r="W316" s="43">
        <f t="shared" si="451"/>
        <v>2.7E-2</v>
      </c>
      <c r="X316" s="43">
        <f t="shared" si="451"/>
        <v>1.4756000000000002E-2</v>
      </c>
      <c r="Y316" s="43">
        <f t="shared" si="451"/>
        <v>2.3498000000000002E-2</v>
      </c>
      <c r="Z316" s="43">
        <f t="shared" si="451"/>
        <v>2.2915000000000001E-2</v>
      </c>
      <c r="AA316" s="43">
        <f t="shared" si="451"/>
        <v>2.7E-2</v>
      </c>
      <c r="AB316" s="43">
        <f t="shared" si="451"/>
        <v>2.7E-2</v>
      </c>
      <c r="AC316" s="43">
        <f t="shared" si="451"/>
        <v>1.9982E-2</v>
      </c>
      <c r="AD316" s="43">
        <f t="shared" si="451"/>
        <v>1.8693000000000001E-2</v>
      </c>
      <c r="AE316" s="43">
        <f t="shared" si="451"/>
        <v>1.1814000000000002E-2</v>
      </c>
      <c r="AF316" s="43">
        <f t="shared" si="451"/>
        <v>1.0673999999999999E-2</v>
      </c>
      <c r="AG316" s="43">
        <f t="shared" si="451"/>
        <v>1.2485E-2</v>
      </c>
      <c r="AH316" s="43">
        <f t="shared" si="451"/>
        <v>2.1122999999999999E-2</v>
      </c>
      <c r="AI316" s="43">
        <f t="shared" ref="AI316:BN316" si="452">+AI276</f>
        <v>2.7E-2</v>
      </c>
      <c r="AJ316" s="43">
        <f t="shared" si="452"/>
        <v>2.2787999999999999E-2</v>
      </c>
      <c r="AK316" s="43">
        <f t="shared" si="452"/>
        <v>2.0279999999999999E-2</v>
      </c>
      <c r="AL316" s="43">
        <f t="shared" si="452"/>
        <v>2.7E-2</v>
      </c>
      <c r="AM316" s="43">
        <f t="shared" si="452"/>
        <v>2.0449000000000002E-2</v>
      </c>
      <c r="AN316" s="43">
        <f t="shared" si="452"/>
        <v>2.6903E-2</v>
      </c>
      <c r="AO316" s="43">
        <f t="shared" si="452"/>
        <v>2.6656000000000003E-2</v>
      </c>
      <c r="AP316" s="43">
        <f t="shared" si="452"/>
        <v>2.7E-2</v>
      </c>
      <c r="AQ316" s="43">
        <f t="shared" si="452"/>
        <v>1.8685E-2</v>
      </c>
      <c r="AR316" s="43">
        <f t="shared" si="452"/>
        <v>2.7E-2</v>
      </c>
      <c r="AS316" s="43">
        <f t="shared" si="452"/>
        <v>1.2137999999999999E-2</v>
      </c>
      <c r="AT316" s="43">
        <f t="shared" si="452"/>
        <v>2.7E-2</v>
      </c>
      <c r="AU316" s="43">
        <f t="shared" si="452"/>
        <v>2.3188E-2</v>
      </c>
      <c r="AV316" s="43">
        <f t="shared" si="452"/>
        <v>2.7E-2</v>
      </c>
      <c r="AW316" s="43">
        <f t="shared" si="452"/>
        <v>2.4430999999999998E-2</v>
      </c>
      <c r="AX316" s="43">
        <f t="shared" si="452"/>
        <v>2.0798000000000001E-2</v>
      </c>
      <c r="AY316" s="43">
        <f t="shared" si="452"/>
        <v>2.7E-2</v>
      </c>
      <c r="AZ316" s="43">
        <f t="shared" si="452"/>
        <v>1.5720000000000001E-2</v>
      </c>
      <c r="BA316" s="43">
        <f t="shared" si="452"/>
        <v>2.5894E-2</v>
      </c>
      <c r="BB316" s="43">
        <f t="shared" si="452"/>
        <v>2.3684E-2</v>
      </c>
      <c r="BC316" s="43">
        <f t="shared" si="452"/>
        <v>2.0715000000000001E-2</v>
      </c>
      <c r="BD316" s="43">
        <f t="shared" si="452"/>
        <v>2.7E-2</v>
      </c>
      <c r="BE316" s="43">
        <f t="shared" si="452"/>
        <v>2.6816E-2</v>
      </c>
      <c r="BF316" s="43">
        <f t="shared" si="452"/>
        <v>2.7E-2</v>
      </c>
      <c r="BG316" s="43">
        <f t="shared" si="452"/>
        <v>2.7E-2</v>
      </c>
      <c r="BH316" s="43">
        <f t="shared" si="452"/>
        <v>2.5419000000000001E-2</v>
      </c>
      <c r="BI316" s="43">
        <f t="shared" si="452"/>
        <v>1.2433E-2</v>
      </c>
      <c r="BJ316" s="43">
        <f t="shared" si="452"/>
        <v>2.7E-2</v>
      </c>
      <c r="BK316" s="43">
        <f t="shared" si="452"/>
        <v>2.7E-2</v>
      </c>
      <c r="BL316" s="43">
        <f t="shared" si="452"/>
        <v>2.7E-2</v>
      </c>
      <c r="BM316" s="43">
        <f t="shared" si="452"/>
        <v>2.4834000000000002E-2</v>
      </c>
      <c r="BN316" s="43">
        <f t="shared" si="452"/>
        <v>2.7E-2</v>
      </c>
      <c r="BO316" s="43">
        <f t="shared" ref="BO316:CT316" si="453">+BO276</f>
        <v>1.9203000000000001E-2</v>
      </c>
      <c r="BP316" s="43">
        <f t="shared" si="453"/>
        <v>2.5702000000000003E-2</v>
      </c>
      <c r="BQ316" s="43">
        <f t="shared" si="453"/>
        <v>2.5759000000000001E-2</v>
      </c>
      <c r="BR316" s="43">
        <f t="shared" si="453"/>
        <v>8.6999999999999994E-3</v>
      </c>
      <c r="BS316" s="43">
        <f t="shared" si="453"/>
        <v>4.3949999999999996E-3</v>
      </c>
      <c r="BT316" s="43">
        <f t="shared" si="453"/>
        <v>6.6509999999999998E-3</v>
      </c>
      <c r="BU316" s="43">
        <f t="shared" si="453"/>
        <v>1.3811E-2</v>
      </c>
      <c r="BV316" s="43">
        <f t="shared" si="453"/>
        <v>1.0551E-2</v>
      </c>
      <c r="BW316" s="43">
        <f t="shared" si="453"/>
        <v>1.5736E-2</v>
      </c>
      <c r="BX316" s="43">
        <f t="shared" si="453"/>
        <v>1.9067000000000001E-2</v>
      </c>
      <c r="BY316" s="43">
        <f t="shared" si="453"/>
        <v>2.7E-2</v>
      </c>
      <c r="BZ316" s="43">
        <f t="shared" si="453"/>
        <v>2.7E-2</v>
      </c>
      <c r="CA316" s="43">
        <f t="shared" si="453"/>
        <v>2.3040999999999999E-2</v>
      </c>
      <c r="CB316" s="43">
        <f t="shared" si="453"/>
        <v>2.7E-2</v>
      </c>
      <c r="CC316" s="43">
        <f t="shared" si="453"/>
        <v>2.6199E-2</v>
      </c>
      <c r="CD316" s="43">
        <f t="shared" si="453"/>
        <v>2.3519999999999999E-2</v>
      </c>
      <c r="CE316" s="43">
        <f t="shared" si="453"/>
        <v>2.7E-2</v>
      </c>
      <c r="CF316" s="43">
        <f t="shared" si="453"/>
        <v>2.4334000000000001E-2</v>
      </c>
      <c r="CG316" s="43">
        <f t="shared" si="453"/>
        <v>2.7E-2</v>
      </c>
      <c r="CH316" s="43">
        <f t="shared" si="453"/>
        <v>2.6187999999999999E-2</v>
      </c>
      <c r="CI316" s="43">
        <f t="shared" si="453"/>
        <v>2.7E-2</v>
      </c>
      <c r="CJ316" s="43">
        <f t="shared" si="453"/>
        <v>2.6513999999999999E-2</v>
      </c>
      <c r="CK316" s="43">
        <f t="shared" si="453"/>
        <v>1.0600999999999999E-2</v>
      </c>
      <c r="CL316" s="43">
        <f t="shared" si="453"/>
        <v>1.2229E-2</v>
      </c>
      <c r="CM316" s="43">
        <f t="shared" si="453"/>
        <v>6.2740000000000001E-3</v>
      </c>
      <c r="CN316" s="43">
        <f t="shared" si="453"/>
        <v>2.7E-2</v>
      </c>
      <c r="CO316" s="43">
        <f t="shared" si="453"/>
        <v>2.6360000000000001E-2</v>
      </c>
      <c r="CP316" s="43">
        <f t="shared" si="453"/>
        <v>1.8386E-2</v>
      </c>
      <c r="CQ316" s="43">
        <f t="shared" si="453"/>
        <v>1.6427000000000001E-2</v>
      </c>
      <c r="CR316" s="43">
        <f t="shared" si="453"/>
        <v>4.169E-3</v>
      </c>
      <c r="CS316" s="43">
        <f t="shared" si="453"/>
        <v>2.6658000000000001E-2</v>
      </c>
      <c r="CT316" s="43">
        <f t="shared" si="453"/>
        <v>1.252E-2</v>
      </c>
      <c r="CU316" s="43">
        <f t="shared" ref="CU316:DZ316" si="454">+CU276</f>
        <v>2.3616000000000002E-2</v>
      </c>
      <c r="CV316" s="43">
        <f t="shared" si="454"/>
        <v>1.4978999999999999E-2</v>
      </c>
      <c r="CW316" s="43">
        <f t="shared" si="454"/>
        <v>1.7378999999999999E-2</v>
      </c>
      <c r="CX316" s="43">
        <f t="shared" si="454"/>
        <v>2.5824E-2</v>
      </c>
      <c r="CY316" s="43">
        <f t="shared" si="454"/>
        <v>2.7E-2</v>
      </c>
      <c r="CZ316" s="43">
        <f t="shared" si="454"/>
        <v>2.7E-2</v>
      </c>
      <c r="DA316" s="43">
        <f t="shared" si="454"/>
        <v>2.7E-2</v>
      </c>
      <c r="DB316" s="43">
        <f t="shared" si="454"/>
        <v>2.7E-2</v>
      </c>
      <c r="DC316" s="43">
        <f t="shared" si="454"/>
        <v>2.1418E-2</v>
      </c>
      <c r="DD316" s="43">
        <f t="shared" si="454"/>
        <v>3.4299999999999999E-3</v>
      </c>
      <c r="DE316" s="43">
        <f t="shared" si="454"/>
        <v>1.1894999999999999E-2</v>
      </c>
      <c r="DF316" s="43">
        <f t="shared" si="454"/>
        <v>2.7E-2</v>
      </c>
      <c r="DG316" s="43">
        <f t="shared" si="454"/>
        <v>2.4453000000000003E-2</v>
      </c>
      <c r="DH316" s="43">
        <f t="shared" si="454"/>
        <v>2.4516E-2</v>
      </c>
      <c r="DI316" s="43">
        <f t="shared" si="454"/>
        <v>2.2845000000000001E-2</v>
      </c>
      <c r="DJ316" s="43">
        <f t="shared" si="454"/>
        <v>2.4883000000000002E-2</v>
      </c>
      <c r="DK316" s="43">
        <f t="shared" si="454"/>
        <v>1.9658000000000002E-2</v>
      </c>
      <c r="DL316" s="43">
        <f t="shared" si="454"/>
        <v>2.5967E-2</v>
      </c>
      <c r="DM316" s="43">
        <f t="shared" si="454"/>
        <v>2.3899E-2</v>
      </c>
      <c r="DN316" s="43">
        <f t="shared" si="454"/>
        <v>2.7E-2</v>
      </c>
      <c r="DO316" s="43">
        <f t="shared" si="454"/>
        <v>2.7E-2</v>
      </c>
      <c r="DP316" s="43">
        <f t="shared" si="454"/>
        <v>2.7E-2</v>
      </c>
      <c r="DQ316" s="43">
        <f t="shared" si="454"/>
        <v>2.4316000000000001E-2</v>
      </c>
      <c r="DR316" s="43">
        <f t="shared" si="454"/>
        <v>2.7E-2</v>
      </c>
      <c r="DS316" s="43">
        <f t="shared" si="454"/>
        <v>2.7E-2</v>
      </c>
      <c r="DT316" s="43">
        <f t="shared" si="454"/>
        <v>2.5729000000000002E-2</v>
      </c>
      <c r="DU316" s="43">
        <f t="shared" si="454"/>
        <v>2.7E-2</v>
      </c>
      <c r="DV316" s="43">
        <f t="shared" si="454"/>
        <v>2.7E-2</v>
      </c>
      <c r="DW316" s="43">
        <f t="shared" si="454"/>
        <v>2.5996999999999999E-2</v>
      </c>
      <c r="DX316" s="43">
        <f t="shared" si="454"/>
        <v>2.2931E-2</v>
      </c>
      <c r="DY316" s="43">
        <f t="shared" si="454"/>
        <v>1.6928000000000002E-2</v>
      </c>
      <c r="DZ316" s="43">
        <f t="shared" si="454"/>
        <v>2.1662000000000001E-2</v>
      </c>
      <c r="EA316" s="43">
        <f t="shared" ref="EA316:FF316" si="455">+EA276</f>
        <v>1.026E-2</v>
      </c>
      <c r="EB316" s="43">
        <f t="shared" si="455"/>
        <v>2.7E-2</v>
      </c>
      <c r="EC316" s="43">
        <f t="shared" si="455"/>
        <v>2.7E-2</v>
      </c>
      <c r="ED316" s="43">
        <f t="shared" si="455"/>
        <v>4.2240000000000003E-3</v>
      </c>
      <c r="EE316" s="43">
        <f t="shared" si="455"/>
        <v>2.7E-2</v>
      </c>
      <c r="EF316" s="43">
        <f t="shared" si="455"/>
        <v>2.3595000000000001E-2</v>
      </c>
      <c r="EG316" s="43">
        <f t="shared" si="455"/>
        <v>2.7E-2</v>
      </c>
      <c r="EH316" s="43">
        <f t="shared" si="455"/>
        <v>2.7E-2</v>
      </c>
      <c r="EI316" s="43">
        <f t="shared" si="455"/>
        <v>2.7E-2</v>
      </c>
      <c r="EJ316" s="43">
        <f t="shared" si="455"/>
        <v>2.7E-2</v>
      </c>
      <c r="EK316" s="43">
        <f t="shared" si="455"/>
        <v>5.7670000000000004E-3</v>
      </c>
      <c r="EL316" s="43">
        <f t="shared" si="455"/>
        <v>6.1159999999999999E-3</v>
      </c>
      <c r="EM316" s="43">
        <f t="shared" si="455"/>
        <v>2.0308E-2</v>
      </c>
      <c r="EN316" s="43">
        <f t="shared" si="455"/>
        <v>2.7E-2</v>
      </c>
      <c r="EO316" s="43">
        <f t="shared" si="455"/>
        <v>2.7E-2</v>
      </c>
      <c r="EP316" s="43">
        <f t="shared" si="455"/>
        <v>2.4586E-2</v>
      </c>
      <c r="EQ316" s="43">
        <f t="shared" si="455"/>
        <v>6.2630000000000003E-3</v>
      </c>
      <c r="ER316" s="43">
        <f t="shared" si="455"/>
        <v>2.1283E-2</v>
      </c>
      <c r="ES316" s="43">
        <f t="shared" si="455"/>
        <v>2.7E-2</v>
      </c>
      <c r="ET316" s="43">
        <f t="shared" si="455"/>
        <v>2.7E-2</v>
      </c>
      <c r="EU316" s="43">
        <f t="shared" si="455"/>
        <v>2.7E-2</v>
      </c>
      <c r="EV316" s="43">
        <f t="shared" si="455"/>
        <v>1.4964999999999999E-2</v>
      </c>
      <c r="EW316" s="43">
        <f t="shared" si="455"/>
        <v>7.2810000000000001E-3</v>
      </c>
      <c r="EX316" s="43">
        <f t="shared" si="455"/>
        <v>7.9100000000000004E-3</v>
      </c>
      <c r="EY316" s="43">
        <f t="shared" si="455"/>
        <v>2.7E-2</v>
      </c>
      <c r="EZ316" s="43">
        <f t="shared" si="455"/>
        <v>2.6942000000000001E-2</v>
      </c>
      <c r="FA316" s="43">
        <f t="shared" si="455"/>
        <v>1.0666E-2</v>
      </c>
      <c r="FB316" s="43">
        <f t="shared" si="455"/>
        <v>9.6240000000000006E-3</v>
      </c>
      <c r="FC316" s="43">
        <f t="shared" si="455"/>
        <v>2.6550000000000001E-2</v>
      </c>
      <c r="FD316" s="43">
        <f t="shared" si="455"/>
        <v>2.7E-2</v>
      </c>
      <c r="FE316" s="43">
        <f t="shared" si="455"/>
        <v>1.8180999999999999E-2</v>
      </c>
      <c r="FF316" s="43">
        <f t="shared" si="455"/>
        <v>2.7E-2</v>
      </c>
      <c r="FG316" s="43">
        <f t="shared" ref="FG316:FX316" si="456">+FG276</f>
        <v>2.7E-2</v>
      </c>
      <c r="FH316" s="43">
        <f t="shared" si="456"/>
        <v>2.3772000000000001E-2</v>
      </c>
      <c r="FI316" s="43">
        <f t="shared" si="456"/>
        <v>9.639E-3</v>
      </c>
      <c r="FJ316" s="43">
        <f t="shared" si="456"/>
        <v>2.2207999999999999E-2</v>
      </c>
      <c r="FK316" s="43">
        <f t="shared" si="456"/>
        <v>1.0845E-2</v>
      </c>
      <c r="FL316" s="43">
        <f t="shared" si="456"/>
        <v>2.7E-2</v>
      </c>
      <c r="FM316" s="43">
        <f t="shared" si="456"/>
        <v>2.2414E-2</v>
      </c>
      <c r="FN316" s="43">
        <f t="shared" si="456"/>
        <v>2.7E-2</v>
      </c>
      <c r="FO316" s="43">
        <f t="shared" si="456"/>
        <v>3.9420000000000002E-3</v>
      </c>
      <c r="FP316" s="43">
        <f t="shared" si="456"/>
        <v>1.2142999999999999E-2</v>
      </c>
      <c r="FQ316" s="43">
        <f t="shared" si="456"/>
        <v>1.7090999999999999E-2</v>
      </c>
      <c r="FR316" s="43">
        <f t="shared" si="456"/>
        <v>6.4580000000000002E-3</v>
      </c>
      <c r="FS316" s="43">
        <f t="shared" si="456"/>
        <v>5.0679999999999996E-3</v>
      </c>
      <c r="FT316" s="43">
        <f t="shared" si="456"/>
        <v>2.4940000000000001E-3</v>
      </c>
      <c r="FU316" s="43">
        <f t="shared" si="456"/>
        <v>2.2345E-2</v>
      </c>
      <c r="FV316" s="43">
        <f t="shared" si="456"/>
        <v>1.9032E-2</v>
      </c>
      <c r="FW316" s="43">
        <f t="shared" si="456"/>
        <v>2.5498E-2</v>
      </c>
      <c r="FX316" s="43">
        <f t="shared" si="456"/>
        <v>2.3675000000000002E-2</v>
      </c>
      <c r="FY316" s="43"/>
      <c r="FZ316" s="7"/>
      <c r="GB316" s="7"/>
      <c r="GC316" s="7"/>
      <c r="GD316" s="7"/>
      <c r="GE316" s="7"/>
      <c r="GF316" s="7"/>
      <c r="GG316" s="7"/>
      <c r="GH316" s="7"/>
      <c r="GI316" s="7"/>
      <c r="GJ316" s="7"/>
      <c r="GK316" s="7"/>
      <c r="GL316" s="7"/>
      <c r="GM316" s="7"/>
    </row>
    <row r="317" spans="1:195" x14ac:dyDescent="0.35">
      <c r="A317" s="6" t="s">
        <v>892</v>
      </c>
      <c r="B317" s="7" t="s">
        <v>893</v>
      </c>
      <c r="C317" s="43">
        <f t="shared" ref="C317:AH317" si="457">+C288</f>
        <v>0</v>
      </c>
      <c r="D317" s="43">
        <f t="shared" si="457"/>
        <v>0</v>
      </c>
      <c r="E317" s="43">
        <f t="shared" si="457"/>
        <v>0</v>
      </c>
      <c r="F317" s="43">
        <f t="shared" si="457"/>
        <v>0</v>
      </c>
      <c r="G317" s="43">
        <f t="shared" si="457"/>
        <v>0</v>
      </c>
      <c r="H317" s="43">
        <f t="shared" si="457"/>
        <v>0</v>
      </c>
      <c r="I317" s="43">
        <f t="shared" si="457"/>
        <v>0</v>
      </c>
      <c r="J317" s="43">
        <f t="shared" si="457"/>
        <v>0</v>
      </c>
      <c r="K317" s="43">
        <f t="shared" si="457"/>
        <v>0</v>
      </c>
      <c r="L317" s="43">
        <f t="shared" si="457"/>
        <v>0</v>
      </c>
      <c r="M317" s="43">
        <f t="shared" si="457"/>
        <v>0</v>
      </c>
      <c r="N317" s="43">
        <f t="shared" si="457"/>
        <v>0</v>
      </c>
      <c r="O317" s="43">
        <f t="shared" si="457"/>
        <v>0</v>
      </c>
      <c r="P317" s="43">
        <f t="shared" si="457"/>
        <v>0</v>
      </c>
      <c r="Q317" s="43">
        <f t="shared" si="457"/>
        <v>0</v>
      </c>
      <c r="R317" s="43">
        <f t="shared" si="457"/>
        <v>0</v>
      </c>
      <c r="S317" s="43">
        <f t="shared" si="457"/>
        <v>0</v>
      </c>
      <c r="T317" s="43">
        <f t="shared" si="457"/>
        <v>0</v>
      </c>
      <c r="U317" s="43">
        <f t="shared" si="457"/>
        <v>0</v>
      </c>
      <c r="V317" s="43">
        <f t="shared" si="457"/>
        <v>0</v>
      </c>
      <c r="W317" s="43">
        <f t="shared" si="457"/>
        <v>0</v>
      </c>
      <c r="X317" s="43">
        <f t="shared" si="457"/>
        <v>0</v>
      </c>
      <c r="Y317" s="43">
        <f t="shared" si="457"/>
        <v>0</v>
      </c>
      <c r="Z317" s="43">
        <f t="shared" si="457"/>
        <v>0</v>
      </c>
      <c r="AA317" s="43">
        <f t="shared" si="457"/>
        <v>0</v>
      </c>
      <c r="AB317" s="43">
        <f t="shared" si="457"/>
        <v>0</v>
      </c>
      <c r="AC317" s="43">
        <f t="shared" si="457"/>
        <v>0</v>
      </c>
      <c r="AD317" s="43">
        <f t="shared" si="457"/>
        <v>0</v>
      </c>
      <c r="AE317" s="43">
        <f t="shared" si="457"/>
        <v>0</v>
      </c>
      <c r="AF317" s="43">
        <f t="shared" si="457"/>
        <v>0</v>
      </c>
      <c r="AG317" s="43">
        <f t="shared" si="457"/>
        <v>0</v>
      </c>
      <c r="AH317" s="43">
        <f t="shared" si="457"/>
        <v>0</v>
      </c>
      <c r="AI317" s="43">
        <f t="shared" ref="AI317:BN317" si="458">+AI288</f>
        <v>0</v>
      </c>
      <c r="AJ317" s="43">
        <f t="shared" si="458"/>
        <v>0</v>
      </c>
      <c r="AK317" s="43">
        <f t="shared" si="458"/>
        <v>0</v>
      </c>
      <c r="AL317" s="43">
        <f t="shared" si="458"/>
        <v>0</v>
      </c>
      <c r="AM317" s="43">
        <f t="shared" si="458"/>
        <v>0</v>
      </c>
      <c r="AN317" s="43">
        <f t="shared" si="458"/>
        <v>0</v>
      </c>
      <c r="AO317" s="43">
        <f t="shared" si="458"/>
        <v>0</v>
      </c>
      <c r="AP317" s="43">
        <f t="shared" si="458"/>
        <v>0</v>
      </c>
      <c r="AQ317" s="43">
        <f t="shared" si="458"/>
        <v>0</v>
      </c>
      <c r="AR317" s="43">
        <f t="shared" si="458"/>
        <v>0</v>
      </c>
      <c r="AS317" s="43">
        <f t="shared" si="458"/>
        <v>0</v>
      </c>
      <c r="AT317" s="43">
        <f t="shared" si="458"/>
        <v>0</v>
      </c>
      <c r="AU317" s="43">
        <f t="shared" si="458"/>
        <v>0</v>
      </c>
      <c r="AV317" s="43">
        <f t="shared" si="458"/>
        <v>0</v>
      </c>
      <c r="AW317" s="43">
        <f t="shared" si="458"/>
        <v>0</v>
      </c>
      <c r="AX317" s="43">
        <f t="shared" si="458"/>
        <v>0</v>
      </c>
      <c r="AY317" s="43">
        <f t="shared" si="458"/>
        <v>0</v>
      </c>
      <c r="AZ317" s="43">
        <f t="shared" si="458"/>
        <v>0</v>
      </c>
      <c r="BA317" s="43">
        <f t="shared" si="458"/>
        <v>0</v>
      </c>
      <c r="BB317" s="43">
        <f t="shared" si="458"/>
        <v>0</v>
      </c>
      <c r="BC317" s="43">
        <f t="shared" si="458"/>
        <v>0</v>
      </c>
      <c r="BD317" s="43">
        <f t="shared" si="458"/>
        <v>0</v>
      </c>
      <c r="BE317" s="43">
        <f t="shared" si="458"/>
        <v>0</v>
      </c>
      <c r="BF317" s="43">
        <f t="shared" si="458"/>
        <v>0</v>
      </c>
      <c r="BG317" s="43">
        <f t="shared" si="458"/>
        <v>0</v>
      </c>
      <c r="BH317" s="43">
        <f t="shared" si="458"/>
        <v>0</v>
      </c>
      <c r="BI317" s="43">
        <f t="shared" si="458"/>
        <v>0</v>
      </c>
      <c r="BJ317" s="43">
        <f t="shared" si="458"/>
        <v>0</v>
      </c>
      <c r="BK317" s="43">
        <f t="shared" si="458"/>
        <v>0</v>
      </c>
      <c r="BL317" s="43">
        <f t="shared" si="458"/>
        <v>0</v>
      </c>
      <c r="BM317" s="43">
        <f t="shared" si="458"/>
        <v>0</v>
      </c>
      <c r="BN317" s="43">
        <f t="shared" si="458"/>
        <v>0</v>
      </c>
      <c r="BO317" s="43">
        <f t="shared" ref="BO317:CT317" si="459">+BO288</f>
        <v>0</v>
      </c>
      <c r="BP317" s="43">
        <f t="shared" si="459"/>
        <v>0</v>
      </c>
      <c r="BQ317" s="43">
        <f t="shared" si="459"/>
        <v>0</v>
      </c>
      <c r="BR317" s="43">
        <f t="shared" si="459"/>
        <v>0</v>
      </c>
      <c r="BS317" s="43">
        <f t="shared" si="459"/>
        <v>0</v>
      </c>
      <c r="BT317" s="43">
        <f t="shared" si="459"/>
        <v>0</v>
      </c>
      <c r="BU317" s="43">
        <f t="shared" si="459"/>
        <v>0</v>
      </c>
      <c r="BV317" s="43">
        <f t="shared" si="459"/>
        <v>6.0599999999999998E-4</v>
      </c>
      <c r="BW317" s="43">
        <f t="shared" si="459"/>
        <v>0</v>
      </c>
      <c r="BX317" s="43">
        <f t="shared" si="459"/>
        <v>0</v>
      </c>
      <c r="BY317" s="43">
        <f t="shared" si="459"/>
        <v>0</v>
      </c>
      <c r="BZ317" s="43">
        <f t="shared" si="459"/>
        <v>0</v>
      </c>
      <c r="CA317" s="43">
        <f t="shared" si="459"/>
        <v>0</v>
      </c>
      <c r="CB317" s="43">
        <f t="shared" si="459"/>
        <v>0</v>
      </c>
      <c r="CC317" s="43">
        <f t="shared" si="459"/>
        <v>0</v>
      </c>
      <c r="CD317" s="43">
        <f t="shared" si="459"/>
        <v>0</v>
      </c>
      <c r="CE317" s="43">
        <f t="shared" si="459"/>
        <v>0</v>
      </c>
      <c r="CF317" s="43">
        <f t="shared" si="459"/>
        <v>0</v>
      </c>
      <c r="CG317" s="43">
        <f t="shared" si="459"/>
        <v>0</v>
      </c>
      <c r="CH317" s="43">
        <f t="shared" si="459"/>
        <v>0</v>
      </c>
      <c r="CI317" s="43">
        <f t="shared" si="459"/>
        <v>0</v>
      </c>
      <c r="CJ317" s="43">
        <f t="shared" si="459"/>
        <v>0</v>
      </c>
      <c r="CK317" s="43">
        <f t="shared" si="459"/>
        <v>0</v>
      </c>
      <c r="CL317" s="43">
        <f t="shared" si="459"/>
        <v>0</v>
      </c>
      <c r="CM317" s="43">
        <f t="shared" si="459"/>
        <v>0</v>
      </c>
      <c r="CN317" s="43">
        <f t="shared" si="459"/>
        <v>0</v>
      </c>
      <c r="CO317" s="43">
        <f t="shared" si="459"/>
        <v>0</v>
      </c>
      <c r="CP317" s="43">
        <f t="shared" si="459"/>
        <v>8.3999999999999993E-4</v>
      </c>
      <c r="CQ317" s="43">
        <f t="shared" si="459"/>
        <v>0</v>
      </c>
      <c r="CR317" s="43">
        <f t="shared" si="459"/>
        <v>0</v>
      </c>
      <c r="CS317" s="43">
        <f t="shared" si="459"/>
        <v>0</v>
      </c>
      <c r="CT317" s="43">
        <f t="shared" si="459"/>
        <v>0</v>
      </c>
      <c r="CU317" s="43">
        <f t="shared" ref="CU317:DZ317" si="460">+CU288</f>
        <v>0</v>
      </c>
      <c r="CV317" s="43">
        <f t="shared" si="460"/>
        <v>0</v>
      </c>
      <c r="CW317" s="43">
        <f t="shared" si="460"/>
        <v>0</v>
      </c>
      <c r="CX317" s="43">
        <f t="shared" si="460"/>
        <v>0</v>
      </c>
      <c r="CY317" s="43">
        <f t="shared" si="460"/>
        <v>0</v>
      </c>
      <c r="CZ317" s="43">
        <f t="shared" si="460"/>
        <v>0</v>
      </c>
      <c r="DA317" s="43">
        <f t="shared" si="460"/>
        <v>0</v>
      </c>
      <c r="DB317" s="43">
        <f t="shared" si="460"/>
        <v>0</v>
      </c>
      <c r="DC317" s="43">
        <f t="shared" si="460"/>
        <v>0</v>
      </c>
      <c r="DD317" s="43">
        <f t="shared" si="460"/>
        <v>0</v>
      </c>
      <c r="DE317" s="43">
        <f t="shared" si="460"/>
        <v>0</v>
      </c>
      <c r="DF317" s="43">
        <f t="shared" si="460"/>
        <v>0</v>
      </c>
      <c r="DG317" s="43">
        <f t="shared" si="460"/>
        <v>0</v>
      </c>
      <c r="DH317" s="43">
        <f t="shared" si="460"/>
        <v>0</v>
      </c>
      <c r="DI317" s="43">
        <f t="shared" si="460"/>
        <v>0</v>
      </c>
      <c r="DJ317" s="43">
        <f t="shared" si="460"/>
        <v>0</v>
      </c>
      <c r="DK317" s="43">
        <f t="shared" si="460"/>
        <v>0</v>
      </c>
      <c r="DL317" s="43">
        <f t="shared" si="460"/>
        <v>0</v>
      </c>
      <c r="DM317" s="43">
        <f t="shared" si="460"/>
        <v>0</v>
      </c>
      <c r="DN317" s="43">
        <f t="shared" si="460"/>
        <v>0</v>
      </c>
      <c r="DO317" s="43">
        <f t="shared" si="460"/>
        <v>0</v>
      </c>
      <c r="DP317" s="43">
        <f t="shared" si="460"/>
        <v>0</v>
      </c>
      <c r="DQ317" s="43">
        <f t="shared" si="460"/>
        <v>2.2900000000000001E-4</v>
      </c>
      <c r="DR317" s="43">
        <f t="shared" si="460"/>
        <v>0</v>
      </c>
      <c r="DS317" s="43">
        <f t="shared" si="460"/>
        <v>0</v>
      </c>
      <c r="DT317" s="43">
        <f t="shared" si="460"/>
        <v>0</v>
      </c>
      <c r="DU317" s="43">
        <f t="shared" si="460"/>
        <v>0</v>
      </c>
      <c r="DV317" s="43">
        <f t="shared" si="460"/>
        <v>0</v>
      </c>
      <c r="DW317" s="43">
        <f t="shared" si="460"/>
        <v>0</v>
      </c>
      <c r="DX317" s="43">
        <f t="shared" si="460"/>
        <v>0</v>
      </c>
      <c r="DY317" s="43">
        <f t="shared" si="460"/>
        <v>0</v>
      </c>
      <c r="DZ317" s="43">
        <f t="shared" si="460"/>
        <v>0</v>
      </c>
      <c r="EA317" s="43">
        <f t="shared" ref="EA317:FF317" si="461">+EA288</f>
        <v>8.4000000000000003E-4</v>
      </c>
      <c r="EB317" s="43">
        <f t="shared" si="461"/>
        <v>0</v>
      </c>
      <c r="EC317" s="43">
        <f t="shared" si="461"/>
        <v>0</v>
      </c>
      <c r="ED317" s="43">
        <f t="shared" si="461"/>
        <v>1.4799999999999999E-4</v>
      </c>
      <c r="EE317" s="43">
        <f t="shared" si="461"/>
        <v>0</v>
      </c>
      <c r="EF317" s="43">
        <f t="shared" si="461"/>
        <v>0</v>
      </c>
      <c r="EG317" s="43">
        <f t="shared" si="461"/>
        <v>0</v>
      </c>
      <c r="EH317" s="43">
        <f t="shared" si="461"/>
        <v>0</v>
      </c>
      <c r="EI317" s="43">
        <f t="shared" si="461"/>
        <v>0</v>
      </c>
      <c r="EJ317" s="43">
        <f t="shared" si="461"/>
        <v>0</v>
      </c>
      <c r="EK317" s="43">
        <f t="shared" si="461"/>
        <v>0</v>
      </c>
      <c r="EL317" s="43">
        <f t="shared" si="461"/>
        <v>0</v>
      </c>
      <c r="EM317" s="43">
        <f t="shared" si="461"/>
        <v>0</v>
      </c>
      <c r="EN317" s="43">
        <f t="shared" si="461"/>
        <v>0</v>
      </c>
      <c r="EO317" s="43">
        <f t="shared" si="461"/>
        <v>0</v>
      </c>
      <c r="EP317" s="43">
        <f t="shared" si="461"/>
        <v>0</v>
      </c>
      <c r="EQ317" s="43">
        <f t="shared" si="461"/>
        <v>0</v>
      </c>
      <c r="ER317" s="43">
        <f t="shared" si="461"/>
        <v>0</v>
      </c>
      <c r="ES317" s="43">
        <f t="shared" si="461"/>
        <v>0</v>
      </c>
      <c r="ET317" s="43">
        <f t="shared" si="461"/>
        <v>0</v>
      </c>
      <c r="EU317" s="43">
        <f t="shared" si="461"/>
        <v>0</v>
      </c>
      <c r="EV317" s="43">
        <f t="shared" si="461"/>
        <v>0</v>
      </c>
      <c r="EW317" s="43">
        <f t="shared" si="461"/>
        <v>0</v>
      </c>
      <c r="EX317" s="43">
        <f t="shared" si="461"/>
        <v>0</v>
      </c>
      <c r="EY317" s="43">
        <f t="shared" si="461"/>
        <v>0</v>
      </c>
      <c r="EZ317" s="43">
        <f t="shared" si="461"/>
        <v>0</v>
      </c>
      <c r="FA317" s="43">
        <f t="shared" si="461"/>
        <v>0</v>
      </c>
      <c r="FB317" s="43">
        <f t="shared" si="461"/>
        <v>0</v>
      </c>
      <c r="FC317" s="43">
        <f t="shared" si="461"/>
        <v>0</v>
      </c>
      <c r="FD317" s="43">
        <f t="shared" si="461"/>
        <v>0</v>
      </c>
      <c r="FE317" s="43">
        <f t="shared" si="461"/>
        <v>0</v>
      </c>
      <c r="FF317" s="43">
        <f t="shared" si="461"/>
        <v>0</v>
      </c>
      <c r="FG317" s="43">
        <f t="shared" ref="FG317:FX317" si="462">+FG288</f>
        <v>0</v>
      </c>
      <c r="FH317" s="43">
        <f t="shared" si="462"/>
        <v>0</v>
      </c>
      <c r="FI317" s="43">
        <f t="shared" si="462"/>
        <v>0</v>
      </c>
      <c r="FJ317" s="43">
        <f t="shared" si="462"/>
        <v>0</v>
      </c>
      <c r="FK317" s="43">
        <f t="shared" si="462"/>
        <v>0</v>
      </c>
      <c r="FL317" s="43">
        <f t="shared" si="462"/>
        <v>0</v>
      </c>
      <c r="FM317" s="43">
        <f t="shared" si="462"/>
        <v>0</v>
      </c>
      <c r="FN317" s="43">
        <f t="shared" si="462"/>
        <v>0</v>
      </c>
      <c r="FO317" s="43">
        <f t="shared" si="462"/>
        <v>2.0599999999999999E-4</v>
      </c>
      <c r="FP317" s="43">
        <f t="shared" si="462"/>
        <v>0</v>
      </c>
      <c r="FQ317" s="43">
        <f t="shared" si="462"/>
        <v>9.19E-4</v>
      </c>
      <c r="FR317" s="43">
        <f t="shared" si="462"/>
        <v>2.1800000000000001E-4</v>
      </c>
      <c r="FS317" s="43">
        <f t="shared" si="462"/>
        <v>0</v>
      </c>
      <c r="FT317" s="43">
        <f t="shared" si="462"/>
        <v>1.3000000000000002E-4</v>
      </c>
      <c r="FU317" s="43">
        <f t="shared" si="462"/>
        <v>0</v>
      </c>
      <c r="FV317" s="43">
        <f t="shared" si="462"/>
        <v>0</v>
      </c>
      <c r="FW317" s="43">
        <f t="shared" si="462"/>
        <v>0</v>
      </c>
      <c r="FX317" s="43">
        <f t="shared" si="462"/>
        <v>0</v>
      </c>
      <c r="FY317" s="43"/>
      <c r="FZ317" s="7"/>
      <c r="GA317" s="7"/>
      <c r="GB317" s="7"/>
      <c r="GC317" s="7"/>
      <c r="GD317" s="7"/>
      <c r="GE317" s="7"/>
      <c r="GF317" s="7"/>
      <c r="GG317" s="7"/>
      <c r="GH317" s="7"/>
      <c r="GI317" s="7"/>
      <c r="GJ317" s="7"/>
      <c r="GK317" s="7"/>
      <c r="GL317" s="7"/>
      <c r="GM317" s="7"/>
    </row>
    <row r="318" spans="1:195" x14ac:dyDescent="0.35">
      <c r="A318" s="6" t="s">
        <v>894</v>
      </c>
      <c r="B318" s="7" t="s">
        <v>895</v>
      </c>
      <c r="C318" s="43">
        <f t="shared" ref="C318:AH318" si="463">ROUND((C78/C48),6)</f>
        <v>1.76E-4</v>
      </c>
      <c r="D318" s="43">
        <f t="shared" si="463"/>
        <v>0</v>
      </c>
      <c r="E318" s="43">
        <f t="shared" si="463"/>
        <v>0</v>
      </c>
      <c r="F318" s="43">
        <f t="shared" si="463"/>
        <v>0</v>
      </c>
      <c r="G318" s="43">
        <f t="shared" si="463"/>
        <v>0</v>
      </c>
      <c r="H318" s="43">
        <f t="shared" si="463"/>
        <v>0</v>
      </c>
      <c r="I318" s="43">
        <f t="shared" si="463"/>
        <v>4.6500000000000003E-4</v>
      </c>
      <c r="J318" s="43">
        <f t="shared" si="463"/>
        <v>0</v>
      </c>
      <c r="K318" s="43">
        <f t="shared" si="463"/>
        <v>0</v>
      </c>
      <c r="L318" s="43">
        <f t="shared" si="463"/>
        <v>0</v>
      </c>
      <c r="M318" s="43">
        <f t="shared" si="463"/>
        <v>0</v>
      </c>
      <c r="N318" s="43">
        <f t="shared" si="463"/>
        <v>7.2300000000000001E-4</v>
      </c>
      <c r="O318" s="43">
        <f t="shared" si="463"/>
        <v>9.3099999999999997E-4</v>
      </c>
      <c r="P318" s="43">
        <f t="shared" si="463"/>
        <v>1.2300000000000001E-4</v>
      </c>
      <c r="Q318" s="43">
        <f t="shared" si="463"/>
        <v>0</v>
      </c>
      <c r="R318" s="43">
        <f t="shared" si="463"/>
        <v>0</v>
      </c>
      <c r="S318" s="43">
        <f t="shared" si="463"/>
        <v>0</v>
      </c>
      <c r="T318" s="43">
        <f t="shared" si="463"/>
        <v>0</v>
      </c>
      <c r="U318" s="43">
        <f t="shared" si="463"/>
        <v>0</v>
      </c>
      <c r="V318" s="43">
        <f t="shared" si="463"/>
        <v>0</v>
      </c>
      <c r="W318" s="43">
        <f t="shared" si="463"/>
        <v>0</v>
      </c>
      <c r="X318" s="43">
        <f t="shared" si="463"/>
        <v>2.4899999999999998E-4</v>
      </c>
      <c r="Y318" s="43">
        <f t="shared" si="463"/>
        <v>0</v>
      </c>
      <c r="Z318" s="43">
        <f t="shared" si="463"/>
        <v>4.7390000000000002E-3</v>
      </c>
      <c r="AA318" s="43">
        <f t="shared" si="463"/>
        <v>0</v>
      </c>
      <c r="AB318" s="43">
        <f t="shared" si="463"/>
        <v>0</v>
      </c>
      <c r="AC318" s="43">
        <f t="shared" si="463"/>
        <v>0</v>
      </c>
      <c r="AD318" s="43">
        <f t="shared" si="463"/>
        <v>0</v>
      </c>
      <c r="AE318" s="43">
        <f t="shared" si="463"/>
        <v>1.4890000000000001E-3</v>
      </c>
      <c r="AF318" s="43">
        <f t="shared" si="463"/>
        <v>0</v>
      </c>
      <c r="AG318" s="43">
        <f t="shared" si="463"/>
        <v>0</v>
      </c>
      <c r="AH318" s="43">
        <f t="shared" si="463"/>
        <v>4.9129999999999998E-3</v>
      </c>
      <c r="AI318" s="43">
        <f t="shared" ref="AI318:BN318" si="464">ROUND((AI78/AI48),6)</f>
        <v>0</v>
      </c>
      <c r="AJ318" s="43">
        <f t="shared" si="464"/>
        <v>0</v>
      </c>
      <c r="AK318" s="43">
        <f t="shared" si="464"/>
        <v>0</v>
      </c>
      <c r="AL318" s="43">
        <f t="shared" si="464"/>
        <v>0</v>
      </c>
      <c r="AM318" s="43">
        <f t="shared" si="464"/>
        <v>0</v>
      </c>
      <c r="AN318" s="43">
        <f t="shared" si="464"/>
        <v>0</v>
      </c>
      <c r="AO318" s="43">
        <f t="shared" si="464"/>
        <v>0</v>
      </c>
      <c r="AP318" s="43">
        <f t="shared" si="464"/>
        <v>0</v>
      </c>
      <c r="AQ318" s="43">
        <f t="shared" si="464"/>
        <v>0</v>
      </c>
      <c r="AR318" s="43">
        <f t="shared" si="464"/>
        <v>0</v>
      </c>
      <c r="AS318" s="43">
        <f t="shared" si="464"/>
        <v>4.6000000000000001E-4</v>
      </c>
      <c r="AT318" s="43">
        <f t="shared" si="464"/>
        <v>0</v>
      </c>
      <c r="AU318" s="43">
        <f t="shared" si="464"/>
        <v>0</v>
      </c>
      <c r="AV318" s="43">
        <f t="shared" si="464"/>
        <v>0</v>
      </c>
      <c r="AW318" s="43">
        <f t="shared" si="464"/>
        <v>0</v>
      </c>
      <c r="AX318" s="43">
        <f t="shared" si="464"/>
        <v>0</v>
      </c>
      <c r="AY318" s="43">
        <f t="shared" si="464"/>
        <v>0</v>
      </c>
      <c r="AZ318" s="43">
        <f t="shared" si="464"/>
        <v>0</v>
      </c>
      <c r="BA318" s="43">
        <f t="shared" si="464"/>
        <v>0</v>
      </c>
      <c r="BB318" s="43">
        <f t="shared" si="464"/>
        <v>0</v>
      </c>
      <c r="BC318" s="43">
        <f t="shared" si="464"/>
        <v>0</v>
      </c>
      <c r="BD318" s="43">
        <f t="shared" si="464"/>
        <v>0</v>
      </c>
      <c r="BE318" s="43">
        <f t="shared" si="464"/>
        <v>0</v>
      </c>
      <c r="BF318" s="43">
        <f t="shared" si="464"/>
        <v>0</v>
      </c>
      <c r="BG318" s="43">
        <f t="shared" si="464"/>
        <v>0</v>
      </c>
      <c r="BH318" s="43">
        <f t="shared" si="464"/>
        <v>0</v>
      </c>
      <c r="BI318" s="43">
        <f t="shared" si="464"/>
        <v>0</v>
      </c>
      <c r="BJ318" s="43">
        <f t="shared" si="464"/>
        <v>0</v>
      </c>
      <c r="BK318" s="43">
        <f t="shared" si="464"/>
        <v>0</v>
      </c>
      <c r="BL318" s="43">
        <f t="shared" si="464"/>
        <v>0</v>
      </c>
      <c r="BM318" s="43">
        <f t="shared" si="464"/>
        <v>9.5299999999999996E-4</v>
      </c>
      <c r="BN318" s="43">
        <f t="shared" si="464"/>
        <v>0</v>
      </c>
      <c r="BO318" s="43">
        <f t="shared" ref="BO318:CT318" si="465">ROUND((BO78/BO48),6)</f>
        <v>0</v>
      </c>
      <c r="BP318" s="43">
        <f t="shared" si="465"/>
        <v>0</v>
      </c>
      <c r="BQ318" s="43">
        <f t="shared" si="465"/>
        <v>0</v>
      </c>
      <c r="BR318" s="43">
        <f t="shared" si="465"/>
        <v>0</v>
      </c>
      <c r="BS318" s="43">
        <f t="shared" si="465"/>
        <v>0</v>
      </c>
      <c r="BT318" s="43">
        <f t="shared" si="465"/>
        <v>0</v>
      </c>
      <c r="BU318" s="43">
        <f t="shared" si="465"/>
        <v>0</v>
      </c>
      <c r="BV318" s="43">
        <f t="shared" si="465"/>
        <v>6.02E-4</v>
      </c>
      <c r="BW318" s="43">
        <f t="shared" si="465"/>
        <v>0</v>
      </c>
      <c r="BX318" s="43">
        <f t="shared" si="465"/>
        <v>0</v>
      </c>
      <c r="BY318" s="43">
        <f t="shared" si="465"/>
        <v>0</v>
      </c>
      <c r="BZ318" s="43">
        <f t="shared" si="465"/>
        <v>0</v>
      </c>
      <c r="CA318" s="43">
        <f t="shared" si="465"/>
        <v>0</v>
      </c>
      <c r="CB318" s="43">
        <f t="shared" si="465"/>
        <v>0</v>
      </c>
      <c r="CC318" s="43">
        <f t="shared" si="465"/>
        <v>0</v>
      </c>
      <c r="CD318" s="43">
        <f t="shared" si="465"/>
        <v>3.2450000000000001E-3</v>
      </c>
      <c r="CE318" s="43">
        <f t="shared" si="465"/>
        <v>0</v>
      </c>
      <c r="CF318" s="43">
        <f t="shared" si="465"/>
        <v>4.4190000000000002E-3</v>
      </c>
      <c r="CG318" s="43">
        <f t="shared" si="465"/>
        <v>0</v>
      </c>
      <c r="CH318" s="43">
        <f t="shared" si="465"/>
        <v>0</v>
      </c>
      <c r="CI318" s="43">
        <f t="shared" si="465"/>
        <v>0</v>
      </c>
      <c r="CJ318" s="43">
        <f t="shared" si="465"/>
        <v>0</v>
      </c>
      <c r="CK318" s="43">
        <f t="shared" si="465"/>
        <v>1.6440000000000001E-3</v>
      </c>
      <c r="CL318" s="43">
        <f t="shared" si="465"/>
        <v>1.4899999999999999E-4</v>
      </c>
      <c r="CM318" s="43">
        <f t="shared" si="465"/>
        <v>0</v>
      </c>
      <c r="CN318" s="43">
        <f t="shared" si="465"/>
        <v>0</v>
      </c>
      <c r="CO318" s="43">
        <f t="shared" si="465"/>
        <v>0</v>
      </c>
      <c r="CP318" s="43">
        <f t="shared" si="465"/>
        <v>0</v>
      </c>
      <c r="CQ318" s="43">
        <f t="shared" si="465"/>
        <v>0</v>
      </c>
      <c r="CR318" s="43">
        <f t="shared" si="465"/>
        <v>8.4800000000000001E-4</v>
      </c>
      <c r="CS318" s="43">
        <f t="shared" si="465"/>
        <v>0</v>
      </c>
      <c r="CT318" s="43">
        <f t="shared" si="465"/>
        <v>6.1300000000000005E-4</v>
      </c>
      <c r="CU318" s="43">
        <f t="shared" ref="CU318:DZ318" si="466">ROUND((CU78/CU48),6)</f>
        <v>0</v>
      </c>
      <c r="CV318" s="43">
        <f t="shared" si="466"/>
        <v>1.0300000000000001E-3</v>
      </c>
      <c r="CW318" s="43">
        <f t="shared" si="466"/>
        <v>0</v>
      </c>
      <c r="CX318" s="43">
        <f t="shared" si="466"/>
        <v>0</v>
      </c>
      <c r="CY318" s="43">
        <f t="shared" si="466"/>
        <v>0</v>
      </c>
      <c r="CZ318" s="43">
        <f t="shared" si="466"/>
        <v>0</v>
      </c>
      <c r="DA318" s="43">
        <f t="shared" si="466"/>
        <v>3.8900000000000002E-4</v>
      </c>
      <c r="DB318" s="43">
        <f t="shared" si="466"/>
        <v>0</v>
      </c>
      <c r="DC318" s="43">
        <f t="shared" si="466"/>
        <v>6.5600000000000001E-4</v>
      </c>
      <c r="DD318" s="43">
        <f t="shared" si="466"/>
        <v>1.9000000000000001E-5</v>
      </c>
      <c r="DE318" s="43">
        <f t="shared" si="466"/>
        <v>0</v>
      </c>
      <c r="DF318" s="43">
        <f t="shared" si="466"/>
        <v>0</v>
      </c>
      <c r="DG318" s="43">
        <f t="shared" si="466"/>
        <v>0</v>
      </c>
      <c r="DH318" s="43">
        <f t="shared" si="466"/>
        <v>6.9700000000000003E-4</v>
      </c>
      <c r="DI318" s="43">
        <f t="shared" si="466"/>
        <v>0</v>
      </c>
      <c r="DJ318" s="43">
        <f t="shared" si="466"/>
        <v>0</v>
      </c>
      <c r="DK318" s="43">
        <f t="shared" si="466"/>
        <v>0</v>
      </c>
      <c r="DL318" s="43">
        <f t="shared" si="466"/>
        <v>0</v>
      </c>
      <c r="DM318" s="43">
        <f t="shared" si="466"/>
        <v>0</v>
      </c>
      <c r="DN318" s="43">
        <f t="shared" si="466"/>
        <v>0</v>
      </c>
      <c r="DO318" s="43">
        <f t="shared" si="466"/>
        <v>0</v>
      </c>
      <c r="DP318" s="43">
        <f t="shared" si="466"/>
        <v>2.8699999999999998E-4</v>
      </c>
      <c r="DQ318" s="43">
        <f t="shared" si="466"/>
        <v>0</v>
      </c>
      <c r="DR318" s="43">
        <f t="shared" si="466"/>
        <v>0</v>
      </c>
      <c r="DS318" s="43">
        <f t="shared" si="466"/>
        <v>0</v>
      </c>
      <c r="DT318" s="43">
        <f t="shared" si="466"/>
        <v>0</v>
      </c>
      <c r="DU318" s="43">
        <f t="shared" si="466"/>
        <v>0</v>
      </c>
      <c r="DV318" s="43">
        <f t="shared" si="466"/>
        <v>0</v>
      </c>
      <c r="DW318" s="43">
        <f t="shared" si="466"/>
        <v>0</v>
      </c>
      <c r="DX318" s="43">
        <f t="shared" si="466"/>
        <v>0</v>
      </c>
      <c r="DY318" s="43">
        <f t="shared" si="466"/>
        <v>0</v>
      </c>
      <c r="DZ318" s="43">
        <f t="shared" si="466"/>
        <v>0</v>
      </c>
      <c r="EA318" s="43">
        <f t="shared" ref="EA318:FF318" si="467">ROUND((EA78/EA48),6)</f>
        <v>8.8999999999999995E-4</v>
      </c>
      <c r="EB318" s="43">
        <f t="shared" si="467"/>
        <v>0</v>
      </c>
      <c r="EC318" s="43">
        <f t="shared" si="467"/>
        <v>0</v>
      </c>
      <c r="ED318" s="43">
        <f t="shared" si="467"/>
        <v>1.3300000000000001E-4</v>
      </c>
      <c r="EE318" s="43">
        <f t="shared" si="467"/>
        <v>0</v>
      </c>
      <c r="EF318" s="43">
        <f t="shared" si="467"/>
        <v>0</v>
      </c>
      <c r="EG318" s="43">
        <f t="shared" si="467"/>
        <v>0</v>
      </c>
      <c r="EH318" s="43">
        <f t="shared" si="467"/>
        <v>0</v>
      </c>
      <c r="EI318" s="43">
        <f t="shared" si="467"/>
        <v>0</v>
      </c>
      <c r="EJ318" s="43">
        <f t="shared" si="467"/>
        <v>0</v>
      </c>
      <c r="EK318" s="43">
        <f t="shared" si="467"/>
        <v>0</v>
      </c>
      <c r="EL318" s="43">
        <f t="shared" si="467"/>
        <v>2.379E-3</v>
      </c>
      <c r="EM318" s="43">
        <f t="shared" si="467"/>
        <v>0</v>
      </c>
      <c r="EN318" s="43">
        <f t="shared" si="467"/>
        <v>0</v>
      </c>
      <c r="EO318" s="43">
        <f t="shared" si="467"/>
        <v>0</v>
      </c>
      <c r="EP318" s="43">
        <f t="shared" si="467"/>
        <v>0</v>
      </c>
      <c r="EQ318" s="43">
        <f t="shared" si="467"/>
        <v>6.1600000000000001E-4</v>
      </c>
      <c r="ER318" s="43">
        <f t="shared" si="467"/>
        <v>0</v>
      </c>
      <c r="ES318" s="43">
        <f t="shared" si="467"/>
        <v>0</v>
      </c>
      <c r="ET318" s="43">
        <f t="shared" si="467"/>
        <v>0</v>
      </c>
      <c r="EU318" s="43">
        <f t="shared" si="467"/>
        <v>0</v>
      </c>
      <c r="EV318" s="43">
        <f t="shared" si="467"/>
        <v>2.7E-4</v>
      </c>
      <c r="EW318" s="43">
        <f t="shared" si="467"/>
        <v>0</v>
      </c>
      <c r="EX318" s="43">
        <f t="shared" si="467"/>
        <v>0</v>
      </c>
      <c r="EY318" s="43">
        <f t="shared" si="467"/>
        <v>0</v>
      </c>
      <c r="EZ318" s="43">
        <f t="shared" si="467"/>
        <v>2.4810000000000001E-3</v>
      </c>
      <c r="FA318" s="43">
        <f t="shared" si="467"/>
        <v>4.35E-4</v>
      </c>
      <c r="FB318" s="43">
        <f t="shared" si="467"/>
        <v>0</v>
      </c>
      <c r="FC318" s="43">
        <f t="shared" si="467"/>
        <v>0</v>
      </c>
      <c r="FD318" s="43">
        <f t="shared" si="467"/>
        <v>0</v>
      </c>
      <c r="FE318" s="43">
        <f t="shared" si="467"/>
        <v>2.63E-4</v>
      </c>
      <c r="FF318" s="43">
        <f t="shared" si="467"/>
        <v>0</v>
      </c>
      <c r="FG318" s="43">
        <f t="shared" ref="FG318:FX318" si="468">ROUND((FG78/FG48),6)</f>
        <v>0</v>
      </c>
      <c r="FH318" s="43">
        <f t="shared" si="468"/>
        <v>2.1610000000000002E-3</v>
      </c>
      <c r="FI318" s="43">
        <f t="shared" si="468"/>
        <v>0</v>
      </c>
      <c r="FJ318" s="43">
        <f t="shared" si="468"/>
        <v>0</v>
      </c>
      <c r="FK318" s="43">
        <f t="shared" si="468"/>
        <v>2.1999999999999999E-5</v>
      </c>
      <c r="FL318" s="43">
        <f t="shared" si="468"/>
        <v>0</v>
      </c>
      <c r="FM318" s="43">
        <f t="shared" si="468"/>
        <v>0</v>
      </c>
      <c r="FN318" s="43">
        <f t="shared" si="468"/>
        <v>0</v>
      </c>
      <c r="FO318" s="43">
        <f t="shared" si="468"/>
        <v>0</v>
      </c>
      <c r="FP318" s="43">
        <f t="shared" si="468"/>
        <v>0</v>
      </c>
      <c r="FQ318" s="43">
        <f t="shared" si="468"/>
        <v>0</v>
      </c>
      <c r="FR318" s="43">
        <f t="shared" si="468"/>
        <v>0</v>
      </c>
      <c r="FS318" s="43">
        <f t="shared" si="468"/>
        <v>0</v>
      </c>
      <c r="FT318" s="43">
        <f t="shared" si="468"/>
        <v>0</v>
      </c>
      <c r="FU318" s="43">
        <f t="shared" si="468"/>
        <v>0</v>
      </c>
      <c r="FV318" s="43">
        <f t="shared" si="468"/>
        <v>0</v>
      </c>
      <c r="FW318" s="43">
        <f t="shared" si="468"/>
        <v>0</v>
      </c>
      <c r="FX318" s="43">
        <f t="shared" si="468"/>
        <v>0</v>
      </c>
      <c r="FY318" s="43"/>
      <c r="FZ318" s="7"/>
      <c r="GA318" s="7"/>
      <c r="GB318" s="7"/>
      <c r="GC318" s="7"/>
      <c r="GD318" s="7"/>
      <c r="GE318" s="7"/>
      <c r="GF318" s="7"/>
      <c r="GG318" s="7"/>
      <c r="GH318" s="7"/>
      <c r="GI318" s="7"/>
      <c r="GJ318" s="7"/>
      <c r="GK318" s="7"/>
      <c r="GL318" s="7"/>
      <c r="GM318" s="7"/>
    </row>
    <row r="319" spans="1:195" x14ac:dyDescent="0.35">
      <c r="A319" s="7"/>
      <c r="B319" s="7" t="s">
        <v>896</v>
      </c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  <c r="BE319" s="43"/>
      <c r="BF319" s="43"/>
      <c r="BG319" s="43"/>
      <c r="BH319" s="43"/>
      <c r="BI319" s="43"/>
      <c r="BJ319" s="43"/>
      <c r="BK319" s="43"/>
      <c r="BL319" s="43"/>
      <c r="BM319" s="43"/>
      <c r="BN319" s="43"/>
      <c r="BO319" s="43"/>
      <c r="BP319" s="43"/>
      <c r="BQ319" s="43"/>
      <c r="BR319" s="43"/>
      <c r="BS319" s="43"/>
      <c r="BT319" s="43"/>
      <c r="BU319" s="43"/>
      <c r="BV319" s="43"/>
      <c r="BW319" s="43"/>
      <c r="BX319" s="43"/>
      <c r="BY319" s="43"/>
      <c r="BZ319" s="43"/>
      <c r="CA319" s="43"/>
      <c r="CB319" s="43"/>
      <c r="CC319" s="43"/>
      <c r="CD319" s="43"/>
      <c r="CE319" s="43"/>
      <c r="CF319" s="43"/>
      <c r="CG319" s="43"/>
      <c r="CH319" s="43"/>
      <c r="CI319" s="43"/>
      <c r="CJ319" s="43"/>
      <c r="CK319" s="43"/>
      <c r="CL319" s="43"/>
      <c r="CM319" s="43"/>
      <c r="CN319" s="43"/>
      <c r="CO319" s="43"/>
      <c r="CP319" s="43"/>
      <c r="CQ319" s="43"/>
      <c r="CR319" s="43"/>
      <c r="CS319" s="43"/>
      <c r="CT319" s="43"/>
      <c r="CU319" s="43"/>
      <c r="CV319" s="43"/>
      <c r="CW319" s="43"/>
      <c r="CX319" s="43"/>
      <c r="CY319" s="43"/>
      <c r="CZ319" s="43"/>
      <c r="DA319" s="43"/>
      <c r="DB319" s="43"/>
      <c r="DC319" s="43"/>
      <c r="DD319" s="43"/>
      <c r="DE319" s="43"/>
      <c r="DF319" s="43"/>
      <c r="DG319" s="43"/>
      <c r="DH319" s="43"/>
      <c r="DI319" s="43"/>
      <c r="DJ319" s="43"/>
      <c r="DK319" s="43"/>
      <c r="DL319" s="43"/>
      <c r="DM319" s="43"/>
      <c r="DN319" s="43"/>
      <c r="DO319" s="43"/>
      <c r="DP319" s="43"/>
      <c r="DQ319" s="43"/>
      <c r="DR319" s="43"/>
      <c r="DS319" s="43"/>
      <c r="DT319" s="43"/>
      <c r="DU319" s="43"/>
      <c r="DV319" s="43"/>
      <c r="DW319" s="43"/>
      <c r="DX319" s="43"/>
      <c r="DY319" s="43"/>
      <c r="DZ319" s="43"/>
      <c r="EA319" s="43"/>
      <c r="EB319" s="43"/>
      <c r="EC319" s="43"/>
      <c r="ED319" s="43"/>
      <c r="EE319" s="43"/>
      <c r="EF319" s="43"/>
      <c r="EG319" s="43"/>
      <c r="EH319" s="43"/>
      <c r="EI319" s="43"/>
      <c r="EJ319" s="43"/>
      <c r="EK319" s="43"/>
      <c r="EL319" s="43"/>
      <c r="EM319" s="43"/>
      <c r="EN319" s="43"/>
      <c r="EO319" s="43"/>
      <c r="EP319" s="43"/>
      <c r="EQ319" s="43"/>
      <c r="ER319" s="43"/>
      <c r="ES319" s="43"/>
      <c r="ET319" s="43"/>
      <c r="EU319" s="43"/>
      <c r="EV319" s="43"/>
      <c r="EW319" s="43"/>
      <c r="EX319" s="43"/>
      <c r="EY319" s="43"/>
      <c r="EZ319" s="43"/>
      <c r="FA319" s="43"/>
      <c r="FB319" s="43"/>
      <c r="FC319" s="43"/>
      <c r="FD319" s="43"/>
      <c r="FE319" s="43"/>
      <c r="FF319" s="43"/>
      <c r="FG319" s="43"/>
      <c r="FH319" s="43"/>
      <c r="FI319" s="43"/>
      <c r="FJ319" s="43"/>
      <c r="FK319" s="43"/>
      <c r="FL319" s="43"/>
      <c r="FM319" s="43"/>
      <c r="FN319" s="43"/>
      <c r="FO319" s="43"/>
      <c r="FP319" s="43"/>
      <c r="FQ319" s="43"/>
      <c r="FR319" s="43"/>
      <c r="FS319" s="43"/>
      <c r="FT319" s="43"/>
      <c r="FU319" s="43"/>
      <c r="FV319" s="43"/>
      <c r="FW319" s="43"/>
      <c r="FX319" s="43"/>
      <c r="FY319" s="43"/>
      <c r="FZ319" s="7"/>
      <c r="GA319" s="7"/>
      <c r="GB319" s="7"/>
      <c r="GC319" s="7"/>
      <c r="GD319" s="7"/>
      <c r="GE319" s="7"/>
      <c r="GF319" s="7"/>
      <c r="GG319" s="7"/>
      <c r="GH319" s="7"/>
      <c r="GI319" s="7"/>
      <c r="GJ319" s="7"/>
      <c r="GK319" s="7"/>
      <c r="GL319" s="7"/>
      <c r="GM319" s="7"/>
    </row>
    <row r="320" spans="1:195" x14ac:dyDescent="0.35">
      <c r="A320" s="6" t="s">
        <v>897</v>
      </c>
      <c r="B320" s="7" t="s">
        <v>898</v>
      </c>
      <c r="C320" s="43">
        <f t="shared" ref="C320:AH320" si="469">ROUND((C79/C48),6)</f>
        <v>0</v>
      </c>
      <c r="D320" s="43">
        <f t="shared" si="469"/>
        <v>0</v>
      </c>
      <c r="E320" s="43">
        <f t="shared" si="469"/>
        <v>0</v>
      </c>
      <c r="F320" s="43">
        <f t="shared" si="469"/>
        <v>0</v>
      </c>
      <c r="G320" s="43">
        <f t="shared" si="469"/>
        <v>0</v>
      </c>
      <c r="H320" s="43">
        <f t="shared" si="469"/>
        <v>0</v>
      </c>
      <c r="I320" s="43">
        <f t="shared" si="469"/>
        <v>0</v>
      </c>
      <c r="J320" s="43">
        <f t="shared" si="469"/>
        <v>0</v>
      </c>
      <c r="K320" s="43">
        <f t="shared" si="469"/>
        <v>0</v>
      </c>
      <c r="L320" s="43">
        <f t="shared" si="469"/>
        <v>0</v>
      </c>
      <c r="M320" s="43">
        <f t="shared" si="469"/>
        <v>0</v>
      </c>
      <c r="N320" s="43">
        <f t="shared" si="469"/>
        <v>4.3000000000000002E-5</v>
      </c>
      <c r="O320" s="43">
        <f t="shared" si="469"/>
        <v>0</v>
      </c>
      <c r="P320" s="43">
        <f t="shared" si="469"/>
        <v>0</v>
      </c>
      <c r="Q320" s="43">
        <f t="shared" si="469"/>
        <v>0</v>
      </c>
      <c r="R320" s="43">
        <f t="shared" si="469"/>
        <v>0</v>
      </c>
      <c r="S320" s="43">
        <f t="shared" si="469"/>
        <v>0</v>
      </c>
      <c r="T320" s="43">
        <f t="shared" si="469"/>
        <v>0</v>
      </c>
      <c r="U320" s="43">
        <f t="shared" si="469"/>
        <v>0</v>
      </c>
      <c r="V320" s="43">
        <f t="shared" si="469"/>
        <v>0</v>
      </c>
      <c r="W320" s="43">
        <f t="shared" si="469"/>
        <v>0</v>
      </c>
      <c r="X320" s="43">
        <f t="shared" si="469"/>
        <v>0</v>
      </c>
      <c r="Y320" s="43">
        <f t="shared" si="469"/>
        <v>0</v>
      </c>
      <c r="Z320" s="43">
        <f t="shared" si="469"/>
        <v>0</v>
      </c>
      <c r="AA320" s="43">
        <f t="shared" si="469"/>
        <v>0</v>
      </c>
      <c r="AB320" s="43">
        <f t="shared" si="469"/>
        <v>0</v>
      </c>
      <c r="AC320" s="43">
        <f t="shared" si="469"/>
        <v>0</v>
      </c>
      <c r="AD320" s="43">
        <f t="shared" si="469"/>
        <v>0</v>
      </c>
      <c r="AE320" s="43">
        <f t="shared" si="469"/>
        <v>0</v>
      </c>
      <c r="AF320" s="43">
        <f t="shared" si="469"/>
        <v>0</v>
      </c>
      <c r="AG320" s="43">
        <f t="shared" si="469"/>
        <v>0</v>
      </c>
      <c r="AH320" s="43">
        <f t="shared" si="469"/>
        <v>0</v>
      </c>
      <c r="AI320" s="43">
        <f t="shared" ref="AI320:BN320" si="470">ROUND((AI79/AI48),6)</f>
        <v>0</v>
      </c>
      <c r="AJ320" s="43">
        <f t="shared" si="470"/>
        <v>0</v>
      </c>
      <c r="AK320" s="43">
        <f t="shared" si="470"/>
        <v>0</v>
      </c>
      <c r="AL320" s="43">
        <f t="shared" si="470"/>
        <v>0</v>
      </c>
      <c r="AM320" s="43">
        <f t="shared" si="470"/>
        <v>0</v>
      </c>
      <c r="AN320" s="43">
        <f t="shared" si="470"/>
        <v>0</v>
      </c>
      <c r="AO320" s="43">
        <f t="shared" si="470"/>
        <v>0</v>
      </c>
      <c r="AP320" s="43">
        <f t="shared" si="470"/>
        <v>0</v>
      </c>
      <c r="AQ320" s="43">
        <f t="shared" si="470"/>
        <v>0</v>
      </c>
      <c r="AR320" s="43">
        <f t="shared" si="470"/>
        <v>0</v>
      </c>
      <c r="AS320" s="43">
        <f t="shared" si="470"/>
        <v>0</v>
      </c>
      <c r="AT320" s="43">
        <f t="shared" si="470"/>
        <v>0</v>
      </c>
      <c r="AU320" s="43">
        <f t="shared" si="470"/>
        <v>0</v>
      </c>
      <c r="AV320" s="43">
        <f t="shared" si="470"/>
        <v>0</v>
      </c>
      <c r="AW320" s="43">
        <f t="shared" si="470"/>
        <v>0</v>
      </c>
      <c r="AX320" s="43">
        <f t="shared" si="470"/>
        <v>0</v>
      </c>
      <c r="AY320" s="43">
        <f t="shared" si="470"/>
        <v>0</v>
      </c>
      <c r="AZ320" s="43">
        <f t="shared" si="470"/>
        <v>0</v>
      </c>
      <c r="BA320" s="43">
        <f t="shared" si="470"/>
        <v>0</v>
      </c>
      <c r="BB320" s="43">
        <f t="shared" si="470"/>
        <v>0</v>
      </c>
      <c r="BC320" s="43">
        <f t="shared" si="470"/>
        <v>0</v>
      </c>
      <c r="BD320" s="43">
        <f t="shared" si="470"/>
        <v>0</v>
      </c>
      <c r="BE320" s="43">
        <f t="shared" si="470"/>
        <v>0</v>
      </c>
      <c r="BF320" s="43">
        <f t="shared" si="470"/>
        <v>0</v>
      </c>
      <c r="BG320" s="43">
        <f t="shared" si="470"/>
        <v>0</v>
      </c>
      <c r="BH320" s="43">
        <f t="shared" si="470"/>
        <v>0</v>
      </c>
      <c r="BI320" s="43">
        <f t="shared" si="470"/>
        <v>0</v>
      </c>
      <c r="BJ320" s="43">
        <f t="shared" si="470"/>
        <v>0</v>
      </c>
      <c r="BK320" s="43">
        <f t="shared" si="470"/>
        <v>0</v>
      </c>
      <c r="BL320" s="43">
        <f t="shared" si="470"/>
        <v>0</v>
      </c>
      <c r="BM320" s="43">
        <f t="shared" si="470"/>
        <v>0</v>
      </c>
      <c r="BN320" s="43">
        <f t="shared" si="470"/>
        <v>0</v>
      </c>
      <c r="BO320" s="43">
        <f t="shared" ref="BO320:CT320" si="471">ROUND((BO79/BO48),6)</f>
        <v>0</v>
      </c>
      <c r="BP320" s="43">
        <f t="shared" si="471"/>
        <v>0</v>
      </c>
      <c r="BQ320" s="43">
        <f t="shared" si="471"/>
        <v>0</v>
      </c>
      <c r="BR320" s="43">
        <f t="shared" si="471"/>
        <v>0</v>
      </c>
      <c r="BS320" s="43">
        <f t="shared" si="471"/>
        <v>0</v>
      </c>
      <c r="BT320" s="43">
        <f t="shared" si="471"/>
        <v>0</v>
      </c>
      <c r="BU320" s="43">
        <f t="shared" si="471"/>
        <v>0</v>
      </c>
      <c r="BV320" s="43">
        <f t="shared" si="471"/>
        <v>0</v>
      </c>
      <c r="BW320" s="43">
        <f t="shared" si="471"/>
        <v>0</v>
      </c>
      <c r="BX320" s="43">
        <f t="shared" si="471"/>
        <v>0</v>
      </c>
      <c r="BY320" s="43">
        <f t="shared" si="471"/>
        <v>0</v>
      </c>
      <c r="BZ320" s="43">
        <f t="shared" si="471"/>
        <v>0</v>
      </c>
      <c r="CA320" s="43">
        <f t="shared" si="471"/>
        <v>0</v>
      </c>
      <c r="CB320" s="43">
        <f t="shared" si="471"/>
        <v>0</v>
      </c>
      <c r="CC320" s="43">
        <f t="shared" si="471"/>
        <v>0</v>
      </c>
      <c r="CD320" s="43">
        <f t="shared" si="471"/>
        <v>0</v>
      </c>
      <c r="CE320" s="43">
        <f t="shared" si="471"/>
        <v>0</v>
      </c>
      <c r="CF320" s="43">
        <f t="shared" si="471"/>
        <v>0</v>
      </c>
      <c r="CG320" s="43">
        <f t="shared" si="471"/>
        <v>0</v>
      </c>
      <c r="CH320" s="43">
        <f t="shared" si="471"/>
        <v>0</v>
      </c>
      <c r="CI320" s="43">
        <f t="shared" si="471"/>
        <v>0</v>
      </c>
      <c r="CJ320" s="43">
        <f t="shared" si="471"/>
        <v>0</v>
      </c>
      <c r="CK320" s="43">
        <f t="shared" si="471"/>
        <v>0</v>
      </c>
      <c r="CL320" s="43">
        <f t="shared" si="471"/>
        <v>0</v>
      </c>
      <c r="CM320" s="43">
        <f t="shared" si="471"/>
        <v>0</v>
      </c>
      <c r="CN320" s="43">
        <f t="shared" si="471"/>
        <v>0</v>
      </c>
      <c r="CO320" s="43">
        <f t="shared" si="471"/>
        <v>0</v>
      </c>
      <c r="CP320" s="43">
        <f t="shared" si="471"/>
        <v>0</v>
      </c>
      <c r="CQ320" s="43">
        <f t="shared" si="471"/>
        <v>0</v>
      </c>
      <c r="CR320" s="43">
        <f t="shared" si="471"/>
        <v>0</v>
      </c>
      <c r="CS320" s="43">
        <f t="shared" si="471"/>
        <v>0</v>
      </c>
      <c r="CT320" s="43">
        <f t="shared" si="471"/>
        <v>0</v>
      </c>
      <c r="CU320" s="43">
        <f t="shared" ref="CU320:DZ320" si="472">ROUND((CU79/CU48),6)</f>
        <v>0</v>
      </c>
      <c r="CV320" s="43">
        <f t="shared" si="472"/>
        <v>0</v>
      </c>
      <c r="CW320" s="43">
        <f t="shared" si="472"/>
        <v>0</v>
      </c>
      <c r="CX320" s="43">
        <f t="shared" si="472"/>
        <v>0</v>
      </c>
      <c r="CY320" s="43">
        <f t="shared" si="472"/>
        <v>0</v>
      </c>
      <c r="CZ320" s="43">
        <f t="shared" si="472"/>
        <v>0</v>
      </c>
      <c r="DA320" s="43">
        <f t="shared" si="472"/>
        <v>0</v>
      </c>
      <c r="DB320" s="43">
        <f t="shared" si="472"/>
        <v>0</v>
      </c>
      <c r="DC320" s="43">
        <f t="shared" si="472"/>
        <v>0</v>
      </c>
      <c r="DD320" s="43">
        <f t="shared" si="472"/>
        <v>0</v>
      </c>
      <c r="DE320" s="43">
        <f t="shared" si="472"/>
        <v>0</v>
      </c>
      <c r="DF320" s="43">
        <f t="shared" si="472"/>
        <v>0</v>
      </c>
      <c r="DG320" s="43">
        <f t="shared" si="472"/>
        <v>0</v>
      </c>
      <c r="DH320" s="43">
        <f t="shared" si="472"/>
        <v>0</v>
      </c>
      <c r="DI320" s="43">
        <f t="shared" si="472"/>
        <v>0</v>
      </c>
      <c r="DJ320" s="43">
        <f t="shared" si="472"/>
        <v>0</v>
      </c>
      <c r="DK320" s="43">
        <f t="shared" si="472"/>
        <v>0</v>
      </c>
      <c r="DL320" s="43">
        <f t="shared" si="472"/>
        <v>0</v>
      </c>
      <c r="DM320" s="43">
        <f t="shared" si="472"/>
        <v>0</v>
      </c>
      <c r="DN320" s="43">
        <f t="shared" si="472"/>
        <v>0</v>
      </c>
      <c r="DO320" s="43">
        <f t="shared" si="472"/>
        <v>0</v>
      </c>
      <c r="DP320" s="43">
        <f t="shared" si="472"/>
        <v>0</v>
      </c>
      <c r="DQ320" s="43">
        <f t="shared" si="472"/>
        <v>0</v>
      </c>
      <c r="DR320" s="43">
        <f t="shared" si="472"/>
        <v>0</v>
      </c>
      <c r="DS320" s="43">
        <f t="shared" si="472"/>
        <v>0</v>
      </c>
      <c r="DT320" s="43">
        <f t="shared" si="472"/>
        <v>0</v>
      </c>
      <c r="DU320" s="43">
        <f t="shared" si="472"/>
        <v>0</v>
      </c>
      <c r="DV320" s="43">
        <f t="shared" si="472"/>
        <v>0</v>
      </c>
      <c r="DW320" s="43">
        <f t="shared" si="472"/>
        <v>0</v>
      </c>
      <c r="DX320" s="43">
        <f t="shared" si="472"/>
        <v>0</v>
      </c>
      <c r="DY320" s="43">
        <f t="shared" si="472"/>
        <v>0</v>
      </c>
      <c r="DZ320" s="43">
        <f t="shared" si="472"/>
        <v>0</v>
      </c>
      <c r="EA320" s="43">
        <f t="shared" ref="EA320:FF320" si="473">ROUND((EA79/EA48),6)</f>
        <v>0</v>
      </c>
      <c r="EB320" s="43">
        <f t="shared" si="473"/>
        <v>0</v>
      </c>
      <c r="EC320" s="43">
        <f t="shared" si="473"/>
        <v>0</v>
      </c>
      <c r="ED320" s="43">
        <f t="shared" si="473"/>
        <v>0</v>
      </c>
      <c r="EE320" s="43">
        <f t="shared" si="473"/>
        <v>0</v>
      </c>
      <c r="EF320" s="43">
        <f t="shared" si="473"/>
        <v>0</v>
      </c>
      <c r="EG320" s="43">
        <f t="shared" si="473"/>
        <v>0</v>
      </c>
      <c r="EH320" s="43">
        <f t="shared" si="473"/>
        <v>0</v>
      </c>
      <c r="EI320" s="43">
        <f t="shared" si="473"/>
        <v>0</v>
      </c>
      <c r="EJ320" s="43">
        <f t="shared" si="473"/>
        <v>0</v>
      </c>
      <c r="EK320" s="43">
        <f t="shared" si="473"/>
        <v>0</v>
      </c>
      <c r="EL320" s="43">
        <f t="shared" si="473"/>
        <v>0</v>
      </c>
      <c r="EM320" s="43">
        <f t="shared" si="473"/>
        <v>0</v>
      </c>
      <c r="EN320" s="43">
        <f t="shared" si="473"/>
        <v>0</v>
      </c>
      <c r="EO320" s="43">
        <f t="shared" si="473"/>
        <v>0</v>
      </c>
      <c r="EP320" s="43">
        <f t="shared" si="473"/>
        <v>0</v>
      </c>
      <c r="EQ320" s="43">
        <f t="shared" si="473"/>
        <v>0</v>
      </c>
      <c r="ER320" s="43">
        <f t="shared" si="473"/>
        <v>0</v>
      </c>
      <c r="ES320" s="43">
        <f t="shared" si="473"/>
        <v>0</v>
      </c>
      <c r="ET320" s="43">
        <f t="shared" si="473"/>
        <v>0</v>
      </c>
      <c r="EU320" s="43">
        <f t="shared" si="473"/>
        <v>0</v>
      </c>
      <c r="EV320" s="43">
        <f t="shared" si="473"/>
        <v>0</v>
      </c>
      <c r="EW320" s="43">
        <f t="shared" si="473"/>
        <v>0</v>
      </c>
      <c r="EX320" s="43">
        <f t="shared" si="473"/>
        <v>0</v>
      </c>
      <c r="EY320" s="43">
        <f t="shared" si="473"/>
        <v>0</v>
      </c>
      <c r="EZ320" s="43">
        <f t="shared" si="473"/>
        <v>0</v>
      </c>
      <c r="FA320" s="43">
        <f t="shared" si="473"/>
        <v>0</v>
      </c>
      <c r="FB320" s="43">
        <f t="shared" si="473"/>
        <v>0</v>
      </c>
      <c r="FC320" s="43">
        <f t="shared" si="473"/>
        <v>0</v>
      </c>
      <c r="FD320" s="43">
        <f t="shared" si="473"/>
        <v>0</v>
      </c>
      <c r="FE320" s="43">
        <f t="shared" si="473"/>
        <v>0</v>
      </c>
      <c r="FF320" s="43">
        <f t="shared" si="473"/>
        <v>0</v>
      </c>
      <c r="FG320" s="43">
        <f t="shared" ref="FG320:FX320" si="474">ROUND((FG79/FG48),6)</f>
        <v>0</v>
      </c>
      <c r="FH320" s="43">
        <f t="shared" si="474"/>
        <v>0</v>
      </c>
      <c r="FI320" s="43">
        <f t="shared" si="474"/>
        <v>0</v>
      </c>
      <c r="FJ320" s="43">
        <f t="shared" si="474"/>
        <v>0</v>
      </c>
      <c r="FK320" s="43">
        <f t="shared" si="474"/>
        <v>0</v>
      </c>
      <c r="FL320" s="43">
        <f t="shared" si="474"/>
        <v>0</v>
      </c>
      <c r="FM320" s="43">
        <f t="shared" si="474"/>
        <v>0</v>
      </c>
      <c r="FN320" s="43">
        <f t="shared" si="474"/>
        <v>0</v>
      </c>
      <c r="FO320" s="43">
        <f t="shared" si="474"/>
        <v>0</v>
      </c>
      <c r="FP320" s="43">
        <f t="shared" si="474"/>
        <v>0</v>
      </c>
      <c r="FQ320" s="43">
        <f t="shared" si="474"/>
        <v>0</v>
      </c>
      <c r="FR320" s="43">
        <f t="shared" si="474"/>
        <v>0</v>
      </c>
      <c r="FS320" s="43">
        <f t="shared" si="474"/>
        <v>0</v>
      </c>
      <c r="FT320" s="43">
        <f t="shared" si="474"/>
        <v>0</v>
      </c>
      <c r="FU320" s="43">
        <f t="shared" si="474"/>
        <v>0</v>
      </c>
      <c r="FV320" s="43">
        <f t="shared" si="474"/>
        <v>0</v>
      </c>
      <c r="FW320" s="43">
        <f t="shared" si="474"/>
        <v>0</v>
      </c>
      <c r="FX320" s="43">
        <f t="shared" si="474"/>
        <v>0</v>
      </c>
      <c r="FY320" s="43"/>
      <c r="FZ320" s="7"/>
      <c r="GA320" s="7"/>
      <c r="GB320" s="7"/>
      <c r="GC320" s="7"/>
      <c r="GD320" s="7"/>
      <c r="GE320" s="7"/>
      <c r="GF320" s="7"/>
      <c r="GG320" s="7"/>
      <c r="GH320" s="7"/>
      <c r="GI320" s="7"/>
      <c r="GJ320" s="7"/>
      <c r="GK320" s="7"/>
      <c r="GL320" s="7"/>
      <c r="GM320" s="7"/>
    </row>
    <row r="321" spans="1:195" x14ac:dyDescent="0.35">
      <c r="A321" s="7"/>
      <c r="B321" s="7" t="s">
        <v>899</v>
      </c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  <c r="BE321" s="43"/>
      <c r="BF321" s="43"/>
      <c r="BG321" s="43"/>
      <c r="BH321" s="43"/>
      <c r="BI321" s="43"/>
      <c r="BJ321" s="43"/>
      <c r="BK321" s="43"/>
      <c r="BL321" s="43"/>
      <c r="BM321" s="43"/>
      <c r="BN321" s="43"/>
      <c r="BO321" s="43"/>
      <c r="BP321" s="43"/>
      <c r="BQ321" s="43"/>
      <c r="BR321" s="43"/>
      <c r="BS321" s="43"/>
      <c r="BT321" s="43"/>
      <c r="BU321" s="43"/>
      <c r="BV321" s="43"/>
      <c r="BW321" s="43"/>
      <c r="BX321" s="43"/>
      <c r="BY321" s="43"/>
      <c r="BZ321" s="43"/>
      <c r="CA321" s="43"/>
      <c r="CB321" s="43"/>
      <c r="CC321" s="43"/>
      <c r="CD321" s="43"/>
      <c r="CE321" s="43"/>
      <c r="CF321" s="43"/>
      <c r="CG321" s="43"/>
      <c r="CH321" s="43"/>
      <c r="CI321" s="43"/>
      <c r="CJ321" s="43"/>
      <c r="CK321" s="43"/>
      <c r="CL321" s="43"/>
      <c r="CM321" s="43"/>
      <c r="CN321" s="43"/>
      <c r="CO321" s="43"/>
      <c r="CP321" s="43"/>
      <c r="CQ321" s="43"/>
      <c r="CR321" s="43"/>
      <c r="CS321" s="43"/>
      <c r="CT321" s="43"/>
      <c r="CU321" s="43"/>
      <c r="CV321" s="43"/>
      <c r="CW321" s="43"/>
      <c r="CX321" s="43"/>
      <c r="CY321" s="43"/>
      <c r="CZ321" s="43"/>
      <c r="DA321" s="43"/>
      <c r="DB321" s="43"/>
      <c r="DC321" s="43"/>
      <c r="DD321" s="43"/>
      <c r="DE321" s="43"/>
      <c r="DF321" s="43"/>
      <c r="DG321" s="43"/>
      <c r="DH321" s="43"/>
      <c r="DI321" s="43"/>
      <c r="DJ321" s="43"/>
      <c r="DK321" s="43"/>
      <c r="DL321" s="43"/>
      <c r="DM321" s="43"/>
      <c r="DN321" s="43"/>
      <c r="DO321" s="43"/>
      <c r="DP321" s="43"/>
      <c r="DQ321" s="43"/>
      <c r="DR321" s="43"/>
      <c r="DS321" s="43"/>
      <c r="DT321" s="43"/>
      <c r="DU321" s="43"/>
      <c r="DV321" s="43"/>
      <c r="DW321" s="43"/>
      <c r="DX321" s="43"/>
      <c r="DY321" s="43"/>
      <c r="DZ321" s="43"/>
      <c r="EA321" s="43"/>
      <c r="EB321" s="43"/>
      <c r="EC321" s="43"/>
      <c r="ED321" s="43"/>
      <c r="EE321" s="43"/>
      <c r="EF321" s="43"/>
      <c r="EG321" s="43"/>
      <c r="EH321" s="43"/>
      <c r="EI321" s="43"/>
      <c r="EJ321" s="43"/>
      <c r="EK321" s="43"/>
      <c r="EL321" s="43"/>
      <c r="EM321" s="43"/>
      <c r="EN321" s="43"/>
      <c r="EO321" s="43"/>
      <c r="EP321" s="43"/>
      <c r="EQ321" s="43"/>
      <c r="ER321" s="43"/>
      <c r="ES321" s="43"/>
      <c r="ET321" s="43"/>
      <c r="EU321" s="43"/>
      <c r="EV321" s="43"/>
      <c r="EW321" s="43"/>
      <c r="EX321" s="43"/>
      <c r="EY321" s="43"/>
      <c r="EZ321" s="43"/>
      <c r="FA321" s="43"/>
      <c r="FB321" s="43"/>
      <c r="FC321" s="43"/>
      <c r="FD321" s="43"/>
      <c r="FE321" s="43"/>
      <c r="FF321" s="43"/>
      <c r="FG321" s="43"/>
      <c r="FH321" s="43"/>
      <c r="FI321" s="43"/>
      <c r="FJ321" s="43"/>
      <c r="FK321" s="43"/>
      <c r="FL321" s="43"/>
      <c r="FM321" s="43"/>
      <c r="FN321" s="43"/>
      <c r="FO321" s="43"/>
      <c r="FP321" s="43"/>
      <c r="FQ321" s="43"/>
      <c r="FR321" s="43"/>
      <c r="FS321" s="43"/>
      <c r="FT321" s="43"/>
      <c r="FU321" s="43"/>
      <c r="FV321" s="43"/>
      <c r="FW321" s="43"/>
      <c r="FX321" s="43"/>
      <c r="FY321" s="43"/>
      <c r="FZ321" s="7"/>
      <c r="GA321" s="7"/>
      <c r="GB321" s="7"/>
      <c r="GC321" s="7"/>
      <c r="GD321" s="7"/>
      <c r="GE321" s="7"/>
      <c r="GF321" s="7"/>
      <c r="GG321" s="7"/>
      <c r="GH321" s="7"/>
      <c r="GI321" s="7"/>
      <c r="GJ321" s="7"/>
      <c r="GK321" s="7"/>
      <c r="GL321" s="7"/>
      <c r="GM321" s="7"/>
    </row>
    <row r="322" spans="1:195" x14ac:dyDescent="0.35">
      <c r="A322" s="6" t="s">
        <v>900</v>
      </c>
      <c r="B322" s="7" t="s">
        <v>901</v>
      </c>
      <c r="C322" s="43">
        <f t="shared" ref="C322:AH322" si="475">ROUND((C80/C48),6)</f>
        <v>3.839E-3</v>
      </c>
      <c r="D322" s="43">
        <f t="shared" si="475"/>
        <v>1.5457E-2</v>
      </c>
      <c r="E322" s="43">
        <f t="shared" si="475"/>
        <v>3.9230000000000003E-3</v>
      </c>
      <c r="F322" s="43">
        <f t="shared" si="475"/>
        <v>2.34E-4</v>
      </c>
      <c r="G322" s="43">
        <f t="shared" si="475"/>
        <v>2.624E-3</v>
      </c>
      <c r="H322" s="43">
        <f t="shared" si="475"/>
        <v>2.2910000000000001E-3</v>
      </c>
      <c r="I322" s="43">
        <f t="shared" si="475"/>
        <v>7.038E-3</v>
      </c>
      <c r="J322" s="43">
        <f t="shared" si="475"/>
        <v>0</v>
      </c>
      <c r="K322" s="43">
        <f t="shared" si="475"/>
        <v>0</v>
      </c>
      <c r="L322" s="43">
        <f t="shared" si="475"/>
        <v>5.5449999999999996E-3</v>
      </c>
      <c r="M322" s="43">
        <f t="shared" si="475"/>
        <v>3.0070000000000001E-3</v>
      </c>
      <c r="N322" s="43">
        <f t="shared" si="475"/>
        <v>8.7130000000000003E-3</v>
      </c>
      <c r="O322" s="43">
        <f t="shared" si="475"/>
        <v>1.0649E-2</v>
      </c>
      <c r="P322" s="43">
        <f t="shared" si="475"/>
        <v>0</v>
      </c>
      <c r="Q322" s="43">
        <f t="shared" si="475"/>
        <v>6.7019999999999996E-3</v>
      </c>
      <c r="R322" s="43">
        <f t="shared" si="475"/>
        <v>0</v>
      </c>
      <c r="S322" s="43">
        <f t="shared" si="475"/>
        <v>0</v>
      </c>
      <c r="T322" s="43">
        <f t="shared" si="475"/>
        <v>0</v>
      </c>
      <c r="U322" s="43">
        <f t="shared" si="475"/>
        <v>3.1449999999999998E-3</v>
      </c>
      <c r="V322" s="43">
        <f t="shared" si="475"/>
        <v>0</v>
      </c>
      <c r="W322" s="43">
        <f t="shared" si="475"/>
        <v>0</v>
      </c>
      <c r="X322" s="43">
        <f t="shared" si="475"/>
        <v>8.0359999999999997E-3</v>
      </c>
      <c r="Y322" s="43">
        <f t="shared" si="475"/>
        <v>0</v>
      </c>
      <c r="Z322" s="43">
        <f t="shared" si="475"/>
        <v>0</v>
      </c>
      <c r="AA322" s="43">
        <f t="shared" si="475"/>
        <v>6.1050000000000002E-3</v>
      </c>
      <c r="AB322" s="43">
        <f t="shared" si="475"/>
        <v>7.8469999999999998E-3</v>
      </c>
      <c r="AC322" s="43">
        <f t="shared" si="475"/>
        <v>4.9280000000000001E-3</v>
      </c>
      <c r="AD322" s="43">
        <f t="shared" si="475"/>
        <v>5.3769999999999998E-3</v>
      </c>
      <c r="AE322" s="43">
        <f t="shared" si="475"/>
        <v>4.9680000000000002E-3</v>
      </c>
      <c r="AF322" s="43">
        <f t="shared" si="475"/>
        <v>2.382E-3</v>
      </c>
      <c r="AG322" s="43">
        <f t="shared" si="475"/>
        <v>5.4270000000000004E-3</v>
      </c>
      <c r="AH322" s="43">
        <f t="shared" si="475"/>
        <v>0</v>
      </c>
      <c r="AI322" s="43">
        <f t="shared" ref="AI322:BN322" si="476">ROUND((AI80/AI48),6)</f>
        <v>0</v>
      </c>
      <c r="AJ322" s="43">
        <f t="shared" si="476"/>
        <v>0</v>
      </c>
      <c r="AK322" s="43">
        <f t="shared" si="476"/>
        <v>0</v>
      </c>
      <c r="AL322" s="43">
        <f t="shared" si="476"/>
        <v>3.64E-3</v>
      </c>
      <c r="AM322" s="43">
        <f t="shared" si="476"/>
        <v>0</v>
      </c>
      <c r="AN322" s="43">
        <f t="shared" si="476"/>
        <v>0</v>
      </c>
      <c r="AO322" s="43">
        <f t="shared" si="476"/>
        <v>0</v>
      </c>
      <c r="AP322" s="43">
        <f t="shared" si="476"/>
        <v>5.1349999999999998E-3</v>
      </c>
      <c r="AQ322" s="43">
        <f t="shared" si="476"/>
        <v>0</v>
      </c>
      <c r="AR322" s="43">
        <f t="shared" si="476"/>
        <v>6.9719999999999999E-3</v>
      </c>
      <c r="AS322" s="43">
        <f t="shared" si="476"/>
        <v>1.292E-3</v>
      </c>
      <c r="AT322" s="43">
        <f t="shared" si="476"/>
        <v>0</v>
      </c>
      <c r="AU322" s="43">
        <f t="shared" si="476"/>
        <v>0</v>
      </c>
      <c r="AV322" s="43">
        <f t="shared" si="476"/>
        <v>0</v>
      </c>
      <c r="AW322" s="43">
        <f t="shared" si="476"/>
        <v>0</v>
      </c>
      <c r="AX322" s="43">
        <f t="shared" si="476"/>
        <v>0</v>
      </c>
      <c r="AY322" s="43">
        <f t="shared" si="476"/>
        <v>0</v>
      </c>
      <c r="AZ322" s="43">
        <f t="shared" si="476"/>
        <v>5.7039999999999999E-3</v>
      </c>
      <c r="BA322" s="43">
        <f t="shared" si="476"/>
        <v>4.6690000000000004E-3</v>
      </c>
      <c r="BB322" s="43">
        <f t="shared" si="476"/>
        <v>2.8839999999999998E-3</v>
      </c>
      <c r="BC322" s="43">
        <f t="shared" si="476"/>
        <v>1.7305000000000001E-2</v>
      </c>
      <c r="BD322" s="43">
        <f t="shared" si="476"/>
        <v>9.6399999999999993E-3</v>
      </c>
      <c r="BE322" s="43">
        <f t="shared" si="476"/>
        <v>1.0305E-2</v>
      </c>
      <c r="BF322" s="43">
        <f t="shared" si="476"/>
        <v>9.6229999999999996E-3</v>
      </c>
      <c r="BG322" s="43">
        <f t="shared" si="476"/>
        <v>0</v>
      </c>
      <c r="BH322" s="43">
        <f t="shared" si="476"/>
        <v>0</v>
      </c>
      <c r="BI322" s="43">
        <f t="shared" si="476"/>
        <v>0</v>
      </c>
      <c r="BJ322" s="43">
        <f t="shared" si="476"/>
        <v>4.2940000000000001E-3</v>
      </c>
      <c r="BK322" s="43">
        <f t="shared" si="476"/>
        <v>4.3810000000000003E-3</v>
      </c>
      <c r="BL322" s="43">
        <f t="shared" si="476"/>
        <v>0</v>
      </c>
      <c r="BM322" s="43">
        <f t="shared" si="476"/>
        <v>0</v>
      </c>
      <c r="BN322" s="43">
        <f t="shared" si="476"/>
        <v>0</v>
      </c>
      <c r="BO322" s="43">
        <f t="shared" ref="BO322:CT322" si="477">ROUND((BO80/BO48),6)</f>
        <v>1.8259999999999999E-3</v>
      </c>
      <c r="BP322" s="43">
        <f t="shared" si="477"/>
        <v>0</v>
      </c>
      <c r="BQ322" s="43">
        <f t="shared" si="477"/>
        <v>4.7809999999999997E-3</v>
      </c>
      <c r="BR322" s="43">
        <f t="shared" si="477"/>
        <v>4.4920000000000003E-3</v>
      </c>
      <c r="BS322" s="43">
        <f t="shared" si="477"/>
        <v>2.9299999999999999E-3</v>
      </c>
      <c r="BT322" s="43">
        <f t="shared" si="477"/>
        <v>2.1120000000000002E-3</v>
      </c>
      <c r="BU322" s="43">
        <f t="shared" si="477"/>
        <v>6.6779999999999999E-3</v>
      </c>
      <c r="BV322" s="43">
        <f t="shared" si="477"/>
        <v>1.021E-3</v>
      </c>
      <c r="BW322" s="43">
        <f t="shared" si="477"/>
        <v>3.5509999999999999E-3</v>
      </c>
      <c r="BX322" s="43">
        <f t="shared" si="477"/>
        <v>0</v>
      </c>
      <c r="BY322" s="43">
        <f t="shared" si="477"/>
        <v>0</v>
      </c>
      <c r="BZ322" s="43">
        <f t="shared" si="477"/>
        <v>0</v>
      </c>
      <c r="CA322" s="43">
        <f t="shared" si="477"/>
        <v>0</v>
      </c>
      <c r="CB322" s="43">
        <f t="shared" si="477"/>
        <v>8.3320000000000009E-3</v>
      </c>
      <c r="CC322" s="43">
        <f t="shared" si="477"/>
        <v>0</v>
      </c>
      <c r="CD322" s="43">
        <f t="shared" si="477"/>
        <v>0</v>
      </c>
      <c r="CE322" s="43">
        <f t="shared" si="477"/>
        <v>0</v>
      </c>
      <c r="CF322" s="43">
        <f t="shared" si="477"/>
        <v>0</v>
      </c>
      <c r="CG322" s="43">
        <f t="shared" si="477"/>
        <v>4.8079999999999998E-3</v>
      </c>
      <c r="CH322" s="43">
        <f t="shared" si="477"/>
        <v>0</v>
      </c>
      <c r="CI322" s="43">
        <f t="shared" si="477"/>
        <v>2.3649999999999999E-3</v>
      </c>
      <c r="CJ322" s="43">
        <f t="shared" si="477"/>
        <v>1.8109999999999999E-3</v>
      </c>
      <c r="CK322" s="43">
        <f t="shared" si="477"/>
        <v>3.5130000000000001E-3</v>
      </c>
      <c r="CL322" s="43">
        <f t="shared" si="477"/>
        <v>8.7259999999999994E-3</v>
      </c>
      <c r="CM322" s="43">
        <f t="shared" si="477"/>
        <v>4.1539999999999997E-3</v>
      </c>
      <c r="CN322" s="43">
        <f t="shared" si="477"/>
        <v>7.1190000000000003E-3</v>
      </c>
      <c r="CO322" s="43">
        <f t="shared" si="477"/>
        <v>4.45E-3</v>
      </c>
      <c r="CP322" s="43">
        <f t="shared" si="477"/>
        <v>3.0769999999999999E-3</v>
      </c>
      <c r="CQ322" s="43">
        <f t="shared" si="477"/>
        <v>0</v>
      </c>
      <c r="CR322" s="43">
        <f t="shared" si="477"/>
        <v>3.7720000000000002E-3</v>
      </c>
      <c r="CS322" s="43">
        <f t="shared" si="477"/>
        <v>0</v>
      </c>
      <c r="CT322" s="43">
        <f t="shared" si="477"/>
        <v>0</v>
      </c>
      <c r="CU322" s="43">
        <f t="shared" ref="CU322:DZ322" si="478">ROUND((CU80/CU48),6)</f>
        <v>1.0697999999999999E-2</v>
      </c>
      <c r="CV322" s="43">
        <f t="shared" si="478"/>
        <v>6.2360000000000002E-3</v>
      </c>
      <c r="CW322" s="43">
        <f t="shared" si="478"/>
        <v>0</v>
      </c>
      <c r="CX322" s="43">
        <f t="shared" si="478"/>
        <v>0</v>
      </c>
      <c r="CY322" s="43">
        <f t="shared" si="478"/>
        <v>0</v>
      </c>
      <c r="CZ322" s="43">
        <f t="shared" si="478"/>
        <v>2.1589999999999999E-3</v>
      </c>
      <c r="DA322" s="43">
        <f t="shared" si="478"/>
        <v>0</v>
      </c>
      <c r="DB322" s="43">
        <f t="shared" si="478"/>
        <v>0</v>
      </c>
      <c r="DC322" s="43">
        <f t="shared" si="478"/>
        <v>8.0009999999999994E-3</v>
      </c>
      <c r="DD322" s="43">
        <f t="shared" si="478"/>
        <v>0</v>
      </c>
      <c r="DE322" s="43">
        <f t="shared" si="478"/>
        <v>2.0309999999999998E-3</v>
      </c>
      <c r="DF322" s="43">
        <f t="shared" si="478"/>
        <v>6.2500000000000003E-3</v>
      </c>
      <c r="DG322" s="43">
        <f t="shared" si="478"/>
        <v>1.256E-3</v>
      </c>
      <c r="DH322" s="43">
        <f t="shared" si="478"/>
        <v>4.7670000000000004E-3</v>
      </c>
      <c r="DI322" s="43">
        <f t="shared" si="478"/>
        <v>0</v>
      </c>
      <c r="DJ322" s="43">
        <f t="shared" si="478"/>
        <v>6.1310000000000002E-3</v>
      </c>
      <c r="DK322" s="43">
        <f t="shared" si="478"/>
        <v>5.9500000000000004E-3</v>
      </c>
      <c r="DL322" s="43">
        <f t="shared" si="478"/>
        <v>0</v>
      </c>
      <c r="DM322" s="43">
        <f t="shared" si="478"/>
        <v>9.9290000000000003E-3</v>
      </c>
      <c r="DN322" s="43">
        <f t="shared" si="478"/>
        <v>1.531E-3</v>
      </c>
      <c r="DO322" s="43">
        <f t="shared" si="478"/>
        <v>1.539E-3</v>
      </c>
      <c r="DP322" s="43">
        <f t="shared" si="478"/>
        <v>0</v>
      </c>
      <c r="DQ322" s="43">
        <f t="shared" si="478"/>
        <v>0</v>
      </c>
      <c r="DR322" s="43">
        <f t="shared" si="478"/>
        <v>0</v>
      </c>
      <c r="DS322" s="43">
        <f t="shared" si="478"/>
        <v>0</v>
      </c>
      <c r="DT322" s="43">
        <f t="shared" si="478"/>
        <v>0</v>
      </c>
      <c r="DU322" s="43">
        <f t="shared" si="478"/>
        <v>0</v>
      </c>
      <c r="DV322" s="43">
        <f t="shared" si="478"/>
        <v>0</v>
      </c>
      <c r="DW322" s="43">
        <f t="shared" si="478"/>
        <v>8.0400000000000003E-4</v>
      </c>
      <c r="DX322" s="43">
        <f t="shared" si="478"/>
        <v>1.523E-3</v>
      </c>
      <c r="DY322" s="43">
        <f t="shared" si="478"/>
        <v>2.617E-3</v>
      </c>
      <c r="DZ322" s="43">
        <f t="shared" si="478"/>
        <v>2.3730000000000001E-3</v>
      </c>
      <c r="EA322" s="43">
        <f t="shared" ref="EA322:FF322" si="479">ROUND((EA80/EA48),6)</f>
        <v>3.3399999999999999E-4</v>
      </c>
      <c r="EB322" s="43">
        <f t="shared" si="479"/>
        <v>5.6649999999999999E-3</v>
      </c>
      <c r="EC322" s="43">
        <f t="shared" si="479"/>
        <v>0</v>
      </c>
      <c r="ED322" s="43">
        <f t="shared" si="479"/>
        <v>7.3099999999999999E-4</v>
      </c>
      <c r="EE322" s="43">
        <f t="shared" si="479"/>
        <v>0</v>
      </c>
      <c r="EF322" s="43">
        <f t="shared" si="479"/>
        <v>0</v>
      </c>
      <c r="EG322" s="43">
        <f t="shared" si="479"/>
        <v>0</v>
      </c>
      <c r="EH322" s="43">
        <f t="shared" si="479"/>
        <v>0</v>
      </c>
      <c r="EI322" s="43">
        <f t="shared" si="479"/>
        <v>0</v>
      </c>
      <c r="EJ322" s="43">
        <f t="shared" si="479"/>
        <v>0</v>
      </c>
      <c r="EK322" s="43">
        <f t="shared" si="479"/>
        <v>8.0400000000000003E-4</v>
      </c>
      <c r="EL322" s="43">
        <f t="shared" si="479"/>
        <v>0</v>
      </c>
      <c r="EM322" s="43">
        <f t="shared" si="479"/>
        <v>7.1640000000000002E-3</v>
      </c>
      <c r="EN322" s="43">
        <f t="shared" si="479"/>
        <v>2.627E-3</v>
      </c>
      <c r="EO322" s="43">
        <f t="shared" si="479"/>
        <v>1.717E-3</v>
      </c>
      <c r="EP322" s="43">
        <f t="shared" si="479"/>
        <v>6.0419999999999996E-3</v>
      </c>
      <c r="EQ322" s="43">
        <f t="shared" si="479"/>
        <v>9.1E-4</v>
      </c>
      <c r="ER322" s="43">
        <f t="shared" si="479"/>
        <v>6.7159999999999997E-3</v>
      </c>
      <c r="ES322" s="43">
        <f t="shared" si="479"/>
        <v>0</v>
      </c>
      <c r="ET322" s="43">
        <f t="shared" si="479"/>
        <v>3.7469999999999999E-3</v>
      </c>
      <c r="EU322" s="43">
        <f t="shared" si="479"/>
        <v>0</v>
      </c>
      <c r="EV322" s="43">
        <f t="shared" si="479"/>
        <v>0</v>
      </c>
      <c r="EW322" s="43">
        <f t="shared" si="479"/>
        <v>1.4989999999999999E-3</v>
      </c>
      <c r="EX322" s="43">
        <f t="shared" si="479"/>
        <v>7.535E-3</v>
      </c>
      <c r="EY322" s="43">
        <f t="shared" si="479"/>
        <v>0</v>
      </c>
      <c r="EZ322" s="43">
        <f t="shared" si="479"/>
        <v>0</v>
      </c>
      <c r="FA322" s="43">
        <f t="shared" si="479"/>
        <v>1.3810000000000001E-3</v>
      </c>
      <c r="FB322" s="43">
        <f t="shared" si="479"/>
        <v>1.4109999999999999E-3</v>
      </c>
      <c r="FC322" s="43">
        <f t="shared" si="479"/>
        <v>2.6410000000000001E-3</v>
      </c>
      <c r="FD322" s="43">
        <f t="shared" si="479"/>
        <v>0</v>
      </c>
      <c r="FE322" s="43">
        <f t="shared" si="479"/>
        <v>8.3929999999999994E-3</v>
      </c>
      <c r="FF322" s="43">
        <f t="shared" si="479"/>
        <v>0</v>
      </c>
      <c r="FG322" s="43">
        <f t="shared" ref="FG322:FX322" si="480">ROUND((FG80/FG48),6)</f>
        <v>0</v>
      </c>
      <c r="FH322" s="43">
        <f t="shared" si="480"/>
        <v>4.352E-3</v>
      </c>
      <c r="FI322" s="43">
        <f t="shared" si="480"/>
        <v>2.7810000000000001E-3</v>
      </c>
      <c r="FJ322" s="43">
        <f t="shared" si="480"/>
        <v>1.441E-3</v>
      </c>
      <c r="FK322" s="43">
        <f t="shared" si="480"/>
        <v>2.0839999999999999E-3</v>
      </c>
      <c r="FL322" s="43">
        <f t="shared" si="480"/>
        <v>1.3519999999999999E-3</v>
      </c>
      <c r="FM322" s="43">
        <f t="shared" si="480"/>
        <v>4.15E-4</v>
      </c>
      <c r="FN322" s="43">
        <f t="shared" si="480"/>
        <v>0</v>
      </c>
      <c r="FO322" s="43">
        <f t="shared" si="480"/>
        <v>6.3000000000000003E-4</v>
      </c>
      <c r="FP322" s="43">
        <f t="shared" si="480"/>
        <v>2.3180000000000002E-3</v>
      </c>
      <c r="FQ322" s="43">
        <f t="shared" si="480"/>
        <v>1.341E-3</v>
      </c>
      <c r="FR322" s="43">
        <f t="shared" si="480"/>
        <v>1.0349999999999999E-3</v>
      </c>
      <c r="FS322" s="43">
        <f t="shared" si="480"/>
        <v>1.3999999999999999E-4</v>
      </c>
      <c r="FT322" s="43">
        <f t="shared" si="480"/>
        <v>2.33E-4</v>
      </c>
      <c r="FU322" s="43">
        <f t="shared" si="480"/>
        <v>7.685E-3</v>
      </c>
      <c r="FV322" s="43">
        <f t="shared" si="480"/>
        <v>3.1020000000000002E-3</v>
      </c>
      <c r="FW322" s="43">
        <f t="shared" si="480"/>
        <v>0</v>
      </c>
      <c r="FX322" s="43">
        <f t="shared" si="480"/>
        <v>1.9383000000000001E-2</v>
      </c>
      <c r="FY322" s="43"/>
      <c r="FZ322" s="7"/>
      <c r="GA322" s="7"/>
      <c r="GB322" s="7"/>
      <c r="GC322" s="7"/>
      <c r="GD322" s="7"/>
      <c r="GE322" s="7"/>
      <c r="GF322" s="7"/>
      <c r="GG322" s="7"/>
      <c r="GH322" s="7"/>
      <c r="GI322" s="7"/>
      <c r="GJ322" s="7"/>
      <c r="GK322" s="7"/>
      <c r="GL322" s="7"/>
      <c r="GM322" s="7"/>
    </row>
    <row r="323" spans="1:195" x14ac:dyDescent="0.35">
      <c r="A323" s="7"/>
      <c r="B323" s="7" t="s">
        <v>902</v>
      </c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  <c r="BE323" s="43"/>
      <c r="BF323" s="43"/>
      <c r="BG323" s="43"/>
      <c r="BH323" s="43"/>
      <c r="BI323" s="43"/>
      <c r="BJ323" s="43"/>
      <c r="BK323" s="43"/>
      <c r="BL323" s="43"/>
      <c r="BM323" s="43"/>
      <c r="BN323" s="43"/>
      <c r="BO323" s="43"/>
      <c r="BP323" s="43"/>
      <c r="BQ323" s="43"/>
      <c r="BR323" s="43"/>
      <c r="BS323" s="43"/>
      <c r="BT323" s="43"/>
      <c r="BU323" s="43"/>
      <c r="BV323" s="43"/>
      <c r="BW323" s="43"/>
      <c r="BX323" s="43"/>
      <c r="BY323" s="43"/>
      <c r="BZ323" s="43"/>
      <c r="CA323" s="43"/>
      <c r="CB323" s="43"/>
      <c r="CC323" s="43"/>
      <c r="CD323" s="43"/>
      <c r="CE323" s="43"/>
      <c r="CF323" s="43"/>
      <c r="CG323" s="43"/>
      <c r="CH323" s="43"/>
      <c r="CI323" s="43"/>
      <c r="CJ323" s="43"/>
      <c r="CK323" s="43"/>
      <c r="CL323" s="43"/>
      <c r="CM323" s="43"/>
      <c r="CN323" s="43"/>
      <c r="CO323" s="43"/>
      <c r="CP323" s="43"/>
      <c r="CQ323" s="43"/>
      <c r="CR323" s="43"/>
      <c r="CS323" s="43"/>
      <c r="CT323" s="43"/>
      <c r="CU323" s="43"/>
      <c r="CV323" s="43"/>
      <c r="CW323" s="43"/>
      <c r="CX323" s="43"/>
      <c r="CY323" s="43"/>
      <c r="CZ323" s="43"/>
      <c r="DA323" s="43"/>
      <c r="DB323" s="43"/>
      <c r="DC323" s="43"/>
      <c r="DD323" s="43"/>
      <c r="DE323" s="43"/>
      <c r="DF323" s="43"/>
      <c r="DG323" s="43"/>
      <c r="DH323" s="43"/>
      <c r="DI323" s="43"/>
      <c r="DJ323" s="43"/>
      <c r="DK323" s="43"/>
      <c r="DL323" s="43"/>
      <c r="DM323" s="43"/>
      <c r="DN323" s="43"/>
      <c r="DO323" s="43"/>
      <c r="DP323" s="43"/>
      <c r="DQ323" s="43"/>
      <c r="DR323" s="43"/>
      <c r="DS323" s="43"/>
      <c r="DT323" s="43"/>
      <c r="DU323" s="43"/>
      <c r="DV323" s="43"/>
      <c r="DW323" s="43"/>
      <c r="DX323" s="43"/>
      <c r="DY323" s="43"/>
      <c r="DZ323" s="43"/>
      <c r="EA323" s="43"/>
      <c r="EB323" s="43"/>
      <c r="EC323" s="43"/>
      <c r="ED323" s="43"/>
      <c r="EE323" s="43"/>
      <c r="EF323" s="43"/>
      <c r="EG323" s="43"/>
      <c r="EH323" s="43"/>
      <c r="EI323" s="43"/>
      <c r="EJ323" s="43"/>
      <c r="EK323" s="43"/>
      <c r="EL323" s="43"/>
      <c r="EM323" s="43"/>
      <c r="EN323" s="43"/>
      <c r="EO323" s="43"/>
      <c r="EP323" s="43"/>
      <c r="EQ323" s="43"/>
      <c r="ER323" s="43"/>
      <c r="ES323" s="43"/>
      <c r="ET323" s="43"/>
      <c r="EU323" s="43"/>
      <c r="EV323" s="43"/>
      <c r="EW323" s="43"/>
      <c r="EX323" s="43"/>
      <c r="EY323" s="43"/>
      <c r="EZ323" s="43"/>
      <c r="FA323" s="43"/>
      <c r="FB323" s="43"/>
      <c r="FC323" s="43"/>
      <c r="FD323" s="43"/>
      <c r="FE323" s="43"/>
      <c r="FF323" s="43"/>
      <c r="FG323" s="43"/>
      <c r="FH323" s="43"/>
      <c r="FI323" s="43"/>
      <c r="FJ323" s="43"/>
      <c r="FK323" s="43"/>
      <c r="FL323" s="43"/>
      <c r="FM323" s="43"/>
      <c r="FN323" s="43"/>
      <c r="FO323" s="43"/>
      <c r="FP323" s="43"/>
      <c r="FQ323" s="43"/>
      <c r="FR323" s="43"/>
      <c r="FS323" s="43"/>
      <c r="FT323" s="43"/>
      <c r="FU323" s="43"/>
      <c r="FV323" s="43"/>
      <c r="FW323" s="43"/>
      <c r="FX323" s="43"/>
      <c r="FY323" s="43"/>
      <c r="FZ323" s="7"/>
      <c r="GA323" s="7"/>
      <c r="GB323" s="7"/>
      <c r="GC323" s="7"/>
      <c r="GD323" s="7"/>
      <c r="GE323" s="7"/>
      <c r="GF323" s="7"/>
      <c r="GG323" s="7"/>
      <c r="GH323" s="7"/>
      <c r="GI323" s="7"/>
      <c r="GJ323" s="7"/>
      <c r="GK323" s="7"/>
      <c r="GL323" s="7"/>
      <c r="GM323" s="7"/>
    </row>
    <row r="324" spans="1:195" x14ac:dyDescent="0.35">
      <c r="A324" s="6" t="s">
        <v>903</v>
      </c>
      <c r="B324" s="7" t="s">
        <v>904</v>
      </c>
      <c r="C324" s="43">
        <f t="shared" ref="C324:AH324" si="481">SUM(C316:C322)</f>
        <v>3.1014999999999997E-2</v>
      </c>
      <c r="D324" s="43">
        <f t="shared" si="481"/>
        <v>4.2457000000000002E-2</v>
      </c>
      <c r="E324" s="43">
        <f t="shared" si="481"/>
        <v>3.0922999999999999E-2</v>
      </c>
      <c r="F324" s="43">
        <f t="shared" si="481"/>
        <v>2.7234000000000001E-2</v>
      </c>
      <c r="G324" s="43">
        <f t="shared" si="481"/>
        <v>2.7889000000000001E-2</v>
      </c>
      <c r="H324" s="43">
        <f t="shared" si="481"/>
        <v>2.9291000000000001E-2</v>
      </c>
      <c r="I324" s="43">
        <f t="shared" si="481"/>
        <v>3.4502999999999999E-2</v>
      </c>
      <c r="J324" s="43">
        <f t="shared" si="481"/>
        <v>2.7E-2</v>
      </c>
      <c r="K324" s="43">
        <f t="shared" si="481"/>
        <v>2.7E-2</v>
      </c>
      <c r="L324" s="43">
        <f t="shared" si="481"/>
        <v>3.1440000000000003E-2</v>
      </c>
      <c r="M324" s="43">
        <f t="shared" si="481"/>
        <v>2.7954E-2</v>
      </c>
      <c r="N324" s="43">
        <f t="shared" si="481"/>
        <v>2.8235000000000003E-2</v>
      </c>
      <c r="O324" s="43">
        <f t="shared" si="481"/>
        <v>3.8580000000000003E-2</v>
      </c>
      <c r="P324" s="43">
        <f t="shared" si="481"/>
        <v>2.7123000000000001E-2</v>
      </c>
      <c r="Q324" s="43">
        <f t="shared" si="481"/>
        <v>3.3701999999999996E-2</v>
      </c>
      <c r="R324" s="43">
        <f t="shared" si="481"/>
        <v>2.7E-2</v>
      </c>
      <c r="S324" s="43">
        <f t="shared" si="481"/>
        <v>2.5014000000000002E-2</v>
      </c>
      <c r="T324" s="43">
        <f t="shared" si="481"/>
        <v>2.3301000000000002E-2</v>
      </c>
      <c r="U324" s="43">
        <f t="shared" si="481"/>
        <v>2.5946E-2</v>
      </c>
      <c r="V324" s="43">
        <f t="shared" si="481"/>
        <v>2.7E-2</v>
      </c>
      <c r="W324" s="43">
        <f t="shared" si="481"/>
        <v>2.7E-2</v>
      </c>
      <c r="X324" s="43">
        <f t="shared" si="481"/>
        <v>2.3040999999999999E-2</v>
      </c>
      <c r="Y324" s="43">
        <f t="shared" si="481"/>
        <v>2.3498000000000002E-2</v>
      </c>
      <c r="Z324" s="43">
        <f t="shared" si="481"/>
        <v>2.7654000000000001E-2</v>
      </c>
      <c r="AA324" s="43">
        <f t="shared" si="481"/>
        <v>3.3105000000000002E-2</v>
      </c>
      <c r="AB324" s="43">
        <f t="shared" si="481"/>
        <v>3.4847000000000003E-2</v>
      </c>
      <c r="AC324" s="43">
        <f t="shared" si="481"/>
        <v>2.4910000000000002E-2</v>
      </c>
      <c r="AD324" s="43">
        <f t="shared" si="481"/>
        <v>2.4070000000000001E-2</v>
      </c>
      <c r="AE324" s="43">
        <f t="shared" si="481"/>
        <v>1.8271000000000003E-2</v>
      </c>
      <c r="AF324" s="43">
        <f t="shared" si="481"/>
        <v>1.3056E-2</v>
      </c>
      <c r="AG324" s="43">
        <f t="shared" si="481"/>
        <v>1.7912000000000001E-2</v>
      </c>
      <c r="AH324" s="43">
        <f t="shared" si="481"/>
        <v>2.6036E-2</v>
      </c>
      <c r="AI324" s="43">
        <f t="shared" ref="AI324:CT324" si="482">SUM(AI316:AI322)</f>
        <v>2.7E-2</v>
      </c>
      <c r="AJ324" s="43">
        <f t="shared" si="482"/>
        <v>2.2787999999999999E-2</v>
      </c>
      <c r="AK324" s="43">
        <f t="shared" si="482"/>
        <v>2.0279999999999999E-2</v>
      </c>
      <c r="AL324" s="43">
        <f t="shared" si="482"/>
        <v>3.0640000000000001E-2</v>
      </c>
      <c r="AM324" s="43">
        <f t="shared" si="482"/>
        <v>2.0449000000000002E-2</v>
      </c>
      <c r="AN324" s="43">
        <f t="shared" si="482"/>
        <v>2.6903E-2</v>
      </c>
      <c r="AO324" s="43">
        <f t="shared" si="482"/>
        <v>2.6656000000000003E-2</v>
      </c>
      <c r="AP324" s="43">
        <f t="shared" si="482"/>
        <v>3.2134999999999997E-2</v>
      </c>
      <c r="AQ324" s="43">
        <f t="shared" si="482"/>
        <v>1.8685E-2</v>
      </c>
      <c r="AR324" s="43">
        <f t="shared" si="482"/>
        <v>3.3972000000000002E-2</v>
      </c>
      <c r="AS324" s="43">
        <f t="shared" si="482"/>
        <v>1.389E-2</v>
      </c>
      <c r="AT324" s="43">
        <f t="shared" si="482"/>
        <v>2.7E-2</v>
      </c>
      <c r="AU324" s="43">
        <f t="shared" si="482"/>
        <v>2.3188E-2</v>
      </c>
      <c r="AV324" s="43">
        <f t="shared" si="482"/>
        <v>2.7E-2</v>
      </c>
      <c r="AW324" s="43">
        <f t="shared" si="482"/>
        <v>2.4430999999999998E-2</v>
      </c>
      <c r="AX324" s="43">
        <f t="shared" si="482"/>
        <v>2.0798000000000001E-2</v>
      </c>
      <c r="AY324" s="43">
        <f t="shared" si="482"/>
        <v>2.7E-2</v>
      </c>
      <c r="AZ324" s="43">
        <f t="shared" si="482"/>
        <v>2.1424000000000002E-2</v>
      </c>
      <c r="BA324" s="43">
        <f t="shared" si="482"/>
        <v>3.0563E-2</v>
      </c>
      <c r="BB324" s="43">
        <f t="shared" si="482"/>
        <v>2.6568000000000001E-2</v>
      </c>
      <c r="BC324" s="43">
        <f t="shared" si="482"/>
        <v>3.8019999999999998E-2</v>
      </c>
      <c r="BD324" s="43">
        <f t="shared" si="482"/>
        <v>3.6639999999999999E-2</v>
      </c>
      <c r="BE324" s="43">
        <f t="shared" si="482"/>
        <v>3.7121000000000001E-2</v>
      </c>
      <c r="BF324" s="43">
        <f t="shared" si="482"/>
        <v>3.6623000000000003E-2</v>
      </c>
      <c r="BG324" s="43">
        <f t="shared" si="482"/>
        <v>2.7E-2</v>
      </c>
      <c r="BH324" s="43">
        <f t="shared" si="482"/>
        <v>2.5419000000000001E-2</v>
      </c>
      <c r="BI324" s="43">
        <f t="shared" si="482"/>
        <v>1.2433E-2</v>
      </c>
      <c r="BJ324" s="43">
        <f t="shared" si="482"/>
        <v>3.1294000000000002E-2</v>
      </c>
      <c r="BK324" s="43">
        <f t="shared" si="482"/>
        <v>3.1380999999999999E-2</v>
      </c>
      <c r="BL324" s="43">
        <f t="shared" si="482"/>
        <v>2.7E-2</v>
      </c>
      <c r="BM324" s="43">
        <f t="shared" si="482"/>
        <v>2.5787000000000001E-2</v>
      </c>
      <c r="BN324" s="43">
        <f t="shared" si="482"/>
        <v>2.7E-2</v>
      </c>
      <c r="BO324" s="43">
        <f t="shared" si="482"/>
        <v>2.1029000000000003E-2</v>
      </c>
      <c r="BP324" s="43">
        <f t="shared" si="482"/>
        <v>2.5702000000000003E-2</v>
      </c>
      <c r="BQ324" s="43">
        <f t="shared" si="482"/>
        <v>3.0540000000000001E-2</v>
      </c>
      <c r="BR324" s="43">
        <f t="shared" si="482"/>
        <v>1.3191999999999999E-2</v>
      </c>
      <c r="BS324" s="43">
        <f t="shared" si="482"/>
        <v>7.3249999999999999E-3</v>
      </c>
      <c r="BT324" s="43">
        <f t="shared" si="482"/>
        <v>8.763E-3</v>
      </c>
      <c r="BU324" s="43">
        <f t="shared" si="482"/>
        <v>2.0489E-2</v>
      </c>
      <c r="BV324" s="43">
        <f t="shared" si="482"/>
        <v>1.278E-2</v>
      </c>
      <c r="BW324" s="43">
        <f t="shared" si="482"/>
        <v>1.9286999999999999E-2</v>
      </c>
      <c r="BX324" s="43">
        <f t="shared" si="482"/>
        <v>1.9067000000000001E-2</v>
      </c>
      <c r="BY324" s="43">
        <f t="shared" si="482"/>
        <v>2.7E-2</v>
      </c>
      <c r="BZ324" s="43">
        <f t="shared" si="482"/>
        <v>2.7E-2</v>
      </c>
      <c r="CA324" s="43">
        <f t="shared" si="482"/>
        <v>2.3040999999999999E-2</v>
      </c>
      <c r="CB324" s="43">
        <f t="shared" si="482"/>
        <v>3.5332000000000002E-2</v>
      </c>
      <c r="CC324" s="43">
        <f t="shared" si="482"/>
        <v>2.6199E-2</v>
      </c>
      <c r="CD324" s="43">
        <f t="shared" si="482"/>
        <v>2.6765000000000001E-2</v>
      </c>
      <c r="CE324" s="43">
        <f t="shared" si="482"/>
        <v>2.7E-2</v>
      </c>
      <c r="CF324" s="43">
        <f t="shared" si="482"/>
        <v>2.8753000000000001E-2</v>
      </c>
      <c r="CG324" s="43">
        <f t="shared" si="482"/>
        <v>3.1808000000000003E-2</v>
      </c>
      <c r="CH324" s="43">
        <f t="shared" si="482"/>
        <v>2.6187999999999999E-2</v>
      </c>
      <c r="CI324" s="43">
        <f t="shared" si="482"/>
        <v>2.9364999999999999E-2</v>
      </c>
      <c r="CJ324" s="43">
        <f t="shared" si="482"/>
        <v>2.8324999999999999E-2</v>
      </c>
      <c r="CK324" s="43">
        <f t="shared" si="482"/>
        <v>1.5757999999999998E-2</v>
      </c>
      <c r="CL324" s="43">
        <f t="shared" si="482"/>
        <v>2.1103999999999998E-2</v>
      </c>
      <c r="CM324" s="43">
        <f t="shared" si="482"/>
        <v>1.0428E-2</v>
      </c>
      <c r="CN324" s="43">
        <f t="shared" si="482"/>
        <v>3.4118999999999997E-2</v>
      </c>
      <c r="CO324" s="43">
        <f t="shared" si="482"/>
        <v>3.0810000000000001E-2</v>
      </c>
      <c r="CP324" s="43">
        <f t="shared" si="482"/>
        <v>2.2303E-2</v>
      </c>
      <c r="CQ324" s="43">
        <f t="shared" si="482"/>
        <v>1.6427000000000001E-2</v>
      </c>
      <c r="CR324" s="43">
        <f t="shared" si="482"/>
        <v>8.7889999999999999E-3</v>
      </c>
      <c r="CS324" s="43">
        <f t="shared" si="482"/>
        <v>2.6658000000000001E-2</v>
      </c>
      <c r="CT324" s="43">
        <f t="shared" si="482"/>
        <v>1.3133000000000001E-2</v>
      </c>
      <c r="CU324" s="43">
        <f t="shared" ref="CU324:FF324" si="483">SUM(CU316:CU322)</f>
        <v>3.4313999999999997E-2</v>
      </c>
      <c r="CV324" s="43">
        <f t="shared" si="483"/>
        <v>2.2245000000000001E-2</v>
      </c>
      <c r="CW324" s="43">
        <f t="shared" si="483"/>
        <v>1.7378999999999999E-2</v>
      </c>
      <c r="CX324" s="43">
        <f t="shared" si="483"/>
        <v>2.5824E-2</v>
      </c>
      <c r="CY324" s="43">
        <f t="shared" si="483"/>
        <v>2.7E-2</v>
      </c>
      <c r="CZ324" s="43">
        <f t="shared" si="483"/>
        <v>2.9159000000000001E-2</v>
      </c>
      <c r="DA324" s="43">
        <f t="shared" si="483"/>
        <v>2.7389E-2</v>
      </c>
      <c r="DB324" s="43">
        <f t="shared" si="483"/>
        <v>2.7E-2</v>
      </c>
      <c r="DC324" s="43">
        <f t="shared" si="483"/>
        <v>3.0074999999999998E-2</v>
      </c>
      <c r="DD324" s="43">
        <f t="shared" si="483"/>
        <v>3.4489999999999998E-3</v>
      </c>
      <c r="DE324" s="43">
        <f t="shared" si="483"/>
        <v>1.3925999999999999E-2</v>
      </c>
      <c r="DF324" s="43">
        <f t="shared" si="483"/>
        <v>3.3250000000000002E-2</v>
      </c>
      <c r="DG324" s="43">
        <f t="shared" si="483"/>
        <v>2.5709000000000003E-2</v>
      </c>
      <c r="DH324" s="43">
        <f t="shared" si="483"/>
        <v>2.998E-2</v>
      </c>
      <c r="DI324" s="43">
        <f t="shared" si="483"/>
        <v>2.2845000000000001E-2</v>
      </c>
      <c r="DJ324" s="43">
        <f t="shared" si="483"/>
        <v>3.1014000000000003E-2</v>
      </c>
      <c r="DK324" s="43">
        <f t="shared" si="483"/>
        <v>2.5608000000000002E-2</v>
      </c>
      <c r="DL324" s="43">
        <f t="shared" si="483"/>
        <v>2.5967E-2</v>
      </c>
      <c r="DM324" s="43">
        <f t="shared" si="483"/>
        <v>3.3827999999999997E-2</v>
      </c>
      <c r="DN324" s="43">
        <f t="shared" si="483"/>
        <v>2.8531000000000001E-2</v>
      </c>
      <c r="DO324" s="43">
        <f t="shared" si="483"/>
        <v>2.8538999999999998E-2</v>
      </c>
      <c r="DP324" s="43">
        <f t="shared" si="483"/>
        <v>2.7286999999999999E-2</v>
      </c>
      <c r="DQ324" s="43">
        <f t="shared" si="483"/>
        <v>2.4545000000000001E-2</v>
      </c>
      <c r="DR324" s="43">
        <f t="shared" si="483"/>
        <v>2.7E-2</v>
      </c>
      <c r="DS324" s="43">
        <f t="shared" si="483"/>
        <v>2.7E-2</v>
      </c>
      <c r="DT324" s="43">
        <f t="shared" si="483"/>
        <v>2.5729000000000002E-2</v>
      </c>
      <c r="DU324" s="43">
        <f t="shared" si="483"/>
        <v>2.7E-2</v>
      </c>
      <c r="DV324" s="43">
        <f t="shared" si="483"/>
        <v>2.7E-2</v>
      </c>
      <c r="DW324" s="43">
        <f t="shared" si="483"/>
        <v>2.6800999999999998E-2</v>
      </c>
      <c r="DX324" s="43">
        <f t="shared" si="483"/>
        <v>2.4454E-2</v>
      </c>
      <c r="DY324" s="43">
        <f t="shared" si="483"/>
        <v>1.9545000000000003E-2</v>
      </c>
      <c r="DZ324" s="43">
        <f t="shared" si="483"/>
        <v>2.4035000000000001E-2</v>
      </c>
      <c r="EA324" s="43">
        <f t="shared" si="483"/>
        <v>1.2324E-2</v>
      </c>
      <c r="EB324" s="43">
        <f t="shared" si="483"/>
        <v>3.2665E-2</v>
      </c>
      <c r="EC324" s="43">
        <f t="shared" si="483"/>
        <v>2.7E-2</v>
      </c>
      <c r="ED324" s="43">
        <f t="shared" si="483"/>
        <v>5.2360000000000002E-3</v>
      </c>
      <c r="EE324" s="43">
        <f t="shared" si="483"/>
        <v>2.7E-2</v>
      </c>
      <c r="EF324" s="43">
        <f t="shared" si="483"/>
        <v>2.3595000000000001E-2</v>
      </c>
      <c r="EG324" s="43">
        <f t="shared" si="483"/>
        <v>2.7E-2</v>
      </c>
      <c r="EH324" s="43">
        <f t="shared" si="483"/>
        <v>2.7E-2</v>
      </c>
      <c r="EI324" s="43">
        <f t="shared" si="483"/>
        <v>2.7E-2</v>
      </c>
      <c r="EJ324" s="43">
        <f t="shared" si="483"/>
        <v>2.7E-2</v>
      </c>
      <c r="EK324" s="43">
        <f t="shared" si="483"/>
        <v>6.5710000000000005E-3</v>
      </c>
      <c r="EL324" s="43">
        <f t="shared" si="483"/>
        <v>8.4949999999999991E-3</v>
      </c>
      <c r="EM324" s="43">
        <f t="shared" si="483"/>
        <v>2.7472E-2</v>
      </c>
      <c r="EN324" s="43">
        <f t="shared" si="483"/>
        <v>2.9627000000000001E-2</v>
      </c>
      <c r="EO324" s="43">
        <f t="shared" si="483"/>
        <v>2.8716999999999999E-2</v>
      </c>
      <c r="EP324" s="43">
        <f t="shared" si="483"/>
        <v>3.0627999999999999E-2</v>
      </c>
      <c r="EQ324" s="43">
        <f t="shared" si="483"/>
        <v>7.7890000000000008E-3</v>
      </c>
      <c r="ER324" s="43">
        <f t="shared" si="483"/>
        <v>2.7999E-2</v>
      </c>
      <c r="ES324" s="43">
        <f t="shared" si="483"/>
        <v>2.7E-2</v>
      </c>
      <c r="ET324" s="43">
        <f t="shared" si="483"/>
        <v>3.0747E-2</v>
      </c>
      <c r="EU324" s="43">
        <f t="shared" si="483"/>
        <v>2.7E-2</v>
      </c>
      <c r="EV324" s="43">
        <f t="shared" si="483"/>
        <v>1.5234999999999999E-2</v>
      </c>
      <c r="EW324" s="43">
        <f t="shared" si="483"/>
        <v>8.7799999999999996E-3</v>
      </c>
      <c r="EX324" s="43">
        <f t="shared" si="483"/>
        <v>1.5445E-2</v>
      </c>
      <c r="EY324" s="43">
        <f t="shared" si="483"/>
        <v>2.7E-2</v>
      </c>
      <c r="EZ324" s="43">
        <f t="shared" si="483"/>
        <v>2.9423000000000001E-2</v>
      </c>
      <c r="FA324" s="43">
        <f t="shared" si="483"/>
        <v>1.2482E-2</v>
      </c>
      <c r="FB324" s="43">
        <f t="shared" si="483"/>
        <v>1.1035E-2</v>
      </c>
      <c r="FC324" s="43">
        <f t="shared" si="483"/>
        <v>2.9191000000000002E-2</v>
      </c>
      <c r="FD324" s="43">
        <f t="shared" si="483"/>
        <v>2.7E-2</v>
      </c>
      <c r="FE324" s="43">
        <f t="shared" si="483"/>
        <v>2.6837E-2</v>
      </c>
      <c r="FF324" s="43">
        <f t="shared" si="483"/>
        <v>2.7E-2</v>
      </c>
      <c r="FG324" s="43">
        <f t="shared" ref="FG324:FX324" si="484">SUM(FG316:FG322)</f>
        <v>2.7E-2</v>
      </c>
      <c r="FH324" s="43">
        <f t="shared" si="484"/>
        <v>3.0284999999999999E-2</v>
      </c>
      <c r="FI324" s="43">
        <f t="shared" si="484"/>
        <v>1.242E-2</v>
      </c>
      <c r="FJ324" s="43">
        <f t="shared" si="484"/>
        <v>2.3649E-2</v>
      </c>
      <c r="FK324" s="43">
        <f t="shared" si="484"/>
        <v>1.2951000000000001E-2</v>
      </c>
      <c r="FL324" s="43">
        <f t="shared" si="484"/>
        <v>2.8351999999999999E-2</v>
      </c>
      <c r="FM324" s="43">
        <f t="shared" si="484"/>
        <v>2.2828999999999999E-2</v>
      </c>
      <c r="FN324" s="43">
        <f t="shared" si="484"/>
        <v>2.7E-2</v>
      </c>
      <c r="FO324" s="43">
        <f t="shared" si="484"/>
        <v>4.7780000000000001E-3</v>
      </c>
      <c r="FP324" s="43">
        <f t="shared" si="484"/>
        <v>1.4461E-2</v>
      </c>
      <c r="FQ324" s="43">
        <f t="shared" si="484"/>
        <v>1.9350999999999997E-2</v>
      </c>
      <c r="FR324" s="43">
        <f t="shared" si="484"/>
        <v>7.7110000000000008E-3</v>
      </c>
      <c r="FS324" s="43">
        <f t="shared" si="484"/>
        <v>5.208E-3</v>
      </c>
      <c r="FT324" s="43">
        <f t="shared" si="484"/>
        <v>2.8570000000000002E-3</v>
      </c>
      <c r="FU324" s="43">
        <f t="shared" si="484"/>
        <v>3.0030000000000001E-2</v>
      </c>
      <c r="FV324" s="43">
        <f t="shared" si="484"/>
        <v>2.2134000000000001E-2</v>
      </c>
      <c r="FW324" s="43">
        <f t="shared" si="484"/>
        <v>2.5498E-2</v>
      </c>
      <c r="FX324" s="43">
        <f t="shared" si="484"/>
        <v>4.3057999999999999E-2</v>
      </c>
      <c r="FY324" s="43"/>
      <c r="FZ324" s="7"/>
      <c r="GA324" s="7"/>
      <c r="GB324" s="7"/>
      <c r="GC324" s="7"/>
      <c r="GD324" s="7"/>
      <c r="GE324" s="7"/>
      <c r="GF324" s="7"/>
      <c r="GG324" s="7"/>
      <c r="GH324" s="7"/>
      <c r="GI324" s="7"/>
      <c r="GJ324" s="7"/>
      <c r="GK324" s="7"/>
      <c r="GL324" s="7"/>
      <c r="GM324" s="7"/>
    </row>
    <row r="325" spans="1:195" x14ac:dyDescent="0.35">
      <c r="A325" s="7"/>
      <c r="B325" s="7" t="s">
        <v>905</v>
      </c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  <c r="DH325" s="7"/>
      <c r="DI325" s="7"/>
      <c r="DJ325" s="7"/>
      <c r="DK325" s="7"/>
      <c r="DL325" s="7"/>
      <c r="DM325" s="7"/>
      <c r="DN325" s="7"/>
      <c r="DO325" s="7"/>
      <c r="DP325" s="7"/>
      <c r="DQ325" s="7"/>
      <c r="DR325" s="7"/>
      <c r="DS325" s="7"/>
      <c r="DT325" s="7"/>
      <c r="DU325" s="7"/>
      <c r="DV325" s="7"/>
      <c r="DW325" s="7"/>
      <c r="DX325" s="7"/>
      <c r="DY325" s="7"/>
      <c r="DZ325" s="7"/>
      <c r="EA325" s="7"/>
      <c r="EB325" s="7"/>
      <c r="EC325" s="7"/>
      <c r="ED325" s="7"/>
      <c r="EE325" s="7"/>
      <c r="EF325" s="7"/>
      <c r="EG325" s="7"/>
      <c r="EH325" s="7"/>
      <c r="EI325" s="7"/>
      <c r="EJ325" s="7"/>
      <c r="EK325" s="7"/>
      <c r="EL325" s="7"/>
      <c r="EM325" s="7"/>
      <c r="EN325" s="7"/>
      <c r="EO325" s="7"/>
      <c r="EP325" s="7"/>
      <c r="EQ325" s="7"/>
      <c r="ER325" s="7"/>
      <c r="ES325" s="7"/>
      <c r="ET325" s="7"/>
      <c r="EU325" s="7"/>
      <c r="EV325" s="7"/>
      <c r="EW325" s="7"/>
      <c r="EX325" s="7"/>
      <c r="EY325" s="7"/>
      <c r="EZ325" s="7"/>
      <c r="FA325" s="7"/>
      <c r="FB325" s="7"/>
      <c r="FC325" s="7"/>
      <c r="FD325" s="7"/>
      <c r="FE325" s="7"/>
      <c r="FF325" s="7"/>
      <c r="FG325" s="7"/>
      <c r="FH325" s="7"/>
      <c r="FI325" s="7"/>
      <c r="FJ325" s="7"/>
      <c r="FK325" s="7"/>
      <c r="FL325" s="7"/>
      <c r="FM325" s="7"/>
      <c r="FN325" s="7"/>
      <c r="FO325" s="7"/>
      <c r="FP325" s="7"/>
      <c r="FQ325" s="7"/>
      <c r="FR325" s="7"/>
      <c r="FS325" s="7"/>
      <c r="FT325" s="7"/>
      <c r="FU325" s="7"/>
      <c r="FV325" s="7"/>
      <c r="FW325" s="7"/>
      <c r="FX325" s="7"/>
      <c r="FY325" s="7"/>
      <c r="FZ325" s="7"/>
      <c r="GA325" s="7"/>
      <c r="GB325" s="7"/>
      <c r="GC325" s="7"/>
      <c r="GD325" s="7"/>
      <c r="GE325" s="7"/>
      <c r="GF325" s="7"/>
      <c r="GG325" s="7"/>
      <c r="GH325" s="7"/>
      <c r="GI325" s="7"/>
      <c r="GJ325" s="7"/>
      <c r="GK325" s="7"/>
      <c r="GL325" s="7"/>
      <c r="GM325" s="7"/>
    </row>
    <row r="326" spans="1:195" x14ac:dyDescent="0.3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  <c r="DH326" s="7"/>
      <c r="DI326" s="7"/>
      <c r="DJ326" s="7"/>
      <c r="DK326" s="7"/>
      <c r="DL326" s="7"/>
      <c r="DM326" s="7"/>
      <c r="DN326" s="7"/>
      <c r="DO326" s="7"/>
      <c r="DP326" s="7"/>
      <c r="DQ326" s="7"/>
      <c r="DR326" s="7"/>
      <c r="DS326" s="7"/>
      <c r="DT326" s="7"/>
      <c r="DU326" s="7"/>
      <c r="DV326" s="7"/>
      <c r="DW326" s="7"/>
      <c r="DX326" s="7"/>
      <c r="DY326" s="7"/>
      <c r="DZ326" s="7"/>
      <c r="EA326" s="7"/>
      <c r="EB326" s="7"/>
      <c r="EC326" s="7"/>
      <c r="ED326" s="7"/>
      <c r="EE326" s="7"/>
      <c r="EF326" s="7"/>
      <c r="EG326" s="7"/>
      <c r="EH326" s="7"/>
      <c r="EI326" s="7"/>
      <c r="EJ326" s="7"/>
      <c r="EK326" s="7"/>
      <c r="EL326" s="7"/>
      <c r="EM326" s="7"/>
      <c r="EN326" s="7"/>
      <c r="EO326" s="7"/>
      <c r="EP326" s="7"/>
      <c r="EQ326" s="7"/>
      <c r="ER326" s="7"/>
      <c r="ES326" s="7"/>
      <c r="ET326" s="7"/>
      <c r="EU326" s="7"/>
      <c r="EV326" s="7"/>
      <c r="EW326" s="7"/>
      <c r="EX326" s="7"/>
      <c r="EY326" s="7"/>
      <c r="EZ326" s="7"/>
      <c r="FA326" s="7"/>
      <c r="FB326" s="7"/>
      <c r="FC326" s="7"/>
      <c r="FD326" s="7"/>
      <c r="FE326" s="7"/>
      <c r="FF326" s="7"/>
      <c r="FG326" s="7"/>
      <c r="FH326" s="7"/>
      <c r="FI326" s="7"/>
      <c r="FJ326" s="7"/>
      <c r="FK326" s="7"/>
      <c r="FL326" s="7"/>
      <c r="FM326" s="7"/>
      <c r="FN326" s="7"/>
      <c r="FO326" s="7"/>
      <c r="FP326" s="7"/>
      <c r="FQ326" s="7"/>
      <c r="FR326" s="7"/>
      <c r="FS326" s="7"/>
      <c r="FT326" s="7"/>
      <c r="FU326" s="7"/>
      <c r="FV326" s="7"/>
      <c r="FW326" s="7"/>
      <c r="FX326" s="7"/>
      <c r="FY326" s="7"/>
      <c r="FZ326" s="7"/>
      <c r="GA326" s="7"/>
      <c r="GB326" s="7"/>
      <c r="GC326" s="7"/>
      <c r="GD326" s="7"/>
      <c r="GE326" s="7"/>
      <c r="GF326" s="7"/>
      <c r="GG326" s="7"/>
      <c r="GH326" s="7"/>
      <c r="GI326" s="7"/>
      <c r="GJ326" s="7"/>
      <c r="GK326" s="7"/>
      <c r="GL326" s="7"/>
      <c r="GM326" s="7"/>
    </row>
    <row r="327" spans="1:195" x14ac:dyDescent="0.35">
      <c r="A327" s="6" t="s">
        <v>906</v>
      </c>
      <c r="B327" s="7" t="s">
        <v>964</v>
      </c>
      <c r="C327" s="18">
        <f t="shared" ref="C327:AH327" si="485">ROUND(IF(AND(C201&lt;&gt;0,C96&gt;459,C139&gt;C19),MIN(C201/459*C203,C227),MIN(((C292-C171-C184-C190)/C96)*C96,C227)),2)</f>
        <v>75197610.890000001</v>
      </c>
      <c r="D327" s="18">
        <f t="shared" si="485"/>
        <v>431594559.19999999</v>
      </c>
      <c r="E327" s="18">
        <f t="shared" si="485"/>
        <v>69506865.75</v>
      </c>
      <c r="F327" s="18">
        <f t="shared" si="485"/>
        <v>245412516.44</v>
      </c>
      <c r="G327" s="18">
        <f t="shared" si="485"/>
        <v>19677750.199999999</v>
      </c>
      <c r="H327" s="18">
        <f t="shared" si="485"/>
        <v>12920111.960000001</v>
      </c>
      <c r="I327" s="18">
        <f t="shared" si="485"/>
        <v>97005414.569999993</v>
      </c>
      <c r="J327" s="18">
        <f t="shared" si="485"/>
        <v>23777137.690000001</v>
      </c>
      <c r="K327" s="18">
        <f t="shared" si="485"/>
        <v>4134136.38</v>
      </c>
      <c r="L327" s="18">
        <f t="shared" si="485"/>
        <v>25762834.489999998</v>
      </c>
      <c r="M327" s="18">
        <f t="shared" si="485"/>
        <v>13407389.07</v>
      </c>
      <c r="N327" s="18">
        <f t="shared" si="485"/>
        <v>578664004.37</v>
      </c>
      <c r="O327" s="18">
        <f t="shared" si="485"/>
        <v>142672649.52000001</v>
      </c>
      <c r="P327" s="18">
        <f t="shared" si="485"/>
        <v>5001761.1100000003</v>
      </c>
      <c r="Q327" s="18">
        <f t="shared" si="485"/>
        <v>468284374.52999997</v>
      </c>
      <c r="R327" s="18">
        <f t="shared" si="485"/>
        <v>9617406.6799999997</v>
      </c>
      <c r="S327" s="18">
        <f t="shared" si="485"/>
        <v>18516555.850000001</v>
      </c>
      <c r="T327" s="18">
        <f t="shared" si="485"/>
        <v>3147356.85</v>
      </c>
      <c r="U327" s="18">
        <f t="shared" si="485"/>
        <v>1314949.22</v>
      </c>
      <c r="V327" s="18">
        <f t="shared" si="485"/>
        <v>4094991.19</v>
      </c>
      <c r="W327" s="18">
        <f t="shared" si="485"/>
        <v>2691943.69</v>
      </c>
      <c r="X327" s="18">
        <f t="shared" si="485"/>
        <v>1134890.77</v>
      </c>
      <c r="Y327" s="18">
        <f t="shared" si="485"/>
        <v>5736285.7699999996</v>
      </c>
      <c r="Z327" s="18">
        <f t="shared" si="485"/>
        <v>3698166.62</v>
      </c>
      <c r="AA327" s="18">
        <f t="shared" si="485"/>
        <v>339329548.27999997</v>
      </c>
      <c r="AB327" s="18">
        <f t="shared" si="485"/>
        <v>304098782.76999998</v>
      </c>
      <c r="AC327" s="18">
        <f t="shared" si="485"/>
        <v>10701651.109999999</v>
      </c>
      <c r="AD327" s="18">
        <f t="shared" si="485"/>
        <v>15794296.09</v>
      </c>
      <c r="AE327" s="18">
        <f t="shared" si="485"/>
        <v>2088476.65</v>
      </c>
      <c r="AF327" s="18">
        <f t="shared" si="485"/>
        <v>3259264.89</v>
      </c>
      <c r="AG327" s="18">
        <f t="shared" si="485"/>
        <v>7666146.4000000004</v>
      </c>
      <c r="AH327" s="18">
        <f t="shared" si="485"/>
        <v>11202524.720000001</v>
      </c>
      <c r="AI327" s="18">
        <f t="shared" ref="AI327:BN327" si="486">ROUND(IF(AND(AI201&lt;&gt;0,AI96&gt;459,AI139&gt;AI19),MIN(AI201/459*AI203,AI227),MIN(((AI292-AI171-AI184-AI190)/AI96)*AI96,AI227)),2)</f>
        <v>5119567.8600000003</v>
      </c>
      <c r="AJ327" s="18">
        <f t="shared" si="486"/>
        <v>3459824.82</v>
      </c>
      <c r="AK327" s="18">
        <f t="shared" si="486"/>
        <v>3352112.37</v>
      </c>
      <c r="AL327" s="18">
        <f t="shared" si="486"/>
        <v>4425172.6500000004</v>
      </c>
      <c r="AM327" s="18">
        <f t="shared" si="486"/>
        <v>5116314.6100000003</v>
      </c>
      <c r="AN327" s="18">
        <f t="shared" si="486"/>
        <v>4649400.78</v>
      </c>
      <c r="AO327" s="18">
        <f t="shared" si="486"/>
        <v>46503489.450000003</v>
      </c>
      <c r="AP327" s="18">
        <f t="shared" si="486"/>
        <v>980098690.19000006</v>
      </c>
      <c r="AQ327" s="18">
        <f t="shared" si="486"/>
        <v>4203434.43</v>
      </c>
      <c r="AR327" s="18">
        <f t="shared" si="486"/>
        <v>670862554.19000006</v>
      </c>
      <c r="AS327" s="18">
        <f t="shared" si="486"/>
        <v>77516304.849999994</v>
      </c>
      <c r="AT327" s="18">
        <f t="shared" si="486"/>
        <v>26218719.949999999</v>
      </c>
      <c r="AU327" s="18">
        <f t="shared" si="486"/>
        <v>4446712.92</v>
      </c>
      <c r="AV327" s="18">
        <f t="shared" si="486"/>
        <v>4890457.9800000004</v>
      </c>
      <c r="AW327" s="18">
        <f t="shared" si="486"/>
        <v>4254866.7699999996</v>
      </c>
      <c r="AX327" s="18">
        <f t="shared" si="486"/>
        <v>1739163.01</v>
      </c>
      <c r="AY327" s="18">
        <f t="shared" si="486"/>
        <v>5784393.0899999999</v>
      </c>
      <c r="AZ327" s="18">
        <f t="shared" si="486"/>
        <v>139689990.53</v>
      </c>
      <c r="BA327" s="18">
        <f t="shared" si="486"/>
        <v>96011933.980000004</v>
      </c>
      <c r="BB327" s="18">
        <f t="shared" si="486"/>
        <v>82840945.909999996</v>
      </c>
      <c r="BC327" s="18">
        <f t="shared" si="486"/>
        <v>272754555.94</v>
      </c>
      <c r="BD327" s="18">
        <f t="shared" si="486"/>
        <v>38605092.649999999</v>
      </c>
      <c r="BE327" s="18">
        <f t="shared" si="486"/>
        <v>14449816.42</v>
      </c>
      <c r="BF327" s="18">
        <f t="shared" si="486"/>
        <v>262668722.97999999</v>
      </c>
      <c r="BG327" s="18">
        <f t="shared" si="486"/>
        <v>11251186.16</v>
      </c>
      <c r="BH327" s="18">
        <f t="shared" si="486"/>
        <v>6925214.9800000004</v>
      </c>
      <c r="BI327" s="18">
        <f t="shared" si="486"/>
        <v>4410194.8600000003</v>
      </c>
      <c r="BJ327" s="18">
        <f t="shared" si="486"/>
        <v>67323374.939999998</v>
      </c>
      <c r="BK327" s="18">
        <f t="shared" si="486"/>
        <v>236271311.81999999</v>
      </c>
      <c r="BL327" s="18">
        <f t="shared" si="486"/>
        <v>2070066.65</v>
      </c>
      <c r="BM327" s="18">
        <f t="shared" si="486"/>
        <v>5059229.09</v>
      </c>
      <c r="BN327" s="18">
        <f t="shared" si="486"/>
        <v>34137176.939999998</v>
      </c>
      <c r="BO327" s="18">
        <f t="shared" ref="BO327:CT327" si="487">ROUND(IF(AND(BO201&lt;&gt;0,BO96&gt;459,BO139&gt;BO19),MIN(BO201/459*BO203,BO227),MIN(((BO292-BO171-BO184-BO190)/BO96)*BO96,BO227)),2)</f>
        <v>14345640.130000001</v>
      </c>
      <c r="BP327" s="18">
        <f t="shared" si="487"/>
        <v>3296491.93</v>
      </c>
      <c r="BQ327" s="18">
        <f t="shared" si="487"/>
        <v>69677626.150000006</v>
      </c>
      <c r="BR327" s="18">
        <f t="shared" si="487"/>
        <v>49289660.530000001</v>
      </c>
      <c r="BS327" s="18">
        <f t="shared" si="487"/>
        <v>14089866.16</v>
      </c>
      <c r="BT327" s="18">
        <f t="shared" si="487"/>
        <v>5583529.8200000003</v>
      </c>
      <c r="BU327" s="18">
        <f t="shared" si="487"/>
        <v>5689940.6600000001</v>
      </c>
      <c r="BV327" s="18">
        <f t="shared" si="487"/>
        <v>14204947.220000001</v>
      </c>
      <c r="BW327" s="18">
        <f t="shared" si="487"/>
        <v>22685913.390000001</v>
      </c>
      <c r="BX327" s="18">
        <f t="shared" si="487"/>
        <v>1681744.71</v>
      </c>
      <c r="BY327" s="18">
        <f t="shared" si="487"/>
        <v>6185887.9400000004</v>
      </c>
      <c r="BZ327" s="18">
        <f t="shared" si="487"/>
        <v>3794732.83</v>
      </c>
      <c r="CA327" s="18">
        <f t="shared" si="487"/>
        <v>2995450.52</v>
      </c>
      <c r="CB327" s="18">
        <f t="shared" si="487"/>
        <v>812463352.63999999</v>
      </c>
      <c r="CC327" s="18">
        <f t="shared" si="487"/>
        <v>3434839.16</v>
      </c>
      <c r="CD327" s="18">
        <f t="shared" si="487"/>
        <v>2733784.88</v>
      </c>
      <c r="CE327" s="18">
        <f t="shared" si="487"/>
        <v>3009911.05</v>
      </c>
      <c r="CF327" s="18">
        <f t="shared" si="487"/>
        <v>2367533.2999999998</v>
      </c>
      <c r="CG327" s="18">
        <f t="shared" si="487"/>
        <v>3544693.8</v>
      </c>
      <c r="CH327" s="18">
        <f t="shared" si="487"/>
        <v>2165170.4</v>
      </c>
      <c r="CI327" s="18">
        <f t="shared" si="487"/>
        <v>8093339.9199999999</v>
      </c>
      <c r="CJ327" s="18">
        <f t="shared" si="487"/>
        <v>10882792.109999999</v>
      </c>
      <c r="CK327" s="18">
        <f t="shared" si="487"/>
        <v>55396930.049999997</v>
      </c>
      <c r="CL327" s="18">
        <f t="shared" si="487"/>
        <v>14944637.1</v>
      </c>
      <c r="CM327" s="18">
        <f t="shared" si="487"/>
        <v>9105159.2100000009</v>
      </c>
      <c r="CN327" s="18">
        <f t="shared" si="487"/>
        <v>331749723.68000001</v>
      </c>
      <c r="CO327" s="18">
        <f t="shared" si="487"/>
        <v>154397312.63</v>
      </c>
      <c r="CP327" s="18">
        <f t="shared" si="487"/>
        <v>11599628.439999999</v>
      </c>
      <c r="CQ327" s="18">
        <f t="shared" si="487"/>
        <v>9922969.7799999993</v>
      </c>
      <c r="CR327" s="18">
        <f t="shared" si="487"/>
        <v>3848332.57</v>
      </c>
      <c r="CS327" s="18">
        <f t="shared" si="487"/>
        <v>4430733.7</v>
      </c>
      <c r="CT327" s="18">
        <f t="shared" si="487"/>
        <v>2441227.4700000002</v>
      </c>
      <c r="CU327" s="18">
        <f t="shared" ref="CU327:DZ327" si="488">ROUND(IF(AND(CU201&lt;&gt;0,CU96&gt;459,CU139&gt;CU19),MIN(CU201/459*CU203,CU227),MIN(((CU292-CU171-CU184-CU190)/CU96)*CU96,CU227)),2)</f>
        <v>1043210.7</v>
      </c>
      <c r="CV327" s="18">
        <f t="shared" si="488"/>
        <v>1050499.77</v>
      </c>
      <c r="CW327" s="18">
        <f t="shared" si="488"/>
        <v>3681127.6</v>
      </c>
      <c r="CX327" s="18">
        <f t="shared" si="488"/>
        <v>5781855</v>
      </c>
      <c r="CY327" s="18">
        <f t="shared" si="488"/>
        <v>1135986.58</v>
      </c>
      <c r="CZ327" s="18">
        <f t="shared" si="488"/>
        <v>20676020.010000002</v>
      </c>
      <c r="DA327" s="18">
        <f t="shared" si="488"/>
        <v>3540090.14</v>
      </c>
      <c r="DB327" s="18">
        <f t="shared" si="488"/>
        <v>4655280.72</v>
      </c>
      <c r="DC327" s="18">
        <f t="shared" si="488"/>
        <v>3366523.54</v>
      </c>
      <c r="DD327" s="18">
        <f t="shared" si="488"/>
        <v>3337684.29</v>
      </c>
      <c r="DE327" s="18">
        <f t="shared" si="488"/>
        <v>4484402.4800000004</v>
      </c>
      <c r="DF327" s="18">
        <f t="shared" si="488"/>
        <v>223483795.94</v>
      </c>
      <c r="DG327" s="18">
        <f t="shared" si="488"/>
        <v>2121460.09</v>
      </c>
      <c r="DH327" s="18">
        <f t="shared" si="488"/>
        <v>20264585.649999999</v>
      </c>
      <c r="DI327" s="18">
        <f t="shared" si="488"/>
        <v>27133978.710000001</v>
      </c>
      <c r="DJ327" s="18">
        <f t="shared" si="488"/>
        <v>7772751.7000000002</v>
      </c>
      <c r="DK327" s="18">
        <f t="shared" si="488"/>
        <v>6032955.9299999997</v>
      </c>
      <c r="DL327" s="18">
        <f t="shared" si="488"/>
        <v>64481253.899999999</v>
      </c>
      <c r="DM327" s="18">
        <f t="shared" si="488"/>
        <v>4204697.0999999996</v>
      </c>
      <c r="DN327" s="18">
        <f t="shared" si="488"/>
        <v>15340098.32</v>
      </c>
      <c r="DO327" s="18">
        <f t="shared" si="488"/>
        <v>36703676.189999998</v>
      </c>
      <c r="DP327" s="18">
        <f t="shared" si="488"/>
        <v>3735375.22</v>
      </c>
      <c r="DQ327" s="18">
        <f t="shared" si="488"/>
        <v>9977580.8599999994</v>
      </c>
      <c r="DR327" s="18">
        <f t="shared" si="488"/>
        <v>15885968.960000001</v>
      </c>
      <c r="DS327" s="18">
        <f t="shared" si="488"/>
        <v>8082573.4900000002</v>
      </c>
      <c r="DT327" s="18">
        <f t="shared" si="488"/>
        <v>3527250.85</v>
      </c>
      <c r="DU327" s="18">
        <f t="shared" si="488"/>
        <v>5031658.8600000003</v>
      </c>
      <c r="DV327" s="18">
        <f t="shared" si="488"/>
        <v>3723337.55</v>
      </c>
      <c r="DW327" s="18">
        <f t="shared" si="488"/>
        <v>4572604.7300000004</v>
      </c>
      <c r="DX327" s="18">
        <f t="shared" si="488"/>
        <v>3605244.72</v>
      </c>
      <c r="DY327" s="18">
        <f t="shared" si="488"/>
        <v>4916850.2699999996</v>
      </c>
      <c r="DZ327" s="18">
        <f t="shared" si="488"/>
        <v>8887605.8599999994</v>
      </c>
      <c r="EA327" s="18">
        <f t="shared" ref="EA327:FF327" si="489">ROUND(IF(AND(EA201&lt;&gt;0,EA96&gt;459,EA139&gt;EA19),MIN(EA201/459*EA203,EA227),MIN(((EA292-EA171-EA184-EA190)/EA96)*EA96,EA227)),2)</f>
        <v>6756527.7599999998</v>
      </c>
      <c r="EB327" s="18">
        <f t="shared" si="489"/>
        <v>6828892.1200000001</v>
      </c>
      <c r="EC327" s="18">
        <f t="shared" si="489"/>
        <v>4173016.39</v>
      </c>
      <c r="ED327" s="18">
        <f t="shared" si="489"/>
        <v>22904193.420000002</v>
      </c>
      <c r="EE327" s="18">
        <f t="shared" si="489"/>
        <v>3516398.9</v>
      </c>
      <c r="EF327" s="18">
        <f t="shared" si="489"/>
        <v>16124247.140000001</v>
      </c>
      <c r="EG327" s="18">
        <f t="shared" si="489"/>
        <v>3937555.26</v>
      </c>
      <c r="EH327" s="18">
        <f t="shared" si="489"/>
        <v>3925890.33</v>
      </c>
      <c r="EI327" s="18">
        <f t="shared" si="489"/>
        <v>163090267.15000001</v>
      </c>
      <c r="EJ327" s="18">
        <f t="shared" si="489"/>
        <v>107101977.5</v>
      </c>
      <c r="EK327" s="18">
        <f t="shared" si="489"/>
        <v>7880554.1100000003</v>
      </c>
      <c r="EL327" s="18">
        <f t="shared" si="489"/>
        <v>5593607.6100000003</v>
      </c>
      <c r="EM327" s="18">
        <f t="shared" si="489"/>
        <v>5224759.51</v>
      </c>
      <c r="EN327" s="18">
        <f t="shared" si="489"/>
        <v>10912639.550000001</v>
      </c>
      <c r="EO327" s="18">
        <f t="shared" si="489"/>
        <v>4558520.46</v>
      </c>
      <c r="EP327" s="18">
        <f t="shared" si="489"/>
        <v>5789532.3200000003</v>
      </c>
      <c r="EQ327" s="18">
        <f t="shared" si="489"/>
        <v>29942617.809999999</v>
      </c>
      <c r="ER327" s="18">
        <f t="shared" si="489"/>
        <v>4846690.0199999996</v>
      </c>
      <c r="ES327" s="18">
        <f t="shared" si="489"/>
        <v>3193524.72</v>
      </c>
      <c r="ET327" s="18">
        <f t="shared" si="489"/>
        <v>4098009.71</v>
      </c>
      <c r="EU327" s="18">
        <f t="shared" si="489"/>
        <v>7458932.4199999999</v>
      </c>
      <c r="EV327" s="18">
        <f t="shared" si="489"/>
        <v>1782692.41</v>
      </c>
      <c r="EW327" s="18">
        <f t="shared" si="489"/>
        <v>12902801.77</v>
      </c>
      <c r="EX327" s="18">
        <f t="shared" si="489"/>
        <v>3546733.96</v>
      </c>
      <c r="EY327" s="18">
        <f t="shared" si="489"/>
        <v>2711401.9</v>
      </c>
      <c r="EZ327" s="18">
        <f t="shared" si="489"/>
        <v>2680155.0499999998</v>
      </c>
      <c r="FA327" s="18">
        <f t="shared" si="489"/>
        <v>40470945.289999999</v>
      </c>
      <c r="FB327" s="18">
        <f t="shared" si="489"/>
        <v>4622516.63</v>
      </c>
      <c r="FC327" s="18">
        <f t="shared" si="489"/>
        <v>21557793.739999998</v>
      </c>
      <c r="FD327" s="18">
        <f t="shared" si="489"/>
        <v>5449378.8200000003</v>
      </c>
      <c r="FE327" s="18">
        <f t="shared" si="489"/>
        <v>1869416.96</v>
      </c>
      <c r="FF327" s="18">
        <f t="shared" si="489"/>
        <v>3586975.51</v>
      </c>
      <c r="FG327" s="18">
        <f t="shared" ref="FG327:FX327" si="490">ROUND(IF(AND(FG201&lt;&gt;0,FG96&gt;459,FG139&gt;FG19),MIN(FG201/459*FG203,FG227),MIN(((FG292-FG171-FG184-FG190)/FG96)*FG96,FG227)),2)</f>
        <v>2662741.39</v>
      </c>
      <c r="FH327" s="18">
        <f t="shared" si="490"/>
        <v>1610188.19</v>
      </c>
      <c r="FI327" s="18">
        <f t="shared" si="490"/>
        <v>19815401.100000001</v>
      </c>
      <c r="FJ327" s="18">
        <f t="shared" si="490"/>
        <v>21830953.059999999</v>
      </c>
      <c r="FK327" s="18">
        <f t="shared" si="490"/>
        <v>28126816.829999998</v>
      </c>
      <c r="FL327" s="18">
        <f t="shared" si="490"/>
        <v>88056734.409999996</v>
      </c>
      <c r="FM327" s="18">
        <f t="shared" si="490"/>
        <v>41261948.799999997</v>
      </c>
      <c r="FN327" s="18">
        <f t="shared" si="490"/>
        <v>249237851.53</v>
      </c>
      <c r="FO327" s="18">
        <f t="shared" si="490"/>
        <v>12885519.74</v>
      </c>
      <c r="FP327" s="18">
        <f t="shared" si="490"/>
        <v>26076937.84</v>
      </c>
      <c r="FQ327" s="18">
        <f t="shared" si="490"/>
        <v>11360235.73</v>
      </c>
      <c r="FR327" s="18">
        <f t="shared" si="490"/>
        <v>3276933.72</v>
      </c>
      <c r="FS327" s="18">
        <f t="shared" si="490"/>
        <v>3325421.11</v>
      </c>
      <c r="FT327" s="18">
        <f t="shared" si="490"/>
        <v>1384796</v>
      </c>
      <c r="FU327" s="18">
        <f t="shared" si="490"/>
        <v>10199856.34</v>
      </c>
      <c r="FV327" s="18">
        <f t="shared" si="490"/>
        <v>8524328.4600000009</v>
      </c>
      <c r="FW327" s="18">
        <f t="shared" si="490"/>
        <v>3164125.98</v>
      </c>
      <c r="FX327" s="18">
        <f t="shared" si="490"/>
        <v>1576825.22</v>
      </c>
      <c r="FY327" s="18"/>
      <c r="FZ327" s="7">
        <f>SUM(C327:FY327)</f>
        <v>9339930618.7999878</v>
      </c>
      <c r="GA327" s="135">
        <f>ROUND((FZ327/FZ96)*0.95,2)</f>
        <v>10791.3</v>
      </c>
      <c r="GB327" s="7"/>
      <c r="GC327" s="7"/>
      <c r="GD327" s="7"/>
      <c r="GE327" s="7"/>
      <c r="GF327" s="7"/>
      <c r="GG327" s="7"/>
      <c r="GH327" s="7"/>
      <c r="GI327" s="7"/>
      <c r="GJ327" s="7"/>
      <c r="GK327" s="7"/>
      <c r="GL327" s="7"/>
      <c r="GM327" s="7"/>
    </row>
    <row r="328" spans="1:195" x14ac:dyDescent="0.35">
      <c r="A328" s="7"/>
      <c r="B328" s="7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  <c r="FN328" s="18"/>
      <c r="FO328" s="18"/>
      <c r="FP328" s="18"/>
      <c r="FQ328" s="18"/>
      <c r="FR328" s="18"/>
      <c r="FS328" s="18"/>
      <c r="FT328" s="18"/>
      <c r="FU328" s="18"/>
      <c r="FV328" s="18"/>
      <c r="FW328" s="18"/>
      <c r="FX328" s="18"/>
      <c r="FY328" s="18"/>
      <c r="FZ328" s="7"/>
      <c r="GA328" s="47"/>
      <c r="GB328" s="7"/>
      <c r="GC328" s="7"/>
      <c r="GD328" s="7"/>
      <c r="GE328" s="7"/>
      <c r="GF328" s="7"/>
      <c r="GG328" s="7"/>
      <c r="GH328" s="7"/>
      <c r="GI328" s="7"/>
      <c r="GJ328" s="7"/>
      <c r="GK328" s="7"/>
      <c r="GL328" s="7"/>
      <c r="GM328" s="7"/>
    </row>
    <row r="329" spans="1:195" x14ac:dyDescent="0.35">
      <c r="B329" s="7"/>
      <c r="F329" s="112"/>
      <c r="G329" s="112"/>
      <c r="BY329" s="113"/>
    </row>
    <row r="330" spans="1:195" x14ac:dyDescent="0.35">
      <c r="B330" s="8"/>
    </row>
    <row r="331" spans="1:195" x14ac:dyDescent="0.35">
      <c r="B331" s="8"/>
      <c r="BY331">
        <v>5574299.9699999997</v>
      </c>
    </row>
    <row r="332" spans="1:195" x14ac:dyDescent="0.35">
      <c r="BY332">
        <f>BY331-BY327</f>
        <v>-611587.97000000067</v>
      </c>
    </row>
    <row r="333" spans="1:195" x14ac:dyDescent="0.35">
      <c r="F333" s="112"/>
      <c r="G333" s="112"/>
    </row>
    <row r="334" spans="1:195" x14ac:dyDescent="0.35">
      <c r="F334" s="112"/>
      <c r="G334" s="112"/>
    </row>
    <row r="335" spans="1:195" x14ac:dyDescent="0.35">
      <c r="F335" s="112"/>
      <c r="G335" s="112"/>
    </row>
    <row r="336" spans="1:195" x14ac:dyDescent="0.35">
      <c r="F336" s="112"/>
      <c r="G336" s="112"/>
    </row>
    <row r="337" spans="6:7" x14ac:dyDescent="0.35">
      <c r="F337" s="112"/>
      <c r="G337" s="112"/>
    </row>
    <row r="338" spans="6:7" x14ac:dyDescent="0.35">
      <c r="F338" s="112"/>
      <c r="G338" s="112"/>
    </row>
    <row r="339" spans="6:7" x14ac:dyDescent="0.35">
      <c r="F339" s="112"/>
      <c r="G339" s="112"/>
    </row>
    <row r="340" spans="6:7" x14ac:dyDescent="0.35">
      <c r="F340" s="112"/>
      <c r="G340" s="112"/>
    </row>
    <row r="341" spans="6:7" x14ac:dyDescent="0.35">
      <c r="F341" s="112"/>
      <c r="G341" s="112"/>
    </row>
    <row r="342" spans="6:7" x14ac:dyDescent="0.35">
      <c r="F342" s="112"/>
      <c r="G342" s="112"/>
    </row>
    <row r="343" spans="6:7" x14ac:dyDescent="0.35">
      <c r="F343" s="112"/>
      <c r="G343" s="112"/>
    </row>
    <row r="344" spans="6:7" x14ac:dyDescent="0.35">
      <c r="F344" s="112"/>
      <c r="G344" s="112"/>
    </row>
    <row r="345" spans="6:7" x14ac:dyDescent="0.35">
      <c r="F345" s="112"/>
      <c r="G345" s="112"/>
    </row>
    <row r="346" spans="6:7" x14ac:dyDescent="0.35">
      <c r="F346" s="112"/>
      <c r="G346" s="112"/>
    </row>
    <row r="347" spans="6:7" x14ac:dyDescent="0.35">
      <c r="F347" s="112"/>
      <c r="G347" s="112"/>
    </row>
    <row r="348" spans="6:7" x14ac:dyDescent="0.35">
      <c r="F348" s="112"/>
      <c r="G348" s="112"/>
    </row>
    <row r="349" spans="6:7" x14ac:dyDescent="0.35">
      <c r="F349" s="112"/>
      <c r="G349" s="112"/>
    </row>
    <row r="350" spans="6:7" x14ac:dyDescent="0.35">
      <c r="F350" s="112"/>
      <c r="G350" s="112"/>
    </row>
    <row r="351" spans="6:7" x14ac:dyDescent="0.35">
      <c r="F351" s="112"/>
      <c r="G351" s="112"/>
    </row>
    <row r="352" spans="6:7" x14ac:dyDescent="0.35">
      <c r="F352" s="112"/>
      <c r="G352" s="112"/>
    </row>
    <row r="353" spans="6:7" x14ac:dyDescent="0.35">
      <c r="F353" s="112"/>
      <c r="G353" s="112"/>
    </row>
    <row r="354" spans="6:7" x14ac:dyDescent="0.35">
      <c r="F354" s="112"/>
      <c r="G354" s="112"/>
    </row>
    <row r="355" spans="6:7" x14ac:dyDescent="0.35">
      <c r="F355" s="112"/>
      <c r="G355" s="112"/>
    </row>
    <row r="356" spans="6:7" x14ac:dyDescent="0.35">
      <c r="F356" s="112"/>
      <c r="G356" s="112"/>
    </row>
    <row r="357" spans="6:7" x14ac:dyDescent="0.35">
      <c r="F357" s="112"/>
      <c r="G357" s="112"/>
    </row>
    <row r="358" spans="6:7" x14ac:dyDescent="0.35">
      <c r="F358" s="112"/>
      <c r="G358" s="112"/>
    </row>
    <row r="359" spans="6:7" x14ac:dyDescent="0.35">
      <c r="F359" s="112"/>
      <c r="G359" s="112"/>
    </row>
    <row r="360" spans="6:7" x14ac:dyDescent="0.35">
      <c r="F360" s="112"/>
      <c r="G360" s="112"/>
    </row>
    <row r="361" spans="6:7" x14ac:dyDescent="0.35">
      <c r="F361" s="112"/>
      <c r="G361" s="112"/>
    </row>
    <row r="362" spans="6:7" x14ac:dyDescent="0.35">
      <c r="F362" s="112"/>
      <c r="G362" s="112"/>
    </row>
    <row r="363" spans="6:7" x14ac:dyDescent="0.35">
      <c r="F363" s="112"/>
      <c r="G363" s="112"/>
    </row>
    <row r="364" spans="6:7" x14ac:dyDescent="0.35">
      <c r="F364" s="112"/>
      <c r="G364" s="112"/>
    </row>
    <row r="365" spans="6:7" x14ac:dyDescent="0.35">
      <c r="F365" s="112"/>
      <c r="G365" s="112"/>
    </row>
    <row r="366" spans="6:7" x14ac:dyDescent="0.35">
      <c r="F366" s="112"/>
      <c r="G366" s="112"/>
    </row>
    <row r="367" spans="6:7" x14ac:dyDescent="0.35">
      <c r="F367" s="112"/>
      <c r="G367" s="112"/>
    </row>
    <row r="368" spans="6:7" x14ac:dyDescent="0.35">
      <c r="F368" s="112"/>
      <c r="G368" s="112"/>
    </row>
    <row r="369" spans="6:7" x14ac:dyDescent="0.35">
      <c r="F369" s="112"/>
      <c r="G369" s="112"/>
    </row>
    <row r="370" spans="6:7" x14ac:dyDescent="0.35">
      <c r="F370" s="112"/>
      <c r="G370" s="112"/>
    </row>
    <row r="371" spans="6:7" x14ac:dyDescent="0.35">
      <c r="F371" s="112"/>
      <c r="G371" s="112"/>
    </row>
    <row r="372" spans="6:7" x14ac:dyDescent="0.35">
      <c r="F372" s="112"/>
      <c r="G372" s="112"/>
    </row>
    <row r="373" spans="6:7" x14ac:dyDescent="0.35">
      <c r="F373" s="112"/>
      <c r="G373" s="112"/>
    </row>
    <row r="374" spans="6:7" x14ac:dyDescent="0.35">
      <c r="F374" s="112"/>
      <c r="G374" s="112"/>
    </row>
    <row r="375" spans="6:7" x14ac:dyDescent="0.35">
      <c r="F375" s="112"/>
      <c r="G375" s="112"/>
    </row>
    <row r="376" spans="6:7" x14ac:dyDescent="0.35">
      <c r="F376" s="112"/>
      <c r="G376" s="112"/>
    </row>
    <row r="377" spans="6:7" x14ac:dyDescent="0.35">
      <c r="F377" s="112"/>
      <c r="G377" s="112"/>
    </row>
    <row r="378" spans="6:7" x14ac:dyDescent="0.35">
      <c r="F378" s="112"/>
      <c r="G378" s="112"/>
    </row>
    <row r="379" spans="6:7" x14ac:dyDescent="0.35">
      <c r="F379" s="112"/>
      <c r="G379" s="112"/>
    </row>
    <row r="380" spans="6:7" x14ac:dyDescent="0.35">
      <c r="F380" s="112"/>
      <c r="G380" s="112"/>
    </row>
    <row r="381" spans="6:7" x14ac:dyDescent="0.35">
      <c r="F381" s="112"/>
      <c r="G381" s="112"/>
    </row>
    <row r="382" spans="6:7" x14ac:dyDescent="0.35">
      <c r="F382" s="112"/>
      <c r="G382" s="112"/>
    </row>
    <row r="383" spans="6:7" x14ac:dyDescent="0.35">
      <c r="F383" s="112"/>
      <c r="G383" s="112"/>
    </row>
    <row r="384" spans="6:7" x14ac:dyDescent="0.35">
      <c r="F384" s="112"/>
      <c r="G384" s="112"/>
    </row>
    <row r="385" spans="6:7" x14ac:dyDescent="0.35">
      <c r="F385" s="112"/>
      <c r="G385" s="112"/>
    </row>
    <row r="386" spans="6:7" x14ac:dyDescent="0.35">
      <c r="F386" s="112"/>
      <c r="G386" s="112"/>
    </row>
    <row r="387" spans="6:7" x14ac:dyDescent="0.35">
      <c r="F387" s="112"/>
      <c r="G387" s="112"/>
    </row>
    <row r="388" spans="6:7" x14ac:dyDescent="0.35">
      <c r="F388" s="112"/>
      <c r="G388" s="112"/>
    </row>
    <row r="389" spans="6:7" x14ac:dyDescent="0.35">
      <c r="F389" s="112"/>
      <c r="G389" s="112"/>
    </row>
    <row r="390" spans="6:7" x14ac:dyDescent="0.35">
      <c r="F390" s="112"/>
      <c r="G390" s="112"/>
    </row>
    <row r="391" spans="6:7" x14ac:dyDescent="0.35">
      <c r="F391" s="112"/>
      <c r="G391" s="112"/>
    </row>
    <row r="392" spans="6:7" x14ac:dyDescent="0.35">
      <c r="F392" s="112"/>
      <c r="G392" s="112"/>
    </row>
    <row r="393" spans="6:7" x14ac:dyDescent="0.35">
      <c r="F393" s="112"/>
      <c r="G393" s="112"/>
    </row>
    <row r="394" spans="6:7" x14ac:dyDescent="0.35">
      <c r="F394" s="112"/>
      <c r="G394" s="112"/>
    </row>
    <row r="395" spans="6:7" x14ac:dyDescent="0.35">
      <c r="F395" s="112"/>
      <c r="G395" s="112"/>
    </row>
    <row r="396" spans="6:7" x14ac:dyDescent="0.35">
      <c r="F396" s="112"/>
      <c r="G396" s="112"/>
    </row>
    <row r="397" spans="6:7" x14ac:dyDescent="0.35">
      <c r="F397" s="112"/>
      <c r="G397" s="112"/>
    </row>
    <row r="398" spans="6:7" x14ac:dyDescent="0.35">
      <c r="F398" s="112"/>
      <c r="G398" s="112"/>
    </row>
    <row r="399" spans="6:7" x14ac:dyDescent="0.35">
      <c r="F399" s="112"/>
      <c r="G399" s="112"/>
    </row>
    <row r="400" spans="6:7" x14ac:dyDescent="0.35">
      <c r="F400" s="112"/>
      <c r="G400" s="112"/>
    </row>
    <row r="401" spans="6:7" x14ac:dyDescent="0.35">
      <c r="F401" s="112"/>
      <c r="G401" s="112"/>
    </row>
    <row r="402" spans="6:7" x14ac:dyDescent="0.35">
      <c r="F402" s="112"/>
      <c r="G402" s="112"/>
    </row>
    <row r="403" spans="6:7" x14ac:dyDescent="0.35">
      <c r="F403" s="112"/>
      <c r="G403" s="112"/>
    </row>
    <row r="404" spans="6:7" x14ac:dyDescent="0.35">
      <c r="F404" s="112"/>
      <c r="G404" s="112"/>
    </row>
    <row r="405" spans="6:7" x14ac:dyDescent="0.35">
      <c r="F405" s="112"/>
      <c r="G405" s="112"/>
    </row>
    <row r="406" spans="6:7" x14ac:dyDescent="0.35">
      <c r="F406" s="112"/>
      <c r="G406" s="112"/>
    </row>
    <row r="407" spans="6:7" x14ac:dyDescent="0.35">
      <c r="F407" s="112"/>
      <c r="G407" s="112"/>
    </row>
    <row r="408" spans="6:7" x14ac:dyDescent="0.35">
      <c r="F408" s="112"/>
      <c r="G408" s="112"/>
    </row>
    <row r="409" spans="6:7" x14ac:dyDescent="0.35">
      <c r="F409" s="112"/>
      <c r="G409" s="112"/>
    </row>
    <row r="410" spans="6:7" x14ac:dyDescent="0.35">
      <c r="F410" s="112"/>
      <c r="G410" s="112"/>
    </row>
    <row r="411" spans="6:7" x14ac:dyDescent="0.35">
      <c r="F411" s="112"/>
      <c r="G411" s="112"/>
    </row>
    <row r="412" spans="6:7" x14ac:dyDescent="0.35">
      <c r="F412" s="112"/>
      <c r="G412" s="112"/>
    </row>
    <row r="413" spans="6:7" x14ac:dyDescent="0.35">
      <c r="F413" s="112"/>
      <c r="G413" s="112"/>
    </row>
    <row r="414" spans="6:7" x14ac:dyDescent="0.35">
      <c r="F414" s="112"/>
      <c r="G414" s="112"/>
    </row>
    <row r="415" spans="6:7" x14ac:dyDescent="0.35">
      <c r="F415" s="112"/>
      <c r="G415" s="112"/>
    </row>
    <row r="416" spans="6:7" x14ac:dyDescent="0.35">
      <c r="F416" s="112"/>
      <c r="G416" s="112"/>
    </row>
    <row r="417" spans="6:7" x14ac:dyDescent="0.35">
      <c r="F417" s="112"/>
      <c r="G417" s="112"/>
    </row>
    <row r="418" spans="6:7" x14ac:dyDescent="0.35">
      <c r="F418" s="112"/>
      <c r="G418" s="112"/>
    </row>
    <row r="419" spans="6:7" x14ac:dyDescent="0.35">
      <c r="F419" s="112"/>
      <c r="G419" s="112"/>
    </row>
    <row r="420" spans="6:7" x14ac:dyDescent="0.35">
      <c r="F420" s="112"/>
      <c r="G420" s="112"/>
    </row>
    <row r="421" spans="6:7" x14ac:dyDescent="0.35">
      <c r="F421" s="112"/>
      <c r="G421" s="112"/>
    </row>
    <row r="422" spans="6:7" x14ac:dyDescent="0.35">
      <c r="F422" s="112"/>
      <c r="G422" s="112"/>
    </row>
    <row r="423" spans="6:7" x14ac:dyDescent="0.35">
      <c r="F423" s="112"/>
      <c r="G423" s="112"/>
    </row>
    <row r="424" spans="6:7" x14ac:dyDescent="0.35">
      <c r="F424" s="112"/>
      <c r="G424" s="112"/>
    </row>
    <row r="425" spans="6:7" x14ac:dyDescent="0.35">
      <c r="F425" s="112"/>
      <c r="G425" s="112"/>
    </row>
    <row r="426" spans="6:7" x14ac:dyDescent="0.35">
      <c r="F426" s="112"/>
      <c r="G426" s="112"/>
    </row>
    <row r="427" spans="6:7" x14ac:dyDescent="0.35">
      <c r="F427" s="112"/>
      <c r="G427" s="112"/>
    </row>
    <row r="428" spans="6:7" x14ac:dyDescent="0.35">
      <c r="F428" s="112"/>
      <c r="G428" s="112"/>
    </row>
    <row r="429" spans="6:7" x14ac:dyDescent="0.35">
      <c r="F429" s="112"/>
      <c r="G429" s="112"/>
    </row>
    <row r="430" spans="6:7" x14ac:dyDescent="0.35">
      <c r="F430" s="112"/>
      <c r="G430" s="112"/>
    </row>
    <row r="431" spans="6:7" x14ac:dyDescent="0.35">
      <c r="F431" s="112"/>
      <c r="G431" s="112"/>
    </row>
  </sheetData>
  <scenarios current="0">
    <scenario name="test2" locked="1" count="1" user="Herrmann_V" comment="Created by Herrmann_V on 11/9/2010">
      <inputCells r="D1" val="40000" numFmtId="180"/>
    </scenario>
  </scenarios>
  <hyperlinks>
    <hyperlink ref="A187" r:id="rId1" display="RF@" xr:uid="{E973986A-1092-47AC-9E2D-2DA4C1DCDE1E}"/>
  </hyperlinks>
  <pageMargins left="0.7" right="0.7" top="0.75" bottom="0.75" header="0.3" footer="0.3"/>
  <pageSetup scale="10" fitToHeight="0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361A7-B124-494F-95AD-5E08ED84D755}">
  <sheetPr transitionEvaluation="1"/>
  <dimension ref="A1:M325"/>
  <sheetViews>
    <sheetView defaultGridColor="0" topLeftCell="A5" colorId="22" zoomScaleNormal="100" workbookViewId="0">
      <selection activeCell="F185" sqref="F185"/>
    </sheetView>
  </sheetViews>
  <sheetFormatPr defaultColWidth="9.765625" defaultRowHeight="15.5" x14ac:dyDescent="0.35"/>
  <cols>
    <col min="1" max="1" width="14" style="7" bestFit="1" customWidth="1"/>
    <col min="2" max="2" width="58.765625" style="7" customWidth="1"/>
    <col min="3" max="4" width="18.765625" style="7" bestFit="1" customWidth="1"/>
    <col min="5" max="5" width="11" style="6" bestFit="1" customWidth="1"/>
    <col min="6" max="6" width="9.765625" style="7"/>
    <col min="7" max="7" width="44.4609375" style="7" customWidth="1"/>
    <col min="8" max="8" width="14.07421875" style="7" customWidth="1"/>
    <col min="9" max="9" width="14.07421875" style="7" bestFit="1" customWidth="1"/>
    <col min="10" max="11" width="13.4609375" style="7" customWidth="1"/>
    <col min="12" max="12" width="9.765625" style="7"/>
    <col min="13" max="13" width="14.23046875" style="7" bestFit="1" customWidth="1"/>
    <col min="14" max="16384" width="9.765625" style="7"/>
  </cols>
  <sheetData>
    <row r="1" spans="1:11" hidden="1" x14ac:dyDescent="0.35">
      <c r="E1" s="114" t="e">
        <f>D7/C7</f>
        <v>#DIV/0!</v>
      </c>
      <c r="J1" s="116"/>
      <c r="K1" s="116"/>
    </row>
    <row r="2" spans="1:11" hidden="1" x14ac:dyDescent="0.35">
      <c r="E2" s="114" t="e">
        <f>C13*$E$1</f>
        <v>#DIV/0!</v>
      </c>
      <c r="J2" s="116"/>
      <c r="K2" s="116"/>
    </row>
    <row r="3" spans="1:11" hidden="1" x14ac:dyDescent="0.35">
      <c r="E3" s="114" t="e">
        <f>C14*$E$1</f>
        <v>#DIV/0!</v>
      </c>
      <c r="J3" s="116"/>
      <c r="K3" s="116"/>
    </row>
    <row r="4" spans="1:11" hidden="1" x14ac:dyDescent="0.35">
      <c r="A4" s="6"/>
      <c r="C4" s="17"/>
      <c r="D4" s="17"/>
      <c r="E4" s="114" t="e">
        <f>C16*$E$1</f>
        <v>#DIV/0!</v>
      </c>
      <c r="J4" s="116"/>
      <c r="K4" s="116"/>
    </row>
    <row r="5" spans="1:11" x14ac:dyDescent="0.35">
      <c r="A5" s="6"/>
      <c r="B5" s="7" t="s">
        <v>2</v>
      </c>
      <c r="C5" s="66" t="s">
        <v>907</v>
      </c>
      <c r="D5" s="66" t="s">
        <v>908</v>
      </c>
      <c r="E5" s="114" t="e">
        <f>C17*$E$1</f>
        <v>#DIV/0!</v>
      </c>
      <c r="G5" s="115" t="s">
        <v>909</v>
      </c>
      <c r="H5" s="116"/>
      <c r="I5" s="116"/>
      <c r="J5" s="118"/>
      <c r="K5" s="118"/>
    </row>
    <row r="6" spans="1:11" x14ac:dyDescent="0.35">
      <c r="A6" s="6"/>
      <c r="B6" s="44" t="s">
        <v>966</v>
      </c>
      <c r="C6" s="117" t="s">
        <v>910</v>
      </c>
      <c r="D6" s="117" t="s">
        <v>910</v>
      </c>
      <c r="G6" s="115" t="s">
        <v>911</v>
      </c>
      <c r="H6" s="116"/>
      <c r="I6" s="116"/>
      <c r="J6" s="118"/>
      <c r="K6" s="118"/>
    </row>
    <row r="7" spans="1:11" x14ac:dyDescent="0.35">
      <c r="A7" s="6"/>
      <c r="C7" s="21"/>
      <c r="D7" s="21"/>
      <c r="G7" s="115" t="s">
        <v>912</v>
      </c>
      <c r="H7" s="116"/>
      <c r="I7" s="116"/>
      <c r="J7" s="116"/>
      <c r="K7" s="116"/>
    </row>
    <row r="8" spans="1:11" x14ac:dyDescent="0.35">
      <c r="A8" s="6" t="s">
        <v>429</v>
      </c>
      <c r="B8" s="7" t="s">
        <v>430</v>
      </c>
      <c r="C8" s="17">
        <v>6102.5</v>
      </c>
      <c r="D8" s="17">
        <v>31213.5</v>
      </c>
      <c r="G8" s="116"/>
      <c r="H8" s="116"/>
      <c r="I8" s="116"/>
      <c r="J8" s="121"/>
      <c r="K8" s="121"/>
    </row>
    <row r="9" spans="1:11" x14ac:dyDescent="0.35">
      <c r="A9" s="6" t="s">
        <v>431</v>
      </c>
      <c r="B9" s="7" t="s">
        <v>432</v>
      </c>
      <c r="C9" s="19">
        <v>458</v>
      </c>
      <c r="D9" s="20">
        <v>2071.5</v>
      </c>
      <c r="E9" s="6" t="s">
        <v>913</v>
      </c>
      <c r="G9" s="116"/>
      <c r="H9" s="118" t="s">
        <v>907</v>
      </c>
      <c r="I9" s="118" t="s">
        <v>914</v>
      </c>
      <c r="J9" s="121"/>
      <c r="K9" s="121"/>
    </row>
    <row r="10" spans="1:11" x14ac:dyDescent="0.35">
      <c r="A10" s="6" t="s">
        <v>433</v>
      </c>
      <c r="B10" s="7" t="s">
        <v>434</v>
      </c>
      <c r="C10" s="19">
        <v>0</v>
      </c>
      <c r="D10" s="20">
        <v>0.5</v>
      </c>
      <c r="E10" s="6" t="s">
        <v>913</v>
      </c>
      <c r="F10" s="114">
        <f>D7*0.99</f>
        <v>0</v>
      </c>
      <c r="G10" s="115" t="str">
        <f>B6</f>
        <v>DISTRICT: JULESBURG RE-1</v>
      </c>
      <c r="H10" s="119" t="s">
        <v>915</v>
      </c>
      <c r="I10" s="119" t="s">
        <v>910</v>
      </c>
      <c r="J10" s="121"/>
      <c r="K10" s="121"/>
    </row>
    <row r="11" spans="1:11" x14ac:dyDescent="0.35">
      <c r="A11" s="6" t="s">
        <v>435</v>
      </c>
      <c r="B11" s="7" t="s">
        <v>436</v>
      </c>
      <c r="C11" s="21">
        <f>C8+C9</f>
        <v>6560.5</v>
      </c>
      <c r="D11" s="21">
        <f t="shared" ref="D11" si="0">D8+D9</f>
        <v>33285</v>
      </c>
      <c r="E11" s="6" t="s">
        <v>913</v>
      </c>
      <c r="F11" s="120" t="s">
        <v>547</v>
      </c>
      <c r="G11" s="116" t="s">
        <v>916</v>
      </c>
      <c r="H11" s="121">
        <f>_xlfn.XLOOKUP(F11,A4:A306,C4:C306,0)</f>
        <v>6404.5</v>
      </c>
      <c r="I11" s="121">
        <f>_xlfn.XLOOKUP(F11,A4:A306,D4:D306,0)</f>
        <v>32699.5</v>
      </c>
      <c r="J11" s="121"/>
      <c r="K11" s="121"/>
    </row>
    <row r="12" spans="1:11" x14ac:dyDescent="0.35">
      <c r="A12" s="6" t="s">
        <v>437</v>
      </c>
      <c r="B12" s="7" t="s">
        <v>438</v>
      </c>
      <c r="C12" s="22">
        <v>152</v>
      </c>
      <c r="D12" s="21">
        <v>499</v>
      </c>
      <c r="E12" s="6" t="s">
        <v>913</v>
      </c>
      <c r="F12" s="120" t="s">
        <v>549</v>
      </c>
      <c r="G12" s="116" t="s">
        <v>917</v>
      </c>
      <c r="H12" s="121">
        <f>_xlfn.XLOOKUP(F12,A5:A307,C5:C307,0)</f>
        <v>6332.5</v>
      </c>
      <c r="I12" s="121">
        <f>_xlfn.XLOOKUP(F12,A5:A307,D5:D307,0)</f>
        <v>33220</v>
      </c>
      <c r="J12" s="121"/>
      <c r="K12" s="121"/>
    </row>
    <row r="13" spans="1:11" x14ac:dyDescent="0.35">
      <c r="A13" s="6" t="s">
        <v>439</v>
      </c>
      <c r="B13" s="7" t="s">
        <v>440</v>
      </c>
      <c r="C13" s="24">
        <v>0</v>
      </c>
      <c r="D13" s="25">
        <v>29.5</v>
      </c>
      <c r="E13" s="6" t="s">
        <v>913</v>
      </c>
      <c r="F13" s="120" t="s">
        <v>551</v>
      </c>
      <c r="G13" s="116" t="s">
        <v>918</v>
      </c>
      <c r="H13" s="121" t="e">
        <f>_xlfn.XLOOKUP(F13,A6:A308,C7:C308,0)</f>
        <v>#VALUE!</v>
      </c>
      <c r="I13" s="121" t="e">
        <f>_xlfn.XLOOKUP(F13,A6:A308,D7:D308,0)</f>
        <v>#VALUE!</v>
      </c>
      <c r="J13" s="123"/>
      <c r="K13" s="123"/>
    </row>
    <row r="14" spans="1:11" x14ac:dyDescent="0.35">
      <c r="A14" s="6" t="s">
        <v>441</v>
      </c>
      <c r="B14" s="7" t="s">
        <v>442</v>
      </c>
      <c r="C14" s="25">
        <v>0</v>
      </c>
      <c r="D14" s="25">
        <v>1.5</v>
      </c>
      <c r="F14" s="120" t="s">
        <v>553</v>
      </c>
      <c r="G14" s="116" t="s">
        <v>919</v>
      </c>
      <c r="H14" s="121">
        <f t="shared" ref="H14:H25" si="1">_xlfn.XLOOKUP(F14,A7:A309,C7:C309,0)</f>
        <v>6356.5</v>
      </c>
      <c r="I14" s="121">
        <f t="shared" ref="I14:I25" si="2">_xlfn.XLOOKUP(F14,A7:A309,D7:D309,0)</f>
        <v>34775</v>
      </c>
      <c r="J14" s="121"/>
      <c r="K14" s="121"/>
    </row>
    <row r="15" spans="1:11" x14ac:dyDescent="0.35">
      <c r="A15" s="6" t="s">
        <v>443</v>
      </c>
      <c r="B15" s="7" t="s">
        <v>444</v>
      </c>
      <c r="C15" s="24">
        <v>4</v>
      </c>
      <c r="D15" s="25">
        <v>57</v>
      </c>
      <c r="E15" s="6" t="s">
        <v>913</v>
      </c>
      <c r="F15" s="120" t="s">
        <v>555</v>
      </c>
      <c r="G15" s="116" t="s">
        <v>920</v>
      </c>
      <c r="H15" s="121">
        <f t="shared" si="1"/>
        <v>6206.5</v>
      </c>
      <c r="I15" s="121">
        <f t="shared" si="2"/>
        <v>35353</v>
      </c>
      <c r="J15" s="121"/>
      <c r="K15" s="121"/>
    </row>
    <row r="16" spans="1:11" x14ac:dyDescent="0.35">
      <c r="A16" s="6" t="s">
        <v>445</v>
      </c>
      <c r="B16" s="7" t="s">
        <v>446</v>
      </c>
      <c r="C16" s="18">
        <f>ROUND(C11-C12-C13-C15,1)</f>
        <v>6404.5</v>
      </c>
      <c r="D16" s="18">
        <f t="shared" ref="D16" si="3">ROUND(D11-D12-D13-D15,1)</f>
        <v>32699.5</v>
      </c>
      <c r="E16" s="6" t="s">
        <v>913</v>
      </c>
      <c r="F16" s="122" t="s">
        <v>557</v>
      </c>
      <c r="G16" s="115" t="s">
        <v>921</v>
      </c>
      <c r="H16" s="124">
        <f t="shared" si="1"/>
        <v>6404.5</v>
      </c>
      <c r="I16" s="124">
        <f t="shared" si="2"/>
        <v>34082.199999999997</v>
      </c>
      <c r="J16" s="121"/>
      <c r="K16" s="121"/>
    </row>
    <row r="17" spans="1:11" x14ac:dyDescent="0.35">
      <c r="A17" s="6" t="s">
        <v>447</v>
      </c>
      <c r="B17" s="18" t="s">
        <v>448</v>
      </c>
      <c r="C17" s="28">
        <v>2982</v>
      </c>
      <c r="D17" s="28">
        <v>11914</v>
      </c>
      <c r="F17" s="120" t="s">
        <v>561</v>
      </c>
      <c r="G17" s="116" t="s">
        <v>562</v>
      </c>
      <c r="H17" s="121">
        <f t="shared" si="1"/>
        <v>0</v>
      </c>
      <c r="I17" s="121">
        <f t="shared" si="2"/>
        <v>0.08</v>
      </c>
      <c r="J17" s="123"/>
      <c r="K17" s="123"/>
    </row>
    <row r="18" spans="1:11" x14ac:dyDescent="0.35">
      <c r="A18" s="29" t="s">
        <v>449</v>
      </c>
      <c r="B18" s="18" t="s">
        <v>450</v>
      </c>
      <c r="C18" s="30">
        <v>4727</v>
      </c>
      <c r="D18" s="30">
        <v>19041</v>
      </c>
      <c r="E18" s="6" t="s">
        <v>913</v>
      </c>
      <c r="F18" s="120" t="s">
        <v>563</v>
      </c>
      <c r="G18" s="116" t="s">
        <v>922</v>
      </c>
      <c r="H18" s="121">
        <f t="shared" si="1"/>
        <v>0</v>
      </c>
      <c r="I18" s="121">
        <f t="shared" si="2"/>
        <v>4505.8999999999996</v>
      </c>
      <c r="J18" s="121"/>
      <c r="K18" s="121"/>
    </row>
    <row r="19" spans="1:11" x14ac:dyDescent="0.35">
      <c r="A19" s="29" t="s">
        <v>451</v>
      </c>
      <c r="B19" s="7" t="s">
        <v>452</v>
      </c>
      <c r="C19" s="32">
        <v>1.4650000000000001</v>
      </c>
      <c r="D19" s="33">
        <v>0.46500000000000002</v>
      </c>
      <c r="E19" s="6" t="s">
        <v>913</v>
      </c>
      <c r="F19" s="122" t="s">
        <v>567</v>
      </c>
      <c r="G19" s="115" t="s">
        <v>923</v>
      </c>
      <c r="H19" s="124">
        <f t="shared" si="1"/>
        <v>6404.5</v>
      </c>
      <c r="I19" s="124">
        <f t="shared" si="2"/>
        <v>38588.199999999997</v>
      </c>
      <c r="J19" s="121"/>
      <c r="K19" s="121"/>
    </row>
    <row r="20" spans="1:11" x14ac:dyDescent="0.35">
      <c r="A20" s="6" t="s">
        <v>453</v>
      </c>
      <c r="B20" s="18" t="s">
        <v>454</v>
      </c>
      <c r="C20" s="28">
        <v>4058</v>
      </c>
      <c r="D20" s="28">
        <v>23051</v>
      </c>
      <c r="E20" s="6" t="s">
        <v>913</v>
      </c>
      <c r="F20" s="120" t="s">
        <v>924</v>
      </c>
      <c r="G20" s="116" t="s">
        <v>925</v>
      </c>
      <c r="H20" s="121">
        <f t="shared" si="1"/>
        <v>0</v>
      </c>
      <c r="I20" s="121">
        <f t="shared" si="2"/>
        <v>0</v>
      </c>
      <c r="J20" s="121"/>
      <c r="K20" s="121"/>
    </row>
    <row r="21" spans="1:11" x14ac:dyDescent="0.35">
      <c r="A21" s="6" t="s">
        <v>455</v>
      </c>
      <c r="B21" s="18" t="s">
        <v>456</v>
      </c>
      <c r="C21" s="34">
        <v>6561</v>
      </c>
      <c r="D21" s="30">
        <v>37728</v>
      </c>
      <c r="E21" s="6" t="s">
        <v>913</v>
      </c>
      <c r="F21" s="120" t="s">
        <v>569</v>
      </c>
      <c r="G21" s="116" t="s">
        <v>926</v>
      </c>
      <c r="H21" s="121">
        <f t="shared" si="1"/>
        <v>0</v>
      </c>
      <c r="I21" s="121">
        <f t="shared" si="2"/>
        <v>29.5</v>
      </c>
      <c r="J21" s="121"/>
      <c r="K21" s="121"/>
    </row>
    <row r="22" spans="1:11" x14ac:dyDescent="0.35">
      <c r="A22" s="29" t="s">
        <v>457</v>
      </c>
      <c r="B22" s="7" t="s">
        <v>458</v>
      </c>
      <c r="C22" s="18">
        <v>0</v>
      </c>
      <c r="D22" s="18">
        <v>3770</v>
      </c>
      <c r="E22" s="6" t="s">
        <v>913</v>
      </c>
      <c r="F22" s="120" t="s">
        <v>575</v>
      </c>
      <c r="G22" s="116" t="s">
        <v>927</v>
      </c>
      <c r="H22" s="121">
        <f t="shared" si="1"/>
        <v>152</v>
      </c>
      <c r="I22" s="121">
        <f t="shared" si="2"/>
        <v>499</v>
      </c>
      <c r="J22" s="121"/>
      <c r="K22" s="121"/>
    </row>
    <row r="23" spans="1:11" x14ac:dyDescent="0.35">
      <c r="A23" s="29" t="s">
        <v>459</v>
      </c>
      <c r="B23" s="36" t="s">
        <v>460</v>
      </c>
      <c r="C23" s="30">
        <v>6522.7</v>
      </c>
      <c r="D23" s="30">
        <v>40239</v>
      </c>
      <c r="E23" s="6" t="s">
        <v>913</v>
      </c>
      <c r="F23" s="122" t="s">
        <v>579</v>
      </c>
      <c r="G23" s="115" t="s">
        <v>928</v>
      </c>
      <c r="H23" s="124">
        <f t="shared" si="1"/>
        <v>6560.5</v>
      </c>
      <c r="I23" s="124">
        <f t="shared" si="2"/>
        <v>39196.699999999997</v>
      </c>
      <c r="J23" s="123"/>
      <c r="K23" s="123"/>
    </row>
    <row r="24" spans="1:11" x14ac:dyDescent="0.35">
      <c r="A24" s="6" t="s">
        <v>461</v>
      </c>
      <c r="B24" s="36" t="s">
        <v>462</v>
      </c>
      <c r="C24" s="18">
        <v>6332.5</v>
      </c>
      <c r="D24" s="18">
        <v>33220</v>
      </c>
      <c r="E24" s="6" t="s">
        <v>913</v>
      </c>
      <c r="F24" s="122" t="s">
        <v>581</v>
      </c>
      <c r="G24" s="115" t="s">
        <v>929</v>
      </c>
      <c r="H24" s="124">
        <f t="shared" si="1"/>
        <v>6560.5</v>
      </c>
      <c r="I24" s="124">
        <f t="shared" si="2"/>
        <v>34668.799999999996</v>
      </c>
      <c r="J24" s="127"/>
      <c r="K24" s="127"/>
    </row>
    <row r="25" spans="1:11" x14ac:dyDescent="0.35">
      <c r="A25" s="6" t="s">
        <v>463</v>
      </c>
      <c r="B25" s="36" t="s">
        <v>464</v>
      </c>
      <c r="C25" s="18">
        <v>6372</v>
      </c>
      <c r="D25" s="18">
        <v>34363.5</v>
      </c>
      <c r="E25" s="6" t="s">
        <v>913</v>
      </c>
      <c r="F25" s="125" t="s">
        <v>583</v>
      </c>
      <c r="G25" s="125" t="s">
        <v>930</v>
      </c>
      <c r="H25" s="126">
        <f t="shared" si="1"/>
        <v>0</v>
      </c>
      <c r="I25" s="126">
        <f t="shared" si="2"/>
        <v>4527.8999999999996</v>
      </c>
      <c r="J25" s="121"/>
      <c r="K25" s="121"/>
    </row>
    <row r="26" spans="1:11" x14ac:dyDescent="0.35">
      <c r="A26" s="6" t="s">
        <v>465</v>
      </c>
      <c r="B26" s="36" t="s">
        <v>466</v>
      </c>
      <c r="C26" s="18">
        <v>6356.5</v>
      </c>
      <c r="D26" s="18">
        <v>34775</v>
      </c>
      <c r="E26" s="6" t="s">
        <v>913</v>
      </c>
      <c r="F26" s="116"/>
      <c r="G26" s="116"/>
      <c r="H26" s="121"/>
      <c r="I26" s="121"/>
      <c r="J26" s="121"/>
      <c r="K26" s="121"/>
    </row>
    <row r="27" spans="1:11" x14ac:dyDescent="0.35">
      <c r="A27" s="6" t="s">
        <v>467</v>
      </c>
      <c r="B27" s="36" t="s">
        <v>468</v>
      </c>
      <c r="C27" s="18">
        <v>6206.5</v>
      </c>
      <c r="D27" s="18">
        <v>35353</v>
      </c>
      <c r="E27" s="6" t="s">
        <v>913</v>
      </c>
      <c r="F27" s="116" t="s">
        <v>626</v>
      </c>
      <c r="G27" s="116" t="s">
        <v>931</v>
      </c>
      <c r="H27" s="121">
        <f t="shared" ref="H27:H34" si="4">_xlfn.XLOOKUP(F27,A20:A322,C20:C322,0)</f>
        <v>4821</v>
      </c>
      <c r="I27" s="121">
        <f t="shared" ref="I27:I34" si="5">_xlfn.XLOOKUP(F27,A20:A322,D20:D322,0)</f>
        <v>19501.599999999999</v>
      </c>
      <c r="J27" s="128"/>
      <c r="K27" s="128"/>
    </row>
    <row r="28" spans="1:11" x14ac:dyDescent="0.35">
      <c r="A28" s="29" t="s">
        <v>469</v>
      </c>
      <c r="B28" s="7" t="s">
        <v>470</v>
      </c>
      <c r="C28" s="18">
        <v>0</v>
      </c>
      <c r="D28" s="18">
        <v>297</v>
      </c>
      <c r="E28" s="6" t="s">
        <v>913</v>
      </c>
      <c r="F28" s="116" t="s">
        <v>628</v>
      </c>
      <c r="G28" s="116" t="s">
        <v>932</v>
      </c>
      <c r="H28" s="121">
        <f t="shared" si="4"/>
        <v>4727</v>
      </c>
      <c r="I28" s="121">
        <f t="shared" si="5"/>
        <v>19041</v>
      </c>
      <c r="J28" s="116"/>
      <c r="K28" s="116"/>
    </row>
    <row r="29" spans="1:11" x14ac:dyDescent="0.35">
      <c r="A29" s="6" t="s">
        <v>471</v>
      </c>
      <c r="B29" s="7" t="s">
        <v>472</v>
      </c>
      <c r="C29" s="37">
        <v>1359</v>
      </c>
      <c r="D29" s="37">
        <v>4465</v>
      </c>
      <c r="E29" s="6" t="s">
        <v>913</v>
      </c>
      <c r="F29" s="125" t="s">
        <v>630</v>
      </c>
      <c r="G29" s="125" t="s">
        <v>933</v>
      </c>
      <c r="H29" s="126">
        <f t="shared" si="4"/>
        <v>4821</v>
      </c>
      <c r="I29" s="126">
        <f t="shared" si="5"/>
        <v>19501.599999999999</v>
      </c>
      <c r="J29" s="127"/>
      <c r="K29" s="127"/>
    </row>
    <row r="30" spans="1:11" x14ac:dyDescent="0.35">
      <c r="A30" s="6" t="s">
        <v>473</v>
      </c>
      <c r="B30" s="7" t="s">
        <v>474</v>
      </c>
      <c r="C30" s="38">
        <v>0</v>
      </c>
      <c r="D30" s="39">
        <v>4395.5</v>
      </c>
      <c r="E30" s="6" t="s">
        <v>913</v>
      </c>
      <c r="F30" s="116"/>
      <c r="G30" s="115"/>
      <c r="H30" s="121">
        <f t="shared" si="4"/>
        <v>0</v>
      </c>
      <c r="I30" s="121">
        <f t="shared" si="5"/>
        <v>4032.5</v>
      </c>
      <c r="J30" s="127"/>
      <c r="K30" s="127"/>
    </row>
    <row r="31" spans="1:11" x14ac:dyDescent="0.35">
      <c r="A31" s="6" t="s">
        <v>475</v>
      </c>
      <c r="B31" s="7" t="s">
        <v>476</v>
      </c>
      <c r="C31" s="41">
        <v>0</v>
      </c>
      <c r="D31" s="42">
        <v>363</v>
      </c>
      <c r="E31" s="6" t="s">
        <v>913</v>
      </c>
      <c r="F31" s="116" t="s">
        <v>672</v>
      </c>
      <c r="G31" s="116" t="s">
        <v>934</v>
      </c>
      <c r="H31" s="121">
        <f t="shared" si="4"/>
        <v>1359</v>
      </c>
      <c r="I31" s="121">
        <f t="shared" si="5"/>
        <v>4465</v>
      </c>
      <c r="J31" s="127"/>
      <c r="K31" s="127"/>
    </row>
    <row r="32" spans="1:11" x14ac:dyDescent="0.35">
      <c r="A32" s="6" t="s">
        <v>477</v>
      </c>
      <c r="B32" s="7" t="s">
        <v>478</v>
      </c>
      <c r="C32" s="41">
        <v>0</v>
      </c>
      <c r="D32" s="42">
        <v>0</v>
      </c>
      <c r="F32" s="116" t="s">
        <v>674</v>
      </c>
      <c r="G32" s="116" t="s">
        <v>935</v>
      </c>
      <c r="H32" s="121">
        <f t="shared" si="4"/>
        <v>0</v>
      </c>
      <c r="I32" s="121">
        <f t="shared" si="5"/>
        <v>0</v>
      </c>
      <c r="J32" s="127"/>
      <c r="K32" s="127"/>
    </row>
    <row r="33" spans="1:11" x14ac:dyDescent="0.35">
      <c r="A33" s="6" t="s">
        <v>479</v>
      </c>
      <c r="B33" s="7" t="s">
        <v>480</v>
      </c>
      <c r="C33" s="21">
        <v>0</v>
      </c>
      <c r="D33" s="21">
        <v>0</v>
      </c>
      <c r="F33" s="116" t="s">
        <v>676</v>
      </c>
      <c r="G33" s="116" t="s">
        <v>936</v>
      </c>
      <c r="H33" s="121">
        <f t="shared" si="4"/>
        <v>0</v>
      </c>
      <c r="I33" s="121">
        <f t="shared" si="5"/>
        <v>0</v>
      </c>
      <c r="J33" s="127"/>
      <c r="K33" s="127"/>
    </row>
    <row r="34" spans="1:11" x14ac:dyDescent="0.35">
      <c r="A34" s="6" t="s">
        <v>481</v>
      </c>
      <c r="B34" s="7" t="s">
        <v>963</v>
      </c>
      <c r="C34" s="21">
        <v>0</v>
      </c>
      <c r="D34" s="21">
        <v>1</v>
      </c>
      <c r="F34" s="125" t="s">
        <v>678</v>
      </c>
      <c r="G34" s="125" t="s">
        <v>937</v>
      </c>
      <c r="H34" s="125">
        <f t="shared" si="4"/>
        <v>0</v>
      </c>
      <c r="I34" s="125">
        <f t="shared" si="5"/>
        <v>0</v>
      </c>
      <c r="J34" s="127"/>
      <c r="K34" s="127"/>
    </row>
    <row r="35" spans="1:11" x14ac:dyDescent="0.35">
      <c r="A35" s="6" t="s">
        <v>962</v>
      </c>
      <c r="B35" s="7" t="s">
        <v>482</v>
      </c>
      <c r="C35" s="18">
        <v>0</v>
      </c>
      <c r="D35" s="18">
        <v>22</v>
      </c>
      <c r="F35" s="116"/>
      <c r="G35" s="116"/>
      <c r="H35" s="121"/>
      <c r="I35" s="121"/>
      <c r="J35" s="127"/>
      <c r="K35" s="127"/>
    </row>
    <row r="36" spans="1:11" x14ac:dyDescent="0.35">
      <c r="A36" s="6" t="s">
        <v>483</v>
      </c>
      <c r="B36" s="7" t="s">
        <v>484</v>
      </c>
      <c r="C36" s="18">
        <v>0</v>
      </c>
      <c r="D36" s="18">
        <v>110.39999999999964</v>
      </c>
      <c r="F36" s="125" t="s">
        <v>708</v>
      </c>
      <c r="G36" s="125" t="s">
        <v>938</v>
      </c>
      <c r="H36" s="125">
        <f>_xlfn.XLOOKUP(F36,A29:A331,C29:C331,0)</f>
        <v>0</v>
      </c>
      <c r="I36" s="125">
        <f>_xlfn.XLOOKUP(F36,A29:A331,D29:D331,0)</f>
        <v>0</v>
      </c>
      <c r="J36" s="127"/>
      <c r="K36" s="127"/>
    </row>
    <row r="37" spans="1:11" x14ac:dyDescent="0.35">
      <c r="A37" s="6"/>
      <c r="C37" s="30">
        <f>C30-C31</f>
        <v>0</v>
      </c>
      <c r="D37" s="30">
        <f t="shared" ref="D37" si="6">D30-D31</f>
        <v>4032.5</v>
      </c>
      <c r="F37" s="116"/>
      <c r="G37" s="116"/>
      <c r="H37" s="121"/>
      <c r="I37" s="121"/>
      <c r="J37" s="127"/>
      <c r="K37" s="127"/>
    </row>
    <row r="38" spans="1:11" ht="15.75" customHeight="1" x14ac:dyDescent="0.35">
      <c r="A38" s="43"/>
      <c r="B38" s="44" t="s">
        <v>485</v>
      </c>
      <c r="C38" s="45">
        <f>GA325</f>
        <v>0</v>
      </c>
      <c r="F38" s="116" t="s">
        <v>759</v>
      </c>
      <c r="G38" s="116" t="s">
        <v>939</v>
      </c>
      <c r="H38" s="121">
        <f t="shared" ref="H38:H48" si="7">_xlfn.XLOOKUP(F38,A31:A333,C31:C333,0)</f>
        <v>0</v>
      </c>
      <c r="I38" s="121">
        <f t="shared" ref="I38:I48" si="8">_xlfn.XLOOKUP(F38,A31:A333,D31:D333,0)</f>
        <v>0</v>
      </c>
      <c r="J38" s="115"/>
      <c r="K38" s="115"/>
    </row>
    <row r="39" spans="1:11" x14ac:dyDescent="0.35">
      <c r="A39" s="6" t="s">
        <v>483</v>
      </c>
      <c r="B39" s="7" t="s">
        <v>486</v>
      </c>
      <c r="C39" s="7">
        <f>B4</f>
        <v>0</v>
      </c>
      <c r="D39" s="7">
        <f t="shared" ref="D39" si="9">$C$39</f>
        <v>0</v>
      </c>
      <c r="F39" s="116" t="s">
        <v>761</v>
      </c>
      <c r="G39" s="116" t="s">
        <v>940</v>
      </c>
      <c r="H39" s="121">
        <f t="shared" si="7"/>
        <v>0</v>
      </c>
      <c r="I39" s="121">
        <f t="shared" si="8"/>
        <v>0</v>
      </c>
      <c r="J39" s="129"/>
      <c r="K39" s="129"/>
    </row>
    <row r="40" spans="1:11" x14ac:dyDescent="0.35">
      <c r="A40" s="6" t="s">
        <v>487</v>
      </c>
      <c r="B40" s="7" t="s">
        <v>488</v>
      </c>
      <c r="C40" s="45">
        <v>10777.28</v>
      </c>
      <c r="D40" s="7">
        <f t="shared" ref="D40" si="10">$C$40</f>
        <v>10777.28</v>
      </c>
      <c r="F40" s="116" t="s">
        <v>763</v>
      </c>
      <c r="G40" s="116" t="s">
        <v>795</v>
      </c>
      <c r="H40" s="121">
        <f t="shared" si="7"/>
        <v>0</v>
      </c>
      <c r="I40" s="121">
        <f t="shared" si="8"/>
        <v>0</v>
      </c>
      <c r="J40" s="100"/>
      <c r="K40" s="100"/>
    </row>
    <row r="41" spans="1:11" x14ac:dyDescent="0.35">
      <c r="A41" s="6" t="s">
        <v>489</v>
      </c>
      <c r="B41" s="7" t="s">
        <v>490</v>
      </c>
      <c r="C41" s="45">
        <v>10244</v>
      </c>
      <c r="D41" s="7">
        <f t="shared" ref="D41" si="11">$C$41</f>
        <v>10244</v>
      </c>
      <c r="F41" s="116" t="s">
        <v>765</v>
      </c>
      <c r="G41" s="116" t="s">
        <v>941</v>
      </c>
      <c r="H41" s="121">
        <f t="shared" si="7"/>
        <v>0</v>
      </c>
      <c r="I41" s="121">
        <f t="shared" si="8"/>
        <v>0</v>
      </c>
      <c r="J41" s="130"/>
      <c r="K41" s="130"/>
    </row>
    <row r="42" spans="1:11" x14ac:dyDescent="0.35">
      <c r="A42" s="6" t="s">
        <v>491</v>
      </c>
      <c r="B42" s="7" t="s">
        <v>492</v>
      </c>
      <c r="C42" s="47">
        <v>1.226</v>
      </c>
      <c r="D42" s="47">
        <v>1.226</v>
      </c>
      <c r="F42" s="116" t="s">
        <v>767</v>
      </c>
      <c r="G42" s="116" t="s">
        <v>942</v>
      </c>
      <c r="H42" s="121">
        <f t="shared" si="7"/>
        <v>1595440</v>
      </c>
      <c r="I42" s="121">
        <f t="shared" si="8"/>
        <v>6197016</v>
      </c>
      <c r="J42" s="127"/>
      <c r="K42" s="127"/>
    </row>
    <row r="43" spans="1:11" x14ac:dyDescent="0.35">
      <c r="A43" s="6" t="s">
        <v>493</v>
      </c>
      <c r="B43" s="7" t="s">
        <v>494</v>
      </c>
      <c r="C43" s="49">
        <v>0.12</v>
      </c>
      <c r="D43" s="49">
        <v>0.12</v>
      </c>
      <c r="F43" s="116" t="s">
        <v>769</v>
      </c>
      <c r="G43" s="116" t="s">
        <v>943</v>
      </c>
      <c r="H43" s="121">
        <f t="shared" si="7"/>
        <v>1595440</v>
      </c>
      <c r="I43" s="121">
        <f t="shared" si="8"/>
        <v>6197016</v>
      </c>
      <c r="J43" s="127"/>
      <c r="K43" s="127"/>
    </row>
    <row r="44" spans="1:11" x14ac:dyDescent="0.35">
      <c r="A44" s="6" t="s">
        <v>495</v>
      </c>
      <c r="B44" s="7" t="s">
        <v>496</v>
      </c>
      <c r="C44" s="7">
        <v>0</v>
      </c>
      <c r="D44" s="7">
        <v>0</v>
      </c>
      <c r="F44" s="116" t="s">
        <v>771</v>
      </c>
      <c r="G44" s="116" t="s">
        <v>944</v>
      </c>
      <c r="H44" s="121">
        <f t="shared" si="7"/>
        <v>70618529.760000005</v>
      </c>
      <c r="I44" s="121">
        <f t="shared" si="8"/>
        <v>422072852.10000002</v>
      </c>
      <c r="J44" s="127"/>
      <c r="K44" s="127"/>
    </row>
    <row r="45" spans="1:11" x14ac:dyDescent="0.35">
      <c r="C45" s="49"/>
      <c r="D45" s="49"/>
      <c r="F45" s="116" t="s">
        <v>783</v>
      </c>
      <c r="G45" s="116" t="s">
        <v>945</v>
      </c>
      <c r="H45" s="121">
        <f t="shared" si="7"/>
        <v>72644350.760000005</v>
      </c>
      <c r="I45" s="121">
        <f t="shared" si="8"/>
        <v>419230640.81</v>
      </c>
      <c r="J45" s="127"/>
      <c r="K45" s="127"/>
    </row>
    <row r="46" spans="1:11" x14ac:dyDescent="0.35">
      <c r="B46" s="44" t="s">
        <v>497</v>
      </c>
      <c r="F46" s="116" t="s">
        <v>785</v>
      </c>
      <c r="G46" s="116" t="s">
        <v>758</v>
      </c>
      <c r="H46" s="121">
        <f t="shared" si="7"/>
        <v>70618529.760000005</v>
      </c>
      <c r="I46" s="121">
        <f t="shared" si="8"/>
        <v>6197016</v>
      </c>
      <c r="J46" s="127"/>
      <c r="K46" s="127"/>
    </row>
    <row r="47" spans="1:11" x14ac:dyDescent="0.35">
      <c r="A47" s="55" t="s">
        <v>498</v>
      </c>
      <c r="B47" s="52" t="s">
        <v>499</v>
      </c>
      <c r="C47" s="56">
        <v>2486103.7400000002</v>
      </c>
      <c r="D47" s="57">
        <v>5722195.21</v>
      </c>
      <c r="F47" s="116" t="s">
        <v>812</v>
      </c>
      <c r="G47" s="116" t="s">
        <v>946</v>
      </c>
      <c r="H47" s="121">
        <f t="shared" si="7"/>
        <v>0</v>
      </c>
      <c r="I47" s="121">
        <f t="shared" si="8"/>
        <v>0</v>
      </c>
      <c r="J47" s="127"/>
      <c r="K47" s="127"/>
    </row>
    <row r="48" spans="1:11" x14ac:dyDescent="0.35">
      <c r="A48" s="6" t="s">
        <v>500</v>
      </c>
      <c r="B48" s="7" t="s">
        <v>947</v>
      </c>
      <c r="C48" s="59">
        <v>1216407661</v>
      </c>
      <c r="D48" s="59">
        <v>4118259391</v>
      </c>
      <c r="F48" s="125" t="s">
        <v>854</v>
      </c>
      <c r="G48" s="125" t="s">
        <v>809</v>
      </c>
      <c r="H48" s="125">
        <f t="shared" si="7"/>
        <v>70618529.760000005</v>
      </c>
      <c r="I48" s="125">
        <f t="shared" si="8"/>
        <v>6197016</v>
      </c>
      <c r="J48" s="127"/>
      <c r="K48" s="127"/>
    </row>
    <row r="49" spans="1:11" x14ac:dyDescent="0.35">
      <c r="A49" s="6" t="s">
        <v>501</v>
      </c>
      <c r="B49" s="28" t="s">
        <v>502</v>
      </c>
      <c r="C49" s="60">
        <v>2.7E-2</v>
      </c>
      <c r="D49" s="43">
        <v>2.7E-2</v>
      </c>
      <c r="F49" s="116"/>
      <c r="G49" s="116"/>
      <c r="H49" s="121"/>
      <c r="I49" s="121"/>
      <c r="J49" s="127"/>
      <c r="K49" s="127"/>
    </row>
    <row r="50" spans="1:11" x14ac:dyDescent="0.35">
      <c r="A50" s="62" t="s">
        <v>503</v>
      </c>
      <c r="B50" s="7" t="s">
        <v>504</v>
      </c>
      <c r="C50" s="9">
        <v>999999999</v>
      </c>
      <c r="D50" s="7">
        <v>999999999</v>
      </c>
      <c r="F50" s="116" t="s">
        <v>500</v>
      </c>
      <c r="G50" s="116" t="s">
        <v>947</v>
      </c>
      <c r="H50" s="121">
        <f t="shared" ref="H50:H56" si="12">_xlfn.XLOOKUP(F50,A43:A345,C43:C345,0)</f>
        <v>1216407661</v>
      </c>
      <c r="I50" s="121">
        <f t="shared" ref="I50:I61" si="13">_xlfn.XLOOKUP(F50,A43:A345,D43:D345,0)</f>
        <v>4118259391</v>
      </c>
      <c r="J50" s="127"/>
      <c r="K50" s="127"/>
    </row>
    <row r="51" spans="1:11" x14ac:dyDescent="0.35">
      <c r="F51" s="116" t="s">
        <v>833</v>
      </c>
      <c r="G51" s="116" t="s">
        <v>948</v>
      </c>
      <c r="H51" s="121">
        <f t="shared" si="12"/>
        <v>2.7E-2</v>
      </c>
      <c r="I51" s="121">
        <f t="shared" si="13"/>
        <v>1.15E-4</v>
      </c>
      <c r="J51" s="127"/>
      <c r="K51" s="127"/>
    </row>
    <row r="52" spans="1:11" x14ac:dyDescent="0.35">
      <c r="B52" s="44" t="s">
        <v>505</v>
      </c>
      <c r="F52" s="116" t="s">
        <v>856</v>
      </c>
      <c r="G52" s="116" t="s">
        <v>950</v>
      </c>
      <c r="H52" s="121">
        <f t="shared" si="12"/>
        <v>32843006.846999999</v>
      </c>
      <c r="I52" s="121">
        <f t="shared" si="13"/>
        <v>473599.82996500004</v>
      </c>
      <c r="J52" s="127"/>
      <c r="K52" s="127"/>
    </row>
    <row r="53" spans="1:11" x14ac:dyDescent="0.35">
      <c r="A53" s="6" t="s">
        <v>506</v>
      </c>
      <c r="B53" s="7" t="s">
        <v>949</v>
      </c>
      <c r="C53" s="9">
        <v>72225443.189999998</v>
      </c>
      <c r="D53" s="7">
        <v>430377415.88</v>
      </c>
      <c r="F53" s="116" t="s">
        <v>858</v>
      </c>
      <c r="G53" s="116" t="s">
        <v>952</v>
      </c>
      <c r="H53" s="121">
        <f t="shared" si="12"/>
        <v>2486103.7400000002</v>
      </c>
      <c r="I53" s="121">
        <f t="shared" si="13"/>
        <v>5722195.21</v>
      </c>
      <c r="J53" s="127"/>
      <c r="K53" s="127"/>
    </row>
    <row r="54" spans="1:11" x14ac:dyDescent="0.35">
      <c r="A54" s="6" t="s">
        <v>507</v>
      </c>
      <c r="B54" s="7" t="s">
        <v>951</v>
      </c>
      <c r="C54" s="7">
        <v>11072.94</v>
      </c>
      <c r="D54" s="7">
        <v>10695.02</v>
      </c>
      <c r="F54" s="116" t="s">
        <v>860</v>
      </c>
      <c r="G54" s="116" t="s">
        <v>861</v>
      </c>
      <c r="H54" s="121">
        <f t="shared" si="12"/>
        <v>35289419.173</v>
      </c>
      <c r="I54" s="121">
        <f t="shared" si="13"/>
        <v>1220.9600349999964</v>
      </c>
      <c r="J54" s="127"/>
      <c r="K54" s="127"/>
    </row>
    <row r="55" spans="1:11" x14ac:dyDescent="0.35">
      <c r="C55" s="7" t="s">
        <v>2</v>
      </c>
      <c r="F55" s="116" t="s">
        <v>863</v>
      </c>
      <c r="G55" s="116" t="s">
        <v>864</v>
      </c>
      <c r="H55" s="121">
        <f t="shared" si="12"/>
        <v>0</v>
      </c>
      <c r="I55" s="121">
        <f t="shared" si="13"/>
        <v>21987386.890000001</v>
      </c>
      <c r="J55" s="127"/>
      <c r="K55" s="127"/>
    </row>
    <row r="56" spans="1:11" x14ac:dyDescent="0.35">
      <c r="B56" s="44" t="s">
        <v>508</v>
      </c>
      <c r="F56" s="125" t="s">
        <v>866</v>
      </c>
      <c r="G56" s="125" t="s">
        <v>867</v>
      </c>
      <c r="H56" s="125">
        <f t="shared" si="12"/>
        <v>10764.2</v>
      </c>
      <c r="I56" s="125">
        <f t="shared" si="13"/>
        <v>158.1</v>
      </c>
      <c r="J56" s="127"/>
      <c r="K56" s="127"/>
    </row>
    <row r="57" spans="1:11" x14ac:dyDescent="0.35">
      <c r="A57" s="6" t="s">
        <v>509</v>
      </c>
      <c r="B57" s="65" t="s">
        <v>510</v>
      </c>
      <c r="C57" s="7">
        <v>701621.52</v>
      </c>
      <c r="D57" s="7">
        <v>2156961.41</v>
      </c>
      <c r="F57" s="116"/>
      <c r="G57" s="116"/>
      <c r="H57" s="121"/>
      <c r="I57" s="121">
        <f t="shared" si="13"/>
        <v>0</v>
      </c>
      <c r="J57" s="127"/>
      <c r="K57" s="127"/>
    </row>
    <row r="58" spans="1:11" x14ac:dyDescent="0.35">
      <c r="A58" s="6" t="s">
        <v>511</v>
      </c>
      <c r="B58" s="7" t="s">
        <v>512</v>
      </c>
      <c r="C58" s="46">
        <v>0</v>
      </c>
      <c r="D58" s="46">
        <v>2209860</v>
      </c>
      <c r="F58" s="116" t="s">
        <v>870</v>
      </c>
      <c r="G58" s="115" t="s">
        <v>871</v>
      </c>
      <c r="H58" s="124">
        <f>_xlfn.XLOOKUP(F58,A51:A353,C51:C353,0)</f>
        <v>0</v>
      </c>
      <c r="I58" s="124">
        <f t="shared" si="13"/>
        <v>0</v>
      </c>
      <c r="J58" s="127"/>
      <c r="K58" s="127"/>
    </row>
    <row r="59" spans="1:11" x14ac:dyDescent="0.35">
      <c r="A59" s="6" t="s">
        <v>513</v>
      </c>
      <c r="B59" s="65" t="s">
        <v>514</v>
      </c>
      <c r="C59" s="7">
        <v>650236.13</v>
      </c>
      <c r="D59" s="7">
        <v>1823555.24</v>
      </c>
      <c r="F59" s="116"/>
      <c r="G59" s="115" t="s">
        <v>953</v>
      </c>
      <c r="H59" s="124">
        <f>_xlfn.XLOOKUP(F59,A52:A354,C52:C354,0)</f>
        <v>0</v>
      </c>
      <c r="I59" s="124">
        <f t="shared" si="13"/>
        <v>0</v>
      </c>
      <c r="J59" s="127"/>
      <c r="K59" s="127"/>
    </row>
    <row r="60" spans="1:11" x14ac:dyDescent="0.35">
      <c r="A60" s="6" t="s">
        <v>515</v>
      </c>
      <c r="B60" s="65" t="s">
        <v>516</v>
      </c>
      <c r="C60" s="7">
        <v>2690629.83</v>
      </c>
      <c r="D60" s="7">
        <v>15433782.880000001</v>
      </c>
      <c r="F60" s="116" t="s">
        <v>872</v>
      </c>
      <c r="G60" s="115" t="s">
        <v>954</v>
      </c>
      <c r="H60" s="124">
        <f>_xlfn.XLOOKUP(F60,A53:A355,C53:C355,0)</f>
        <v>0</v>
      </c>
      <c r="I60" s="124">
        <f t="shared" si="13"/>
        <v>0</v>
      </c>
    </row>
    <row r="61" spans="1:11" x14ac:dyDescent="0.35">
      <c r="A61" s="6" t="s">
        <v>517</v>
      </c>
      <c r="B61" s="65" t="s">
        <v>518</v>
      </c>
      <c r="C61" s="7">
        <v>72960</v>
      </c>
      <c r="D61" s="7">
        <v>363896</v>
      </c>
      <c r="F61" s="116" t="s">
        <v>873</v>
      </c>
      <c r="G61" s="115" t="s">
        <v>955</v>
      </c>
      <c r="H61" s="124">
        <f>_xlfn.XLOOKUP(F61,A54:A356,C54:C356,0)</f>
        <v>0</v>
      </c>
      <c r="I61" s="124">
        <f t="shared" si="13"/>
        <v>0</v>
      </c>
    </row>
    <row r="62" spans="1:11" x14ac:dyDescent="0.35">
      <c r="A62" s="6" t="s">
        <v>519</v>
      </c>
      <c r="B62" s="7" t="s">
        <v>520</v>
      </c>
      <c r="C62" s="7">
        <v>0</v>
      </c>
      <c r="D62" s="7">
        <v>0</v>
      </c>
      <c r="F62" s="116"/>
      <c r="G62" s="116"/>
      <c r="H62" s="121"/>
      <c r="I62" s="121"/>
    </row>
    <row r="63" spans="1:11" x14ac:dyDescent="0.35">
      <c r="A63" s="6" t="s">
        <v>521</v>
      </c>
      <c r="B63" s="7" t="s">
        <v>522</v>
      </c>
      <c r="C63" s="7">
        <f t="shared" ref="C63:D63" si="14">SUM(C57:C62)</f>
        <v>4115447.48</v>
      </c>
      <c r="D63" s="7">
        <f t="shared" si="14"/>
        <v>21988055.530000001</v>
      </c>
      <c r="F63" s="116" t="s">
        <v>874</v>
      </c>
      <c r="G63" s="116" t="s">
        <v>875</v>
      </c>
      <c r="H63" s="121">
        <f t="shared" ref="H63:H69" si="15">_xlfn.XLOOKUP(F63,A56:A358,C56:C358,0)</f>
        <v>10777.28</v>
      </c>
      <c r="I63" s="121">
        <f t="shared" ref="I63:I69" si="16">_xlfn.XLOOKUP(F63,A56:A358,D56:D358,0)</f>
        <v>0</v>
      </c>
    </row>
    <row r="64" spans="1:11" x14ac:dyDescent="0.35">
      <c r="B64" s="7" t="s">
        <v>523</v>
      </c>
      <c r="F64" s="116" t="s">
        <v>876</v>
      </c>
      <c r="G64" s="116" t="s">
        <v>877</v>
      </c>
      <c r="H64" s="121">
        <f t="shared" si="15"/>
        <v>10244</v>
      </c>
      <c r="I64" s="121">
        <f t="shared" si="16"/>
        <v>10244</v>
      </c>
    </row>
    <row r="65" spans="1:9" x14ac:dyDescent="0.35">
      <c r="C65" s="33"/>
      <c r="D65" s="33"/>
      <c r="F65" s="116" t="s">
        <v>878</v>
      </c>
      <c r="G65" s="116" t="s">
        <v>956</v>
      </c>
      <c r="H65" s="121">
        <f t="shared" si="15"/>
        <v>0</v>
      </c>
      <c r="I65" s="121">
        <f t="shared" si="16"/>
        <v>-221180</v>
      </c>
    </row>
    <row r="66" spans="1:9" x14ac:dyDescent="0.35">
      <c r="B66" s="44" t="s">
        <v>524</v>
      </c>
      <c r="F66" s="115" t="s">
        <v>880</v>
      </c>
      <c r="G66" s="115" t="s">
        <v>957</v>
      </c>
      <c r="H66" s="124">
        <f t="shared" si="15"/>
        <v>70618529.760000005</v>
      </c>
      <c r="I66" s="124">
        <f t="shared" si="16"/>
        <v>5975836</v>
      </c>
    </row>
    <row r="67" spans="1:9" x14ac:dyDescent="0.35">
      <c r="A67" s="6" t="s">
        <v>525</v>
      </c>
      <c r="B67" s="7" t="s">
        <v>526</v>
      </c>
      <c r="C67" s="49" t="str">
        <f>$B$5</f>
        <v xml:space="preserve"> </v>
      </c>
      <c r="D67" s="49" t="str">
        <f>$B$5</f>
        <v xml:space="preserve"> </v>
      </c>
      <c r="F67" s="116" t="s">
        <v>882</v>
      </c>
      <c r="G67" s="116" t="s">
        <v>958</v>
      </c>
      <c r="H67" s="121">
        <f t="shared" si="15"/>
        <v>32843006.846999999</v>
      </c>
      <c r="I67" s="121">
        <f t="shared" si="16"/>
        <v>473599.82996500004</v>
      </c>
    </row>
    <row r="68" spans="1:9" x14ac:dyDescent="0.35">
      <c r="A68" s="6" t="s">
        <v>527</v>
      </c>
      <c r="B68" s="7" t="s">
        <v>528</v>
      </c>
      <c r="C68" s="66">
        <v>99999999999</v>
      </c>
      <c r="D68" s="66">
        <v>99999999999</v>
      </c>
      <c r="F68" s="116" t="s">
        <v>884</v>
      </c>
      <c r="G68" s="116" t="s">
        <v>959</v>
      </c>
      <c r="H68" s="121">
        <f t="shared" si="15"/>
        <v>2486103.7400000002</v>
      </c>
      <c r="I68" s="121">
        <f t="shared" si="16"/>
        <v>5722195.21</v>
      </c>
    </row>
    <row r="69" spans="1:9" x14ac:dyDescent="0.35">
      <c r="B69" s="7" t="s">
        <v>529</v>
      </c>
      <c r="C69" s="66"/>
      <c r="D69" s="66"/>
      <c r="F69" s="115" t="s">
        <v>886</v>
      </c>
      <c r="G69" s="115" t="s">
        <v>887</v>
      </c>
      <c r="H69" s="124">
        <f t="shared" si="15"/>
        <v>35289419.173</v>
      </c>
      <c r="I69" s="124">
        <f t="shared" si="16"/>
        <v>-219959.039965</v>
      </c>
    </row>
    <row r="70" spans="1:9" x14ac:dyDescent="0.35">
      <c r="B70" s="7" t="s">
        <v>530</v>
      </c>
      <c r="C70" s="66"/>
      <c r="D70" s="66"/>
    </row>
    <row r="71" spans="1:9" x14ac:dyDescent="0.35">
      <c r="B71" s="7" t="s">
        <v>531</v>
      </c>
      <c r="C71" s="66"/>
      <c r="D71" s="66"/>
      <c r="F71" s="131"/>
      <c r="G71" s="132"/>
      <c r="H71" s="133"/>
      <c r="I71" s="133"/>
    </row>
    <row r="72" spans="1:9" x14ac:dyDescent="0.35">
      <c r="B72" s="7" t="s">
        <v>532</v>
      </c>
      <c r="C72" s="66"/>
      <c r="D72" s="66"/>
      <c r="F72" s="131"/>
      <c r="G72" s="132"/>
      <c r="H72" s="133"/>
      <c r="I72" s="133"/>
    </row>
    <row r="73" spans="1:9" x14ac:dyDescent="0.35">
      <c r="A73" s="6" t="s">
        <v>533</v>
      </c>
      <c r="B73" s="7" t="s">
        <v>534</v>
      </c>
      <c r="C73" s="66">
        <v>999999999</v>
      </c>
      <c r="D73" s="66">
        <v>999999999</v>
      </c>
      <c r="F73" s="131"/>
      <c r="G73" s="132"/>
      <c r="H73" s="133"/>
      <c r="I73" s="133"/>
    </row>
    <row r="74" spans="1:9" x14ac:dyDescent="0.35">
      <c r="B74" s="7" t="s">
        <v>529</v>
      </c>
      <c r="C74" s="66"/>
      <c r="D74" s="66"/>
      <c r="F74" s="131"/>
      <c r="G74" s="132"/>
      <c r="H74" s="133"/>
      <c r="I74" s="133"/>
    </row>
    <row r="75" spans="1:9" x14ac:dyDescent="0.35">
      <c r="B75" s="7" t="s">
        <v>535</v>
      </c>
      <c r="C75" s="66"/>
      <c r="D75" s="66"/>
      <c r="F75" s="131"/>
      <c r="G75" s="132"/>
      <c r="H75" s="133"/>
      <c r="I75" s="133"/>
    </row>
    <row r="76" spans="1:9" x14ac:dyDescent="0.35">
      <c r="B76" s="7" t="s">
        <v>536</v>
      </c>
      <c r="C76" s="66"/>
      <c r="D76" s="66"/>
      <c r="F76" s="131"/>
      <c r="G76" s="134"/>
      <c r="H76" s="116"/>
      <c r="I76" s="116"/>
    </row>
    <row r="77" spans="1:9" x14ac:dyDescent="0.35">
      <c r="B77" s="7" t="s">
        <v>537</v>
      </c>
      <c r="C77" s="66"/>
      <c r="D77" s="66"/>
      <c r="F77" s="131"/>
      <c r="G77" s="134"/>
      <c r="H77" s="133"/>
      <c r="I77" s="133"/>
    </row>
    <row r="78" spans="1:9" x14ac:dyDescent="0.35">
      <c r="A78" s="6" t="s">
        <v>538</v>
      </c>
      <c r="B78" s="7" t="s">
        <v>539</v>
      </c>
      <c r="C78" s="68">
        <v>214049.99</v>
      </c>
      <c r="D78" s="68">
        <v>0</v>
      </c>
      <c r="H78" s="133"/>
      <c r="I78" s="133"/>
    </row>
    <row r="79" spans="1:9" x14ac:dyDescent="0.35">
      <c r="A79" s="6" t="s">
        <v>540</v>
      </c>
      <c r="B79" s="7" t="s">
        <v>541</v>
      </c>
      <c r="C79" s="68">
        <v>0</v>
      </c>
      <c r="D79" s="68">
        <v>0</v>
      </c>
    </row>
    <row r="80" spans="1:9" x14ac:dyDescent="0.35">
      <c r="A80" s="6" t="s">
        <v>542</v>
      </c>
      <c r="B80" s="7" t="s">
        <v>543</v>
      </c>
      <c r="C80">
        <v>4670000</v>
      </c>
      <c r="D80">
        <v>63655851</v>
      </c>
    </row>
    <row r="81" spans="1:6" x14ac:dyDescent="0.35">
      <c r="A81" s="72"/>
      <c r="B81" s="73" t="s">
        <v>544</v>
      </c>
      <c r="C81" s="74">
        <v>1023645.96</v>
      </c>
      <c r="D81" s="74">
        <v>5923407.6999999881</v>
      </c>
      <c r="E81" s="7"/>
    </row>
    <row r="82" spans="1:6" x14ac:dyDescent="0.35">
      <c r="A82" s="72"/>
      <c r="B82" s="73" t="s">
        <v>545</v>
      </c>
      <c r="C82" s="73">
        <f t="shared" ref="C82:D82" si="17">((C290*0.25)+C81)</f>
        <v>18678278.400000002</v>
      </c>
      <c r="D82" s="73">
        <f t="shared" si="17"/>
        <v>7472661.6999999881</v>
      </c>
    </row>
    <row r="83" spans="1:6" x14ac:dyDescent="0.35">
      <c r="A83" s="76">
        <v>0.08</v>
      </c>
    </row>
    <row r="84" spans="1:6" x14ac:dyDescent="0.35">
      <c r="B84" s="44" t="s">
        <v>546</v>
      </c>
      <c r="F84" s="6"/>
    </row>
    <row r="85" spans="1:6" x14ac:dyDescent="0.35">
      <c r="A85" s="6" t="s">
        <v>547</v>
      </c>
      <c r="B85" s="7" t="s">
        <v>548</v>
      </c>
      <c r="C85" s="18">
        <f t="shared" ref="C85:D85" si="18">C16</f>
        <v>6404.5</v>
      </c>
      <c r="D85" s="18">
        <f t="shared" si="18"/>
        <v>32699.5</v>
      </c>
    </row>
    <row r="86" spans="1:6" x14ac:dyDescent="0.35">
      <c r="A86" s="6" t="s">
        <v>549</v>
      </c>
      <c r="B86" s="7" t="s">
        <v>550</v>
      </c>
      <c r="C86" s="18">
        <f t="shared" ref="C86:D89" si="19">C24</f>
        <v>6332.5</v>
      </c>
      <c r="D86" s="18">
        <f t="shared" si="19"/>
        <v>33220</v>
      </c>
    </row>
    <row r="87" spans="1:6" x14ac:dyDescent="0.35">
      <c r="A87" s="6" t="s">
        <v>551</v>
      </c>
      <c r="B87" s="7" t="s">
        <v>552</v>
      </c>
      <c r="C87" s="18">
        <f t="shared" si="19"/>
        <v>6372</v>
      </c>
      <c r="D87" s="18">
        <f t="shared" si="19"/>
        <v>34363.5</v>
      </c>
    </row>
    <row r="88" spans="1:6" x14ac:dyDescent="0.35">
      <c r="A88" s="6" t="s">
        <v>553</v>
      </c>
      <c r="B88" s="7" t="s">
        <v>554</v>
      </c>
      <c r="C88" s="18">
        <f t="shared" si="19"/>
        <v>6356.5</v>
      </c>
      <c r="D88" s="18">
        <f t="shared" si="19"/>
        <v>34775</v>
      </c>
    </row>
    <row r="89" spans="1:6" x14ac:dyDescent="0.35">
      <c r="A89" s="6" t="s">
        <v>555</v>
      </c>
      <c r="B89" s="7" t="s">
        <v>556</v>
      </c>
      <c r="C89" s="18">
        <f t="shared" si="19"/>
        <v>6206.5</v>
      </c>
      <c r="D89" s="18">
        <f t="shared" si="19"/>
        <v>35353</v>
      </c>
    </row>
    <row r="90" spans="1:6" x14ac:dyDescent="0.35">
      <c r="A90" s="6" t="s">
        <v>557</v>
      </c>
      <c r="B90" s="7" t="s">
        <v>558</v>
      </c>
      <c r="C90" s="18">
        <f t="shared" ref="C90:D90" si="20">ROUND(MAX(C85,ROUND(AVERAGE(C85:C86),1),ROUND(AVERAGE(C85:C87),1),ROUND(AVERAGE(C85:C88),1),ROUND(AVERAGE(C85:C89),1)),1)</f>
        <v>6404.5</v>
      </c>
      <c r="D90" s="18">
        <f t="shared" si="20"/>
        <v>34082.199999999997</v>
      </c>
    </row>
    <row r="91" spans="1:6" x14ac:dyDescent="0.35">
      <c r="B91" s="7" t="s">
        <v>559</v>
      </c>
    </row>
    <row r="92" spans="1:6" x14ac:dyDescent="0.35">
      <c r="B92" s="7" t="s">
        <v>560</v>
      </c>
    </row>
    <row r="93" spans="1:6" x14ac:dyDescent="0.35">
      <c r="A93" s="6" t="s">
        <v>561</v>
      </c>
      <c r="B93" s="7" t="s">
        <v>562</v>
      </c>
      <c r="C93" s="51">
        <f t="shared" ref="C93:D93" si="21">ROUND(C10*2*$A$83,2)</f>
        <v>0</v>
      </c>
      <c r="D93" s="51">
        <f t="shared" si="21"/>
        <v>0.08</v>
      </c>
    </row>
    <row r="94" spans="1:6" x14ac:dyDescent="0.35">
      <c r="A94" s="6" t="s">
        <v>563</v>
      </c>
      <c r="B94" s="7" t="s">
        <v>564</v>
      </c>
      <c r="C94" s="21">
        <f>C30+C36</f>
        <v>0</v>
      </c>
      <c r="D94" s="21">
        <f>D30+D36</f>
        <v>4505.8999999999996</v>
      </c>
    </row>
    <row r="95" spans="1:6" x14ac:dyDescent="0.35">
      <c r="A95" s="6" t="s">
        <v>565</v>
      </c>
      <c r="B95" s="7" t="s">
        <v>566</v>
      </c>
      <c r="C95" s="51">
        <f t="shared" ref="C95:D95" si="22">ROUND(C32*2*$A$83,2)</f>
        <v>0</v>
      </c>
      <c r="D95" s="51">
        <f t="shared" si="22"/>
        <v>0</v>
      </c>
    </row>
    <row r="96" spans="1:6" x14ac:dyDescent="0.35">
      <c r="A96" s="6" t="s">
        <v>567</v>
      </c>
      <c r="B96" s="7" t="s">
        <v>568</v>
      </c>
      <c r="C96" s="30">
        <f>ROUND(IF(AND((C90+C93+C94+C95)&lt;50,(C12=0)),50,(C90+C93+C94+C95)),1)</f>
        <v>6404.5</v>
      </c>
      <c r="D96" s="30">
        <f t="shared" ref="D96" si="23">ROUND(IF(AND((D90+D93+D94+D95)&lt;50,(D12=0)),50,(D90+D93+D94+D95)),1)</f>
        <v>38588.199999999997</v>
      </c>
    </row>
    <row r="97" spans="1:7" x14ac:dyDescent="0.35">
      <c r="A97" s="6" t="s">
        <v>569</v>
      </c>
      <c r="B97" s="7" t="s">
        <v>570</v>
      </c>
      <c r="C97" s="21">
        <f t="shared" ref="C97:D97" si="24">C13</f>
        <v>0</v>
      </c>
      <c r="D97" s="21">
        <f t="shared" si="24"/>
        <v>29.5</v>
      </c>
    </row>
    <row r="98" spans="1:7" x14ac:dyDescent="0.35">
      <c r="A98" s="6" t="s">
        <v>571</v>
      </c>
      <c r="B98" s="7" t="s">
        <v>572</v>
      </c>
      <c r="C98" s="21">
        <f>C15</f>
        <v>4</v>
      </c>
      <c r="D98" s="21">
        <f t="shared" ref="D98" si="25">D15</f>
        <v>57</v>
      </c>
    </row>
    <row r="99" spans="1:7" x14ac:dyDescent="0.35">
      <c r="A99" s="6" t="s">
        <v>573</v>
      </c>
      <c r="B99" s="7" t="s">
        <v>574</v>
      </c>
      <c r="C99" s="21">
        <f t="shared" ref="C99:D99" si="26">C35</f>
        <v>0</v>
      </c>
      <c r="D99" s="21">
        <f t="shared" si="26"/>
        <v>22</v>
      </c>
    </row>
    <row r="100" spans="1:7" x14ac:dyDescent="0.35">
      <c r="A100" s="6" t="s">
        <v>960</v>
      </c>
      <c r="B100" s="7" t="s">
        <v>961</v>
      </c>
      <c r="C100" s="21">
        <f>C34</f>
        <v>0</v>
      </c>
      <c r="D100" s="21">
        <f t="shared" ref="D100" si="27">D34</f>
        <v>1</v>
      </c>
    </row>
    <row r="101" spans="1:7" x14ac:dyDescent="0.35">
      <c r="A101" s="6" t="s">
        <v>575</v>
      </c>
      <c r="B101" s="7" t="s">
        <v>576</v>
      </c>
      <c r="C101" s="20">
        <f t="shared" ref="C101:D101" si="28">C12</f>
        <v>152</v>
      </c>
      <c r="D101" s="20">
        <f t="shared" si="28"/>
        <v>499</v>
      </c>
    </row>
    <row r="102" spans="1:7" x14ac:dyDescent="0.35">
      <c r="A102" s="6" t="s">
        <v>577</v>
      </c>
      <c r="B102" s="7" t="s">
        <v>578</v>
      </c>
      <c r="C102" s="20">
        <f t="shared" ref="C102:D102" si="29">C33</f>
        <v>0</v>
      </c>
      <c r="D102" s="20">
        <f t="shared" si="29"/>
        <v>0</v>
      </c>
    </row>
    <row r="103" spans="1:7" x14ac:dyDescent="0.35">
      <c r="A103" s="6" t="s">
        <v>579</v>
      </c>
      <c r="B103" s="7" t="s">
        <v>580</v>
      </c>
      <c r="C103" s="30">
        <f>ROUND(SUM(C96:C102),1)</f>
        <v>6560.5</v>
      </c>
      <c r="D103" s="30">
        <f t="shared" ref="D103" si="30">ROUND(SUM(D96:D102),1)</f>
        <v>39196.699999999997</v>
      </c>
    </row>
    <row r="104" spans="1:7" x14ac:dyDescent="0.35">
      <c r="A104" s="6" t="s">
        <v>581</v>
      </c>
      <c r="B104" s="44" t="s">
        <v>582</v>
      </c>
      <c r="C104" s="21">
        <f t="shared" ref="C104:D104" si="31">C103-C105</f>
        <v>6560.5</v>
      </c>
      <c r="D104" s="21">
        <f t="shared" si="31"/>
        <v>34668.799999999996</v>
      </c>
    </row>
    <row r="105" spans="1:7" x14ac:dyDescent="0.35">
      <c r="A105" s="6" t="s">
        <v>583</v>
      </c>
      <c r="B105" s="44" t="s">
        <v>584</v>
      </c>
      <c r="C105" s="18">
        <f>C94+C95+C102+C99</f>
        <v>0</v>
      </c>
      <c r="D105" s="18">
        <f t="shared" ref="D105" si="32">D94+D95+D102+D99</f>
        <v>4527.8999999999996</v>
      </c>
      <c r="G105" s="7">
        <f>C93-F105-25</f>
        <v>-25</v>
      </c>
    </row>
    <row r="106" spans="1:7" x14ac:dyDescent="0.35">
      <c r="A106" s="6"/>
      <c r="B106" s="44"/>
      <c r="C106" s="18"/>
      <c r="D106" s="18"/>
    </row>
    <row r="107" spans="1:7" x14ac:dyDescent="0.35">
      <c r="A107" s="6"/>
      <c r="B107" s="44"/>
      <c r="C107" s="18"/>
      <c r="D107" s="18"/>
    </row>
    <row r="108" spans="1:7" x14ac:dyDescent="0.35">
      <c r="A108" s="81"/>
      <c r="B108" s="82" t="s">
        <v>585</v>
      </c>
      <c r="C108" s="81"/>
      <c r="D108" s="81"/>
    </row>
    <row r="109" spans="1:7" x14ac:dyDescent="0.35">
      <c r="A109" s="6" t="s">
        <v>586</v>
      </c>
      <c r="B109" s="7" t="s">
        <v>587</v>
      </c>
      <c r="C109" s="35">
        <f t="shared" ref="C109:D109" si="33">IF(AND(C22&gt;0,C103&lt;=500),C103-ROUND((C22*0.65),1),0)</f>
        <v>0</v>
      </c>
      <c r="D109" s="35">
        <f t="shared" si="33"/>
        <v>0</v>
      </c>
    </row>
    <row r="110" spans="1:7" x14ac:dyDescent="0.35">
      <c r="B110" s="7" t="s">
        <v>588</v>
      </c>
      <c r="C110" s="83"/>
      <c r="D110" s="83"/>
    </row>
    <row r="111" spans="1:7" x14ac:dyDescent="0.35">
      <c r="A111" s="6" t="s">
        <v>589</v>
      </c>
      <c r="B111" s="7" t="s">
        <v>590</v>
      </c>
      <c r="C111" s="33">
        <f t="shared" ref="C111:D111" si="34">IF(C109&gt;0,ROUND(IF(C109&lt;276,((276-C109)*0.00376159)+1.5457,IF(C109&lt;459,((459-C109)*0.00167869)+1.2385,IF(C109&lt;1027,((1027-C109)*0.00020599)+1.1215,0))),4),0)</f>
        <v>0</v>
      </c>
      <c r="D111" s="33">
        <f t="shared" si="34"/>
        <v>0</v>
      </c>
    </row>
    <row r="112" spans="1:7" x14ac:dyDescent="0.35">
      <c r="A112" s="6" t="s">
        <v>591</v>
      </c>
      <c r="B112" s="7" t="s">
        <v>592</v>
      </c>
      <c r="C112" s="33">
        <f t="shared" ref="C112:D112" si="35">ROUND(IF(C103&lt;276,((276-C103)*0.00376159)+1.5457,IF(C103&lt;459,((459-C103)*0.00167869)+1.2385,IF(C103&lt;1027,((1027-C103)*0.00020599)+1.1215,IF(C103&lt;2293,((2293-C103)*0.00005387)+1.0533,IF(C103&lt;3500,((3500-C103)*0.00001367)+1.0368,IF(C103&lt;5000,((5000-C103)*0.00000473)+1.0297,IF(C103&gt;=5000,1.0297))))))),4)</f>
        <v>1.0297000000000001</v>
      </c>
      <c r="D112" s="33">
        <f t="shared" si="35"/>
        <v>1.0297000000000001</v>
      </c>
    </row>
    <row r="113" spans="1:4" x14ac:dyDescent="0.35">
      <c r="A113" s="6" t="s">
        <v>593</v>
      </c>
      <c r="B113" s="7" t="s">
        <v>594</v>
      </c>
      <c r="C113" s="33">
        <f t="shared" ref="C113:D113" si="36">MAX(C111,C112)</f>
        <v>1.0297000000000001</v>
      </c>
      <c r="D113" s="33">
        <f t="shared" si="36"/>
        <v>1.0297000000000001</v>
      </c>
    </row>
    <row r="114" spans="1:4" x14ac:dyDescent="0.35">
      <c r="B114" s="7" t="s">
        <v>595</v>
      </c>
    </row>
    <row r="115" spans="1:4" x14ac:dyDescent="0.35">
      <c r="A115" s="6" t="s">
        <v>596</v>
      </c>
      <c r="B115" s="44" t="s">
        <v>597</v>
      </c>
      <c r="C115" s="33">
        <f t="shared" ref="C115:D115" si="37">ROUND(IF(C103&lt;453.5,0.825-(0.0000639*(453.5-C103)),IF(C103&lt;1567.5,0.8595-(0.000031*(1567.5-C103)),IF(C103&lt;6682,0.885-(0.000005*(6682-C103)),IF(C103&lt;30000,0.905-(0.0000009*(30000-C103)),0.905)))),4)</f>
        <v>0.88439999999999996</v>
      </c>
      <c r="D115" s="33">
        <f t="shared" si="37"/>
        <v>0.90500000000000003</v>
      </c>
    </row>
    <row r="116" spans="1:4" x14ac:dyDescent="0.35">
      <c r="B116" s="7" t="s">
        <v>595</v>
      </c>
    </row>
    <row r="117" spans="1:4" x14ac:dyDescent="0.35">
      <c r="A117" s="6" t="s">
        <v>595</v>
      </c>
      <c r="B117" s="44" t="s">
        <v>598</v>
      </c>
      <c r="C117" s="83"/>
      <c r="D117" s="83"/>
    </row>
    <row r="118" spans="1:4" x14ac:dyDescent="0.35">
      <c r="A118" s="6" t="s">
        <v>599</v>
      </c>
      <c r="B118" s="7" t="s">
        <v>600</v>
      </c>
      <c r="C118" s="7">
        <f t="shared" ref="C118:D118" si="38">+C39</f>
        <v>0</v>
      </c>
      <c r="D118" s="7">
        <f t="shared" si="38"/>
        <v>0</v>
      </c>
    </row>
    <row r="119" spans="1:4" x14ac:dyDescent="0.35">
      <c r="A119" s="6" t="s">
        <v>601</v>
      </c>
      <c r="B119" s="7" t="s">
        <v>602</v>
      </c>
      <c r="C119" s="33">
        <f t="shared" ref="C119:D119" si="39">+C115</f>
        <v>0.88439999999999996</v>
      </c>
      <c r="D119" s="33">
        <f t="shared" si="39"/>
        <v>0.90500000000000003</v>
      </c>
    </row>
    <row r="120" spans="1:4" x14ac:dyDescent="0.35">
      <c r="A120" s="6" t="s">
        <v>603</v>
      </c>
      <c r="B120" s="7" t="s">
        <v>604</v>
      </c>
      <c r="C120" s="47">
        <f t="shared" ref="C120:D120" si="40">C42</f>
        <v>1.226</v>
      </c>
      <c r="D120" s="47">
        <f t="shared" si="40"/>
        <v>1.226</v>
      </c>
    </row>
    <row r="121" spans="1:4" x14ac:dyDescent="0.35">
      <c r="A121" s="6" t="s">
        <v>605</v>
      </c>
      <c r="B121" s="7" t="s">
        <v>606</v>
      </c>
      <c r="C121" s="7">
        <f t="shared" ref="C121:D121" si="41">+C39</f>
        <v>0</v>
      </c>
      <c r="D121" s="7">
        <f t="shared" si="41"/>
        <v>0</v>
      </c>
    </row>
    <row r="122" spans="1:4" x14ac:dyDescent="0.35">
      <c r="A122" s="6" t="s">
        <v>607</v>
      </c>
      <c r="B122" s="7" t="s">
        <v>608</v>
      </c>
      <c r="C122" s="33">
        <f t="shared" ref="C122:D122" si="42">1-C115</f>
        <v>0.11560000000000004</v>
      </c>
      <c r="D122" s="33">
        <f t="shared" si="42"/>
        <v>9.4999999999999973E-2</v>
      </c>
    </row>
    <row r="123" spans="1:4" x14ac:dyDescent="0.35">
      <c r="A123" s="6" t="s">
        <v>609</v>
      </c>
      <c r="B123" s="7" t="s">
        <v>610</v>
      </c>
      <c r="C123" s="33">
        <f t="shared" ref="C123:D123" si="43">C113</f>
        <v>1.0297000000000001</v>
      </c>
      <c r="D123" s="33">
        <f t="shared" si="43"/>
        <v>1.0297000000000001</v>
      </c>
    </row>
    <row r="124" spans="1:4" x14ac:dyDescent="0.35">
      <c r="A124" s="6" t="s">
        <v>611</v>
      </c>
      <c r="B124" s="7" t="s">
        <v>598</v>
      </c>
      <c r="C124" s="63">
        <f>((C118*C119*C120)+(C122*C121))*C123</f>
        <v>0</v>
      </c>
      <c r="D124" s="63">
        <f t="shared" ref="D124" si="44">ROUND(((D118*D119*D120)+(D122*D121))*D123,8)</f>
        <v>0</v>
      </c>
    </row>
    <row r="125" spans="1:4" x14ac:dyDescent="0.35">
      <c r="B125" s="7" t="s">
        <v>612</v>
      </c>
    </row>
    <row r="126" spans="1:4" x14ac:dyDescent="0.35">
      <c r="B126" s="7" t="s">
        <v>613</v>
      </c>
    </row>
    <row r="127" spans="1:4" x14ac:dyDescent="0.35">
      <c r="A127" s="6" t="s">
        <v>614</v>
      </c>
      <c r="B127" s="7" t="s">
        <v>615</v>
      </c>
      <c r="C127" s="18">
        <f t="shared" ref="C127:D127" si="45">ROUND(C96,1)</f>
        <v>6404.5</v>
      </c>
      <c r="D127" s="18">
        <f t="shared" si="45"/>
        <v>38588.199999999997</v>
      </c>
    </row>
    <row r="128" spans="1:4" x14ac:dyDescent="0.35">
      <c r="A128" s="6" t="s">
        <v>616</v>
      </c>
      <c r="B128" s="7" t="s">
        <v>617</v>
      </c>
      <c r="C128" s="7">
        <f t="shared" ref="C128:D128" si="46">ROUND(C127*C124,2)</f>
        <v>0</v>
      </c>
      <c r="D128" s="7">
        <f t="shared" si="46"/>
        <v>0</v>
      </c>
    </row>
    <row r="129" spans="1:5" x14ac:dyDescent="0.35">
      <c r="B129" s="7" t="s">
        <v>618</v>
      </c>
    </row>
    <row r="130" spans="1:5" x14ac:dyDescent="0.35">
      <c r="A130" s="6" t="s">
        <v>595</v>
      </c>
      <c r="C130" s="18"/>
      <c r="D130" s="18"/>
    </row>
    <row r="131" spans="1:5" x14ac:dyDescent="0.35">
      <c r="B131" s="44" t="s">
        <v>619</v>
      </c>
      <c r="C131" s="88"/>
      <c r="D131" s="88"/>
    </row>
    <row r="132" spans="1:5" x14ac:dyDescent="0.35">
      <c r="A132" s="6" t="s">
        <v>620</v>
      </c>
      <c r="B132" s="7" t="s">
        <v>621</v>
      </c>
      <c r="C132" s="28">
        <f t="shared" ref="C132:D132" si="47">C17</f>
        <v>2982</v>
      </c>
      <c r="D132" s="28">
        <f t="shared" si="47"/>
        <v>11914</v>
      </c>
      <c r="E132" s="6" t="s">
        <v>913</v>
      </c>
    </row>
    <row r="133" spans="1:5" x14ac:dyDescent="0.35">
      <c r="A133" s="6" t="s">
        <v>622</v>
      </c>
      <c r="B133" s="7" t="s">
        <v>623</v>
      </c>
      <c r="C133" s="28">
        <f t="shared" ref="C133:D133" si="48">C20</f>
        <v>4058</v>
      </c>
      <c r="D133" s="28">
        <f t="shared" si="48"/>
        <v>23051</v>
      </c>
    </row>
    <row r="134" spans="1:5" x14ac:dyDescent="0.35">
      <c r="A134" s="6" t="s">
        <v>624</v>
      </c>
      <c r="B134" s="7" t="s">
        <v>625</v>
      </c>
      <c r="C134" s="89">
        <f t="shared" ref="C134:D134" si="49">ROUND(C132/C133,4)</f>
        <v>0.73480000000000001</v>
      </c>
      <c r="D134" s="89">
        <f t="shared" si="49"/>
        <v>0.51690000000000003</v>
      </c>
      <c r="E134" s="6" t="s">
        <v>913</v>
      </c>
    </row>
    <row r="135" spans="1:5" x14ac:dyDescent="0.35">
      <c r="A135" s="6" t="s">
        <v>626</v>
      </c>
      <c r="B135" s="7" t="s">
        <v>627</v>
      </c>
      <c r="C135" s="18">
        <f>ROUND((C134*C21),1)</f>
        <v>4821</v>
      </c>
      <c r="D135" s="18">
        <f t="shared" ref="D135" si="50">ROUND((D134*D21),1)</f>
        <v>19501.599999999999</v>
      </c>
    </row>
    <row r="136" spans="1:5" x14ac:dyDescent="0.35">
      <c r="A136" s="6" t="s">
        <v>628</v>
      </c>
      <c r="B136" s="7" t="s">
        <v>629</v>
      </c>
      <c r="C136" s="18">
        <f t="shared" ref="C136:D136" si="51">C18</f>
        <v>4727</v>
      </c>
      <c r="D136" s="18">
        <f t="shared" si="51"/>
        <v>19041</v>
      </c>
    </row>
    <row r="137" spans="1:5" x14ac:dyDescent="0.35">
      <c r="A137" s="6" t="s">
        <v>630</v>
      </c>
      <c r="B137" s="20" t="s">
        <v>631</v>
      </c>
      <c r="C137" s="20">
        <f>MAX(C135,C136)</f>
        <v>4821</v>
      </c>
      <c r="D137" s="20">
        <f t="shared" ref="D137" si="52">MAX(D135,D136)</f>
        <v>19501.599999999999</v>
      </c>
    </row>
    <row r="138" spans="1:5" x14ac:dyDescent="0.35">
      <c r="A138" s="6"/>
      <c r="B138" s="7" t="s">
        <v>632</v>
      </c>
      <c r="C138" s="89"/>
      <c r="D138" s="89"/>
    </row>
    <row r="139" spans="1:5" x14ac:dyDescent="0.35">
      <c r="A139" s="6" t="s">
        <v>633</v>
      </c>
      <c r="B139" s="7" t="s">
        <v>634</v>
      </c>
      <c r="C139" s="33">
        <f t="shared" ref="C139:D139" si="53">ROUND((C137/C21),4)</f>
        <v>0.73480000000000001</v>
      </c>
      <c r="D139" s="33">
        <f t="shared" si="53"/>
        <v>0.51690000000000003</v>
      </c>
    </row>
    <row r="140" spans="1:5" x14ac:dyDescent="0.35">
      <c r="B140" s="7" t="s">
        <v>635</v>
      </c>
    </row>
    <row r="141" spans="1:5" x14ac:dyDescent="0.35">
      <c r="A141" s="91" t="s">
        <v>636</v>
      </c>
      <c r="B141" s="49" t="s">
        <v>637</v>
      </c>
      <c r="C141" s="49">
        <f t="shared" ref="C141:D141" si="54">C43</f>
        <v>0.12</v>
      </c>
      <c r="D141" s="49">
        <f t="shared" si="54"/>
        <v>0.12</v>
      </c>
    </row>
    <row r="142" spans="1:5" x14ac:dyDescent="0.35">
      <c r="A142" s="6" t="s">
        <v>638</v>
      </c>
      <c r="B142" s="7" t="s">
        <v>639</v>
      </c>
      <c r="C142" s="33">
        <f t="shared" ref="C142:D142" si="55">ROUND(IF((C139-C19)*0.3&lt;0=TRUE(),0,IF((C103&lt;=50000),ROUND((C139-C19)*0.3,6),0)),4)</f>
        <v>0</v>
      </c>
      <c r="D142" s="33">
        <f t="shared" si="55"/>
        <v>1.5599999999999999E-2</v>
      </c>
    </row>
    <row r="143" spans="1:5" x14ac:dyDescent="0.35">
      <c r="B143" s="7" t="s">
        <v>640</v>
      </c>
    </row>
    <row r="144" spans="1:5" x14ac:dyDescent="0.35">
      <c r="A144" s="6" t="s">
        <v>641</v>
      </c>
      <c r="B144" s="7" t="s">
        <v>642</v>
      </c>
      <c r="C144" s="33">
        <f t="shared" ref="C144:D144" si="56">ROUND(IF((C139-C19)*0.36&lt;0=TRUE(),0,IF((C103&gt;50000),(C139-C19)*0.36,0)),4)</f>
        <v>0</v>
      </c>
      <c r="D144" s="33">
        <f t="shared" si="56"/>
        <v>0</v>
      </c>
    </row>
    <row r="145" spans="1:4" x14ac:dyDescent="0.35">
      <c r="B145" s="7" t="s">
        <v>643</v>
      </c>
    </row>
    <row r="146" spans="1:4" x14ac:dyDescent="0.35">
      <c r="A146" s="6" t="s">
        <v>644</v>
      </c>
      <c r="B146" s="7" t="s">
        <v>645</v>
      </c>
      <c r="C146" s="92">
        <f t="shared" ref="C146:D146" si="57">MAX(C142,C144)</f>
        <v>0</v>
      </c>
      <c r="D146" s="92">
        <f t="shared" si="57"/>
        <v>1.5599999999999999E-2</v>
      </c>
    </row>
    <row r="147" spans="1:4" x14ac:dyDescent="0.35">
      <c r="B147" s="7" t="s">
        <v>646</v>
      </c>
    </row>
    <row r="148" spans="1:4" x14ac:dyDescent="0.35">
      <c r="A148" s="6" t="s">
        <v>647</v>
      </c>
      <c r="B148" s="7" t="s">
        <v>648</v>
      </c>
      <c r="C148" s="33">
        <f t="shared" ref="C148:D148" si="58">MIN(0.3,(C141+C146))</f>
        <v>0.12</v>
      </c>
      <c r="D148" s="33">
        <f t="shared" si="58"/>
        <v>0.1356</v>
      </c>
    </row>
    <row r="149" spans="1:4" x14ac:dyDescent="0.35">
      <c r="B149" s="7" t="s">
        <v>649</v>
      </c>
    </row>
    <row r="150" spans="1:4" x14ac:dyDescent="0.35">
      <c r="A150" s="6" t="s">
        <v>650</v>
      </c>
      <c r="B150" s="7" t="s">
        <v>651</v>
      </c>
      <c r="C150" s="7">
        <f t="shared" ref="C150:D150" si="59">ROUND(IF(C103&lt;=459,C124*C141*C137,0),2)</f>
        <v>0</v>
      </c>
      <c r="D150" s="7">
        <f t="shared" si="59"/>
        <v>0</v>
      </c>
    </row>
    <row r="151" spans="1:4" x14ac:dyDescent="0.35">
      <c r="B151" s="7" t="s">
        <v>652</v>
      </c>
    </row>
    <row r="152" spans="1:4" x14ac:dyDescent="0.35">
      <c r="A152" s="6" t="s">
        <v>653</v>
      </c>
      <c r="B152" s="7" t="s">
        <v>654</v>
      </c>
      <c r="C152" s="7">
        <f t="shared" ref="C152:D152" si="60">ROUND(IF(C103&lt;=459,0,IF(C139&lt;=C19,C124*C141*C137,0)),2)</f>
        <v>0</v>
      </c>
      <c r="D152" s="7">
        <f t="shared" si="60"/>
        <v>0</v>
      </c>
    </row>
    <row r="153" spans="1:4" x14ac:dyDescent="0.35">
      <c r="B153" s="7" t="s">
        <v>655</v>
      </c>
    </row>
    <row r="154" spans="1:4" x14ac:dyDescent="0.35">
      <c r="A154" s="6" t="s">
        <v>656</v>
      </c>
      <c r="B154" s="7" t="s">
        <v>657</v>
      </c>
      <c r="C154" s="18">
        <f t="shared" ref="C154:D154" si="61">ROUND(IF((AND((C103&lt;=459),(C139&lt;=C19)))=TRUE(),0,IF((AND(C150=0,C152=0))=TRUE(),C19*C21,0)),1)</f>
        <v>9611.9</v>
      </c>
      <c r="D154" s="18">
        <f t="shared" si="61"/>
        <v>17543.5</v>
      </c>
    </row>
    <row r="155" spans="1:4" x14ac:dyDescent="0.35">
      <c r="B155" s="7" t="s">
        <v>658</v>
      </c>
    </row>
    <row r="156" spans="1:4" x14ac:dyDescent="0.35">
      <c r="A156" s="6" t="s">
        <v>659</v>
      </c>
      <c r="B156" s="7" t="s">
        <v>660</v>
      </c>
      <c r="C156" s="7">
        <f t="shared" ref="C156:D156" si="62">ROUND(IF((AND((C103&lt;=459),(C139&lt;=C19)))=TRUE(),0,(C124*C141*C154)),2)</f>
        <v>0</v>
      </c>
      <c r="D156" s="7">
        <f t="shared" si="62"/>
        <v>0</v>
      </c>
    </row>
    <row r="157" spans="1:4" x14ac:dyDescent="0.35">
      <c r="B157" s="7" t="s">
        <v>661</v>
      </c>
    </row>
    <row r="158" spans="1:4" x14ac:dyDescent="0.35">
      <c r="A158" s="6" t="s">
        <v>662</v>
      </c>
      <c r="B158" s="7" t="s">
        <v>663</v>
      </c>
      <c r="C158" s="7">
        <f t="shared" ref="C158:D158" si="63">ROUND(IF((AND((C103&lt;=459),(C139&lt;=C19)))=TRUE(),0,IF(C156=0,0,C124*C148*(C137-C154))),2)</f>
        <v>0</v>
      </c>
      <c r="D158" s="7">
        <f t="shared" si="63"/>
        <v>0</v>
      </c>
    </row>
    <row r="159" spans="1:4" x14ac:dyDescent="0.35">
      <c r="B159" s="7" t="s">
        <v>664</v>
      </c>
    </row>
    <row r="160" spans="1:4" x14ac:dyDescent="0.35">
      <c r="A160" s="6" t="s">
        <v>665</v>
      </c>
      <c r="B160" s="7" t="s">
        <v>666</v>
      </c>
      <c r="C160" s="7">
        <f t="shared" ref="C160:D160" si="64">ROUND(IF((AND((C103&lt;=459),(C139&lt;=C19)))=TRUE(),0,+C156+C158),2)</f>
        <v>0</v>
      </c>
      <c r="D160" s="7">
        <f t="shared" si="64"/>
        <v>0</v>
      </c>
    </row>
    <row r="161" spans="1:13" x14ac:dyDescent="0.35">
      <c r="B161" s="7" t="s">
        <v>667</v>
      </c>
    </row>
    <row r="162" spans="1:13" x14ac:dyDescent="0.35">
      <c r="A162" s="6" t="s">
        <v>668</v>
      </c>
      <c r="B162" s="7" t="s">
        <v>669</v>
      </c>
      <c r="C162" s="7">
        <f t="shared" ref="C162:D162" si="65">MAX(C150,C152,C160)</f>
        <v>0</v>
      </c>
      <c r="D162" s="7">
        <f t="shared" si="65"/>
        <v>0</v>
      </c>
    </row>
    <row r="163" spans="1:13" x14ac:dyDescent="0.35">
      <c r="B163" s="7" t="s">
        <v>670</v>
      </c>
      <c r="C163" s="66"/>
      <c r="D163" s="66"/>
    </row>
    <row r="164" spans="1:13" x14ac:dyDescent="0.35">
      <c r="C164" s="66"/>
      <c r="D164" s="66"/>
    </row>
    <row r="165" spans="1:13" x14ac:dyDescent="0.35">
      <c r="A165" s="6"/>
      <c r="B165" s="44" t="s">
        <v>671</v>
      </c>
      <c r="C165" s="66"/>
      <c r="D165" s="66"/>
    </row>
    <row r="166" spans="1:13" x14ac:dyDescent="0.35">
      <c r="A166" s="6" t="s">
        <v>672</v>
      </c>
      <c r="B166" s="7" t="s">
        <v>673</v>
      </c>
      <c r="C166" s="17">
        <f t="shared" ref="C166:D166" si="66">C29</f>
        <v>1359</v>
      </c>
      <c r="D166" s="17">
        <f t="shared" si="66"/>
        <v>4465</v>
      </c>
    </row>
    <row r="167" spans="1:13" x14ac:dyDescent="0.35">
      <c r="A167" s="6" t="s">
        <v>674</v>
      </c>
      <c r="B167" s="7" t="s">
        <v>675</v>
      </c>
      <c r="C167" s="66">
        <f t="shared" ref="C167:D167" si="67">C124</f>
        <v>0</v>
      </c>
      <c r="D167" s="66">
        <f t="shared" si="67"/>
        <v>0</v>
      </c>
    </row>
    <row r="168" spans="1:13" x14ac:dyDescent="0.35">
      <c r="A168" s="6" t="s">
        <v>676</v>
      </c>
      <c r="B168" s="7" t="s">
        <v>677</v>
      </c>
      <c r="C168" s="66">
        <f>C167*0.08</f>
        <v>0</v>
      </c>
      <c r="D168" s="66">
        <f t="shared" ref="D168" si="68">D167*0.08</f>
        <v>0</v>
      </c>
    </row>
    <row r="169" spans="1:13" x14ac:dyDescent="0.35">
      <c r="A169" s="6" t="s">
        <v>678</v>
      </c>
      <c r="B169" s="7" t="s">
        <v>679</v>
      </c>
      <c r="C169" s="66">
        <f>ROUND(C166*C168,2)</f>
        <v>0</v>
      </c>
      <c r="D169" s="66">
        <f t="shared" ref="D169" si="69">ROUND(D166*D168,2)</f>
        <v>0</v>
      </c>
    </row>
    <row r="170" spans="1:13" x14ac:dyDescent="0.35">
      <c r="C170" s="66"/>
      <c r="D170" s="66"/>
    </row>
    <row r="171" spans="1:13" x14ac:dyDescent="0.35">
      <c r="A171" s="6"/>
      <c r="B171" s="44" t="s">
        <v>680</v>
      </c>
    </row>
    <row r="172" spans="1:13" s="6" customFormat="1" x14ac:dyDescent="0.35">
      <c r="A172" s="6" t="s">
        <v>681</v>
      </c>
      <c r="B172" s="7" t="s">
        <v>682</v>
      </c>
      <c r="C172" s="20">
        <f t="shared" ref="C172:D172" si="70">C12+C33</f>
        <v>152</v>
      </c>
      <c r="D172" s="20">
        <f t="shared" si="70"/>
        <v>499</v>
      </c>
      <c r="F172" s="7"/>
      <c r="G172" s="7"/>
      <c r="H172" s="7"/>
      <c r="I172" s="7"/>
      <c r="J172" s="7"/>
      <c r="K172" s="7"/>
      <c r="L172" s="7"/>
      <c r="M172" s="7"/>
    </row>
    <row r="173" spans="1:13" s="6" customFormat="1" x14ac:dyDescent="0.35">
      <c r="A173" s="6" t="s">
        <v>683</v>
      </c>
      <c r="B173" s="7" t="s">
        <v>684</v>
      </c>
      <c r="C173" s="7">
        <f t="shared" ref="C173:D173" si="71">C41</f>
        <v>10244</v>
      </c>
      <c r="D173" s="7">
        <f t="shared" si="71"/>
        <v>10244</v>
      </c>
      <c r="F173" s="7"/>
      <c r="G173" s="7"/>
      <c r="H173" s="7"/>
      <c r="I173" s="7"/>
      <c r="J173" s="7"/>
      <c r="K173" s="7"/>
      <c r="L173" s="7"/>
      <c r="M173" s="7"/>
    </row>
    <row r="174" spans="1:13" s="6" customFormat="1" x14ac:dyDescent="0.35">
      <c r="A174" s="6" t="s">
        <v>685</v>
      </c>
      <c r="B174" s="7" t="s">
        <v>686</v>
      </c>
      <c r="C174" s="7">
        <f t="shared" ref="C174:D174" si="72">ROUND(C173*C172,2)</f>
        <v>1557088</v>
      </c>
      <c r="D174" s="7">
        <f t="shared" si="72"/>
        <v>5111756</v>
      </c>
      <c r="F174" s="7"/>
      <c r="G174" s="7"/>
      <c r="H174" s="7"/>
      <c r="I174" s="7"/>
      <c r="J174" s="7"/>
      <c r="K174" s="7"/>
      <c r="L174" s="7"/>
      <c r="M174" s="7"/>
    </row>
    <row r="175" spans="1:13" s="6" customFormat="1" x14ac:dyDescent="0.35">
      <c r="B175" s="7"/>
      <c r="C175" s="7"/>
      <c r="D175" s="7"/>
      <c r="F175" s="7"/>
      <c r="G175" s="7"/>
      <c r="H175" s="7"/>
      <c r="I175" s="7"/>
      <c r="J175" s="7"/>
      <c r="K175" s="7"/>
      <c r="L175" s="7"/>
      <c r="M175" s="7"/>
    </row>
    <row r="176" spans="1:13" s="6" customFormat="1" x14ac:dyDescent="0.35">
      <c r="A176" s="6" t="s">
        <v>687</v>
      </c>
      <c r="B176" s="7" t="s">
        <v>688</v>
      </c>
      <c r="C176" s="7">
        <f>C13+C14+C100</f>
        <v>0</v>
      </c>
      <c r="D176" s="7">
        <f t="shared" ref="D176" si="73">D13+D14+D100</f>
        <v>32</v>
      </c>
      <c r="F176" s="7"/>
      <c r="G176" s="7"/>
      <c r="H176" s="7"/>
      <c r="I176" s="7"/>
      <c r="J176" s="7"/>
      <c r="K176" s="7"/>
      <c r="L176" s="7"/>
      <c r="M176" s="7"/>
    </row>
    <row r="177" spans="1:13" s="6" customFormat="1" x14ac:dyDescent="0.35">
      <c r="A177" s="6" t="s">
        <v>689</v>
      </c>
      <c r="B177" s="7" t="s">
        <v>690</v>
      </c>
      <c r="C177" s="7">
        <f t="shared" ref="C177:D177" si="74">C176*C173</f>
        <v>0</v>
      </c>
      <c r="D177" s="7">
        <f t="shared" si="74"/>
        <v>327808</v>
      </c>
      <c r="F177" s="7"/>
      <c r="G177" s="7"/>
      <c r="H177" s="7"/>
      <c r="I177" s="7"/>
      <c r="J177" s="7"/>
      <c r="K177" s="7"/>
      <c r="L177" s="7"/>
      <c r="M177" s="7"/>
    </row>
    <row r="178" spans="1:13" s="6" customFormat="1" x14ac:dyDescent="0.35">
      <c r="B178" s="7"/>
      <c r="C178" s="7"/>
      <c r="D178" s="7"/>
      <c r="F178" s="7"/>
      <c r="G178" s="7"/>
      <c r="H178" s="7"/>
      <c r="I178" s="7"/>
      <c r="J178" s="7"/>
      <c r="K178" s="7"/>
      <c r="L178" s="7"/>
      <c r="M178" s="7"/>
    </row>
    <row r="179" spans="1:13" s="6" customFormat="1" x14ac:dyDescent="0.35">
      <c r="A179" s="6" t="s">
        <v>691</v>
      </c>
      <c r="B179" s="7" t="s">
        <v>692</v>
      </c>
      <c r="C179" s="20">
        <f>C15+C35</f>
        <v>4</v>
      </c>
      <c r="D179" s="20">
        <f t="shared" ref="D179" si="75">D15+D35</f>
        <v>79</v>
      </c>
      <c r="F179" s="7"/>
      <c r="G179" s="7"/>
      <c r="H179" s="7"/>
      <c r="I179" s="7"/>
      <c r="J179" s="7"/>
      <c r="K179" s="7"/>
      <c r="L179" s="7"/>
      <c r="M179" s="7"/>
    </row>
    <row r="180" spans="1:13" s="6" customFormat="1" x14ac:dyDescent="0.35">
      <c r="A180" s="6" t="s">
        <v>693</v>
      </c>
      <c r="B180" s="7" t="s">
        <v>694</v>
      </c>
      <c r="C180" s="7">
        <f>C179*9588</f>
        <v>38352</v>
      </c>
      <c r="D180" s="7">
        <f t="shared" ref="D180" si="76">D179*9588</f>
        <v>757452</v>
      </c>
      <c r="F180" s="7"/>
      <c r="G180" s="7"/>
      <c r="H180" s="7"/>
      <c r="I180" s="7"/>
      <c r="J180" s="7"/>
      <c r="K180" s="7"/>
      <c r="L180" s="7"/>
      <c r="M180" s="7"/>
    </row>
    <row r="181" spans="1:13" s="6" customFormat="1" x14ac:dyDescent="0.35">
      <c r="B181" s="7"/>
      <c r="C181" s="7"/>
      <c r="D181" s="7"/>
      <c r="F181" s="7"/>
      <c r="G181" s="7"/>
      <c r="H181" s="7"/>
      <c r="I181" s="7"/>
      <c r="J181" s="7"/>
      <c r="K181" s="7"/>
      <c r="L181" s="7"/>
      <c r="M181" s="7"/>
    </row>
    <row r="182" spans="1:13" s="6" customFormat="1" x14ac:dyDescent="0.35">
      <c r="A182" s="6" t="s">
        <v>695</v>
      </c>
      <c r="B182" s="7" t="s">
        <v>696</v>
      </c>
      <c r="C182" s="7">
        <f>C174+C177+C180</f>
        <v>1595440</v>
      </c>
      <c r="D182" s="7">
        <f t="shared" ref="D182" si="77">D174+D177+D180</f>
        <v>6197016</v>
      </c>
      <c r="F182" s="7"/>
      <c r="G182" s="7"/>
      <c r="H182" s="7"/>
      <c r="I182" s="7"/>
      <c r="J182" s="7"/>
      <c r="K182" s="7"/>
      <c r="L182" s="7"/>
      <c r="M182" s="7"/>
    </row>
    <row r="183" spans="1:13" s="6" customFormat="1" x14ac:dyDescent="0.35">
      <c r="B183" s="7"/>
      <c r="C183" s="7"/>
      <c r="D183" s="7"/>
      <c r="F183" s="7"/>
      <c r="G183" s="7"/>
      <c r="H183" s="7"/>
      <c r="I183" s="7"/>
      <c r="J183" s="7"/>
      <c r="K183" s="7"/>
      <c r="L183" s="7"/>
      <c r="M183" s="7"/>
    </row>
    <row r="184" spans="1:13" s="6" customFormat="1" x14ac:dyDescent="0.35">
      <c r="A184" s="6" t="s">
        <v>697</v>
      </c>
      <c r="B184" s="7" t="s">
        <v>698</v>
      </c>
      <c r="C184" s="7">
        <f>C103</f>
        <v>6560.5</v>
      </c>
      <c r="D184" s="7">
        <f t="shared" ref="D184" si="78">D103</f>
        <v>39196.699999999997</v>
      </c>
      <c r="F184" s="7"/>
      <c r="G184" s="7"/>
      <c r="H184" s="7"/>
      <c r="I184" s="7"/>
      <c r="J184" s="7"/>
      <c r="K184" s="7"/>
      <c r="L184" s="7"/>
      <c r="M184" s="7"/>
    </row>
    <row r="185" spans="1:13" s="6" customFormat="1" x14ac:dyDescent="0.35">
      <c r="A185" s="6" t="s">
        <v>699</v>
      </c>
      <c r="B185" s="7" t="s">
        <v>700</v>
      </c>
      <c r="C185" s="66" t="s">
        <v>701</v>
      </c>
      <c r="D185" s="66" t="s">
        <v>701</v>
      </c>
      <c r="F185" s="7"/>
      <c r="G185" s="7"/>
      <c r="H185" s="7"/>
      <c r="I185" s="7"/>
      <c r="J185" s="7"/>
      <c r="K185" s="7"/>
      <c r="L185" s="7"/>
      <c r="M185" s="7"/>
    </row>
    <row r="186" spans="1:13" s="6" customFormat="1" x14ac:dyDescent="0.35">
      <c r="A186" s="6" t="s">
        <v>704</v>
      </c>
      <c r="B186" s="7" t="s">
        <v>705</v>
      </c>
      <c r="C186" s="7">
        <f>IF(AND(OR(C185="Rural",C185="Small Rural"),C184&lt;6500),1,0)</f>
        <v>0</v>
      </c>
      <c r="D186" s="7">
        <f t="shared" ref="D186" si="79">IF(AND(OR(D185="Rural",D185="Small Rural"),D184&lt;6500),1,0)</f>
        <v>0</v>
      </c>
      <c r="E186" s="139" t="s">
        <v>965</v>
      </c>
      <c r="F186" s="106"/>
      <c r="G186" s="7"/>
      <c r="H186" s="7"/>
      <c r="I186" s="7"/>
      <c r="J186" s="7"/>
      <c r="K186" s="7"/>
      <c r="L186" s="7"/>
      <c r="M186" s="7"/>
    </row>
    <row r="187" spans="1:13" s="6" customFormat="1" x14ac:dyDescent="0.35">
      <c r="A187" s="6" t="s">
        <v>706</v>
      </c>
      <c r="B187" s="7" t="s">
        <v>707</v>
      </c>
      <c r="C187" s="7">
        <f>IF(AND(C186=1,C184&lt;1000),C184*470.75,IF(AND(C186=1,C184&lt;6500),C184*177.8,0))</f>
        <v>0</v>
      </c>
      <c r="D187" s="7">
        <f t="shared" ref="D187" si="80">IF(AND(D186=1,D184&lt;1000),D184*470.75,IF(AND(D186=1,D184&lt;6500),D184*177.8,0))</f>
        <v>0</v>
      </c>
      <c r="F187" s="7"/>
      <c r="G187" s="7"/>
      <c r="H187" s="7"/>
      <c r="I187" s="7"/>
      <c r="J187" s="7"/>
      <c r="K187" s="7"/>
      <c r="L187" s="7"/>
      <c r="M187" s="7"/>
    </row>
    <row r="188" spans="1:13" s="6" customFormat="1" x14ac:dyDescent="0.35">
      <c r="A188" s="6" t="s">
        <v>708</v>
      </c>
      <c r="B188" s="7" t="s">
        <v>709</v>
      </c>
      <c r="C188" s="7">
        <f>IF(C184&lt;6500,IF(OR(C185="Rural",C185="Small Rural"),MAX(C187,100000),0),0)</f>
        <v>0</v>
      </c>
      <c r="D188" s="7">
        <f t="shared" ref="D188" si="81">IF(D184&lt;6500,IF(OR(D185="Rural",D185="Small Rural"),MAX(D187,100000),0),0)</f>
        <v>0</v>
      </c>
      <c r="F188" s="7"/>
      <c r="G188" s="7"/>
      <c r="H188" s="7"/>
      <c r="I188" s="7"/>
      <c r="J188" s="7"/>
      <c r="K188" s="7"/>
      <c r="L188" s="7"/>
      <c r="M188" s="7"/>
    </row>
    <row r="189" spans="1:13" s="6" customFormat="1" x14ac:dyDescent="0.35">
      <c r="B189" s="7"/>
      <c r="C189" s="7"/>
      <c r="D189" s="7"/>
      <c r="F189" s="7"/>
      <c r="G189" s="7"/>
      <c r="H189" s="7"/>
      <c r="I189" s="7"/>
      <c r="J189" s="7"/>
      <c r="K189" s="7"/>
      <c r="L189" s="7"/>
      <c r="M189" s="7"/>
    </row>
    <row r="190" spans="1:13" s="6" customFormat="1" x14ac:dyDescent="0.35">
      <c r="A190" s="6" t="s">
        <v>595</v>
      </c>
      <c r="B190" s="44" t="s">
        <v>710</v>
      </c>
      <c r="C190" s="7"/>
      <c r="D190" s="7"/>
      <c r="F190" s="7"/>
      <c r="G190" s="7"/>
      <c r="H190" s="7"/>
      <c r="I190" s="7"/>
      <c r="J190" s="7"/>
      <c r="K190" s="7"/>
      <c r="L190" s="7"/>
      <c r="M190" s="7"/>
    </row>
    <row r="191" spans="1:13" s="6" customFormat="1" x14ac:dyDescent="0.35">
      <c r="A191" s="6" t="s">
        <v>711</v>
      </c>
      <c r="B191" s="7" t="s">
        <v>712</v>
      </c>
      <c r="C191" s="7">
        <f t="shared" ref="C191:D191" si="82">IF(C103&lt;=459,1,0)</f>
        <v>0</v>
      </c>
      <c r="D191" s="7">
        <f t="shared" si="82"/>
        <v>0</v>
      </c>
      <c r="F191" s="7"/>
      <c r="G191" s="7"/>
      <c r="H191" s="7"/>
      <c r="I191" s="7"/>
      <c r="J191" s="7"/>
      <c r="K191" s="7"/>
      <c r="L191" s="7"/>
      <c r="M191" s="7"/>
    </row>
    <row r="192" spans="1:13" s="6" customFormat="1" x14ac:dyDescent="0.35">
      <c r="A192" s="6" t="s">
        <v>713</v>
      </c>
      <c r="B192" s="7" t="s">
        <v>714</v>
      </c>
      <c r="C192" s="7">
        <f t="shared" ref="C192:D192" si="83">IF(C139&lt;=C19,1,0)</f>
        <v>1</v>
      </c>
      <c r="D192" s="7">
        <f t="shared" si="83"/>
        <v>0</v>
      </c>
      <c r="F192" s="7"/>
      <c r="G192" s="7"/>
      <c r="H192" s="7"/>
      <c r="I192" s="7"/>
      <c r="J192" s="7"/>
      <c r="K192" s="7"/>
      <c r="L192" s="7"/>
      <c r="M192" s="7"/>
    </row>
    <row r="193" spans="1:13" s="6" customFormat="1" x14ac:dyDescent="0.35">
      <c r="A193" s="6" t="s">
        <v>715</v>
      </c>
      <c r="B193" s="7" t="s">
        <v>716</v>
      </c>
      <c r="C193" s="94">
        <f t="shared" ref="C193:D193" si="84">ROUND(IF((OR(C191=1,C192=1))=TRUE(),0,C124/C113),8)</f>
        <v>0</v>
      </c>
      <c r="D193" s="94">
        <f t="shared" si="84"/>
        <v>0</v>
      </c>
      <c r="F193" s="7"/>
      <c r="G193" s="7"/>
      <c r="H193" s="7"/>
      <c r="I193" s="7"/>
      <c r="J193" s="7"/>
      <c r="K193" s="7"/>
      <c r="L193" s="7"/>
      <c r="M193" s="7"/>
    </row>
    <row r="194" spans="1:13" s="6" customFormat="1" x14ac:dyDescent="0.35">
      <c r="A194" s="7"/>
      <c r="B194" s="7" t="s">
        <v>717</v>
      </c>
      <c r="C194" s="7"/>
      <c r="D194" s="7"/>
      <c r="F194" s="7"/>
      <c r="G194" s="7"/>
      <c r="H194" s="7"/>
      <c r="I194" s="7"/>
      <c r="J194" s="7"/>
      <c r="K194" s="7"/>
      <c r="L194" s="7"/>
      <c r="M194" s="7"/>
    </row>
    <row r="195" spans="1:13" s="6" customFormat="1" x14ac:dyDescent="0.35">
      <c r="A195" s="6" t="s">
        <v>718</v>
      </c>
      <c r="B195" s="7" t="s">
        <v>719</v>
      </c>
      <c r="C195" s="11">
        <f t="shared" ref="C195:D195" si="85">ROUND(IF((OR(C191=1,C192=1))=TRUE(),0,((1027-459)*0.00020599)+1.1215),4)</f>
        <v>0</v>
      </c>
      <c r="D195" s="11">
        <f t="shared" si="85"/>
        <v>1.2384999999999999</v>
      </c>
      <c r="F195" s="7"/>
      <c r="G195" s="7"/>
      <c r="H195" s="7"/>
      <c r="I195" s="7"/>
      <c r="J195" s="7"/>
      <c r="K195" s="7"/>
      <c r="L195" s="7"/>
      <c r="M195" s="7"/>
    </row>
    <row r="196" spans="1:13" s="6" customFormat="1" x14ac:dyDescent="0.35">
      <c r="A196" s="7"/>
      <c r="B196" s="7" t="s">
        <v>720</v>
      </c>
      <c r="C196" s="7"/>
      <c r="D196" s="7"/>
      <c r="F196" s="7"/>
      <c r="G196" s="7"/>
      <c r="H196" s="7"/>
      <c r="I196" s="7"/>
      <c r="J196" s="7"/>
      <c r="K196" s="7"/>
      <c r="L196" s="7"/>
      <c r="M196" s="7"/>
    </row>
    <row r="197" spans="1:13" s="6" customFormat="1" x14ac:dyDescent="0.35">
      <c r="A197" s="6" t="s">
        <v>721</v>
      </c>
      <c r="B197" s="7" t="s">
        <v>722</v>
      </c>
      <c r="C197" s="43">
        <f t="shared" ref="C197:D197" si="86">ROUND(IF((OR(C191=1,C192=1))=TRUE(),0,C193*C195),8)</f>
        <v>0</v>
      </c>
      <c r="D197" s="43">
        <f t="shared" si="86"/>
        <v>0</v>
      </c>
      <c r="F197" s="7"/>
      <c r="G197" s="7"/>
      <c r="H197" s="7"/>
      <c r="I197" s="7"/>
      <c r="J197" s="7"/>
      <c r="K197" s="7"/>
      <c r="L197" s="7"/>
      <c r="M197" s="7"/>
    </row>
    <row r="198" spans="1:13" s="6" customFormat="1" x14ac:dyDescent="0.35">
      <c r="A198" s="7"/>
      <c r="B198" s="7" t="s">
        <v>723</v>
      </c>
      <c r="C198" s="7"/>
      <c r="D198" s="7"/>
      <c r="F198" s="7"/>
      <c r="G198" s="7"/>
      <c r="H198" s="7"/>
      <c r="I198" s="7"/>
      <c r="J198" s="7"/>
      <c r="K198" s="7"/>
      <c r="L198" s="7"/>
      <c r="M198" s="7"/>
    </row>
    <row r="199" spans="1:13" s="6" customFormat="1" x14ac:dyDescent="0.35">
      <c r="A199" s="6" t="s">
        <v>724</v>
      </c>
      <c r="B199" s="7" t="s">
        <v>725</v>
      </c>
      <c r="C199" s="7">
        <f t="shared" ref="C199:D199" si="87">ROUND(IF((OR(C191=1,C192=1))=TRUE(),0,(C197*459)+(C43*C197*C137)),2)</f>
        <v>0</v>
      </c>
      <c r="D199" s="7">
        <f t="shared" si="87"/>
        <v>0</v>
      </c>
      <c r="F199" s="7"/>
      <c r="G199" s="7"/>
      <c r="H199" s="7"/>
      <c r="I199" s="7"/>
      <c r="J199" s="7"/>
      <c r="K199" s="7"/>
      <c r="L199" s="7"/>
      <c r="M199" s="7"/>
    </row>
    <row r="200" spans="1:13" s="6" customFormat="1" x14ac:dyDescent="0.35">
      <c r="A200" s="7"/>
      <c r="B200" s="7" t="s">
        <v>726</v>
      </c>
      <c r="C200" s="7"/>
      <c r="D200" s="7"/>
      <c r="F200" s="7"/>
      <c r="G200" s="7"/>
      <c r="H200" s="7"/>
      <c r="I200" s="7"/>
      <c r="J200" s="7"/>
      <c r="K200" s="7"/>
      <c r="L200" s="7"/>
      <c r="M200" s="7"/>
    </row>
    <row r="201" spans="1:13" s="6" customFormat="1" x14ac:dyDescent="0.35">
      <c r="A201" s="6" t="s">
        <v>727</v>
      </c>
      <c r="B201" s="7" t="s">
        <v>728</v>
      </c>
      <c r="C201" s="18">
        <f t="shared" ref="C201:D201" si="88">IF((OR(C191=1,C192=1))=TRUE(),0,C96)</f>
        <v>0</v>
      </c>
      <c r="D201" s="18">
        <f t="shared" si="88"/>
        <v>38588.199999999997</v>
      </c>
      <c r="F201" s="7"/>
      <c r="G201" s="7"/>
      <c r="H201" s="7"/>
      <c r="I201" s="7"/>
      <c r="J201" s="7"/>
      <c r="K201" s="7"/>
      <c r="L201" s="7"/>
      <c r="M201" s="7"/>
    </row>
    <row r="202" spans="1:13" x14ac:dyDescent="0.35">
      <c r="A202" s="6" t="s">
        <v>729</v>
      </c>
      <c r="B202" s="7" t="s">
        <v>730</v>
      </c>
      <c r="C202" s="7">
        <f t="shared" ref="C202:D202" si="89">ROUND(IF((OR(C191=1,C192=1))=TRUE(),0,(C199/459*C201)+C182+C169),2)</f>
        <v>0</v>
      </c>
      <c r="D202" s="7">
        <f t="shared" si="89"/>
        <v>6197016</v>
      </c>
    </row>
    <row r="203" spans="1:13" s="6" customFormat="1" x14ac:dyDescent="0.35">
      <c r="A203" s="7"/>
      <c r="B203" s="7" t="s">
        <v>731</v>
      </c>
      <c r="C203" s="7"/>
      <c r="D203" s="7"/>
      <c r="F203" s="7"/>
      <c r="G203" s="7"/>
      <c r="H203" s="7"/>
      <c r="I203" s="7"/>
      <c r="J203" s="7"/>
      <c r="K203" s="7"/>
      <c r="L203" s="7"/>
      <c r="M203" s="7"/>
    </row>
    <row r="204" spans="1:13" s="6" customFormat="1" x14ac:dyDescent="0.35">
      <c r="A204" s="6" t="s">
        <v>595</v>
      </c>
      <c r="B204" s="7" t="s">
        <v>595</v>
      </c>
      <c r="C204" s="7"/>
      <c r="D204" s="7"/>
      <c r="F204" s="7"/>
      <c r="G204" s="7"/>
      <c r="H204" s="7"/>
      <c r="I204" s="7"/>
      <c r="J204" s="7"/>
      <c r="K204" s="7"/>
      <c r="L204" s="7"/>
      <c r="M204" s="7"/>
    </row>
    <row r="205" spans="1:13" s="6" customFormat="1" x14ac:dyDescent="0.35">
      <c r="A205" s="6" t="s">
        <v>595</v>
      </c>
      <c r="B205" s="44" t="s">
        <v>732</v>
      </c>
      <c r="C205" s="7"/>
      <c r="D205" s="7"/>
      <c r="F205" s="7"/>
      <c r="G205" s="7"/>
      <c r="H205" s="7"/>
      <c r="I205" s="7"/>
      <c r="J205" s="7"/>
      <c r="K205" s="7"/>
      <c r="L205" s="7"/>
      <c r="M205" s="7"/>
    </row>
    <row r="206" spans="1:13" s="6" customFormat="1" x14ac:dyDescent="0.35">
      <c r="A206" s="6" t="s">
        <v>733</v>
      </c>
      <c r="B206" s="7" t="s">
        <v>734</v>
      </c>
      <c r="C206" s="7">
        <f t="shared" ref="C206:D206" si="90">+C53</f>
        <v>72225443.189999998</v>
      </c>
      <c r="D206" s="7">
        <f t="shared" si="90"/>
        <v>430377415.88</v>
      </c>
      <c r="F206" s="7"/>
      <c r="G206" s="7"/>
      <c r="H206" s="7"/>
      <c r="I206" s="7"/>
      <c r="J206" s="7"/>
      <c r="K206" s="7"/>
      <c r="L206" s="7"/>
      <c r="M206" s="7"/>
    </row>
    <row r="207" spans="1:13" s="6" customFormat="1" x14ac:dyDescent="0.35">
      <c r="A207" s="6" t="s">
        <v>735</v>
      </c>
      <c r="B207" s="7" t="s">
        <v>736</v>
      </c>
      <c r="C207" s="49" t="str">
        <f t="shared" ref="C207:D207" si="91">C67</f>
        <v xml:space="preserve"> </v>
      </c>
      <c r="D207" s="49" t="str">
        <f t="shared" si="91"/>
        <v xml:space="preserve"> </v>
      </c>
      <c r="F207" s="7"/>
      <c r="G207" s="7"/>
      <c r="H207" s="7"/>
      <c r="I207" s="7"/>
      <c r="J207" s="7"/>
      <c r="K207" s="7"/>
      <c r="L207" s="7"/>
      <c r="M207" s="7"/>
    </row>
    <row r="208" spans="1:13" s="6" customFormat="1" x14ac:dyDescent="0.35">
      <c r="A208" s="6" t="s">
        <v>737</v>
      </c>
      <c r="B208" s="7" t="s">
        <v>738</v>
      </c>
      <c r="C208" s="33">
        <f t="shared" ref="C208:D208" si="92">ROUND((C103-C23)/C23,4)</f>
        <v>5.7999999999999996E-3</v>
      </c>
      <c r="D208" s="33">
        <f t="shared" si="92"/>
        <v>-2.5899999999999999E-2</v>
      </c>
      <c r="F208" s="7"/>
      <c r="G208" s="7"/>
      <c r="H208" s="7"/>
      <c r="I208" s="7"/>
      <c r="J208" s="7"/>
      <c r="K208" s="7"/>
      <c r="L208" s="7"/>
      <c r="M208" s="7"/>
    </row>
    <row r="209" spans="1:13" x14ac:dyDescent="0.35">
      <c r="B209" s="7" t="s">
        <v>739</v>
      </c>
    </row>
    <row r="210" spans="1:13" s="6" customFormat="1" x14ac:dyDescent="0.35">
      <c r="A210" s="6" t="s">
        <v>740</v>
      </c>
      <c r="B210" s="7" t="s">
        <v>741</v>
      </c>
      <c r="C210" s="7">
        <f t="shared" ref="C210:D210" si="93">ROUND((C206)*(1+C207+C208),2)</f>
        <v>72644350.760000005</v>
      </c>
      <c r="D210" s="7">
        <f t="shared" si="93"/>
        <v>419230640.81</v>
      </c>
      <c r="F210" s="7"/>
      <c r="G210" s="7"/>
      <c r="H210" s="7"/>
      <c r="I210" s="7"/>
      <c r="J210" s="7"/>
      <c r="K210" s="7"/>
      <c r="L210" s="7"/>
      <c r="M210" s="7"/>
    </row>
    <row r="211" spans="1:13" s="6" customFormat="1" x14ac:dyDescent="0.35">
      <c r="A211" s="7"/>
      <c r="B211" s="7" t="s">
        <v>742</v>
      </c>
      <c r="C211" s="7"/>
      <c r="D211" s="7"/>
      <c r="F211" s="7"/>
      <c r="G211" s="7"/>
      <c r="H211" s="7"/>
      <c r="I211" s="7"/>
      <c r="J211" s="7"/>
      <c r="K211" s="7"/>
      <c r="L211" s="7"/>
      <c r="M211" s="7"/>
    </row>
    <row r="212" spans="1:13" s="6" customFormat="1" x14ac:dyDescent="0.35">
      <c r="A212" s="7"/>
      <c r="B212" s="7"/>
      <c r="C212" s="7"/>
      <c r="D212" s="7"/>
      <c r="F212" s="7"/>
      <c r="G212" s="7"/>
      <c r="H212" s="7"/>
      <c r="I212" s="7"/>
      <c r="J212" s="7"/>
      <c r="K212" s="7"/>
      <c r="L212" s="7"/>
      <c r="M212" s="7"/>
    </row>
    <row r="213" spans="1:13" s="6" customFormat="1" x14ac:dyDescent="0.35">
      <c r="A213" s="7"/>
      <c r="B213" s="44" t="s">
        <v>743</v>
      </c>
      <c r="C213" s="7"/>
      <c r="D213" s="7"/>
      <c r="F213" s="7"/>
      <c r="G213" s="7"/>
      <c r="H213" s="7"/>
      <c r="I213" s="7"/>
      <c r="J213" s="7"/>
      <c r="K213" s="7"/>
      <c r="L213" s="7"/>
      <c r="M213" s="7"/>
    </row>
    <row r="214" spans="1:13" s="6" customFormat="1" x14ac:dyDescent="0.35">
      <c r="A214" s="6" t="s">
        <v>744</v>
      </c>
      <c r="B214" s="7" t="s">
        <v>745</v>
      </c>
      <c r="C214" s="7">
        <f t="shared" ref="C214:D214" si="94">ROUND(C40,2)</f>
        <v>10777.28</v>
      </c>
      <c r="D214" s="7">
        <f t="shared" si="94"/>
        <v>10777.28</v>
      </c>
      <c r="F214" s="7"/>
      <c r="G214" s="7"/>
      <c r="H214" s="7"/>
      <c r="I214" s="7"/>
      <c r="J214" s="7"/>
      <c r="K214" s="7"/>
      <c r="L214" s="7"/>
      <c r="M214" s="7"/>
    </row>
    <row r="215" spans="1:13" s="6" customFormat="1" x14ac:dyDescent="0.35">
      <c r="A215" s="6" t="s">
        <v>746</v>
      </c>
      <c r="B215" s="7" t="s">
        <v>747</v>
      </c>
      <c r="C215" s="18">
        <f t="shared" ref="C215:D215" si="95">ROUND(C96,1)</f>
        <v>6404.5</v>
      </c>
      <c r="D215" s="18">
        <f t="shared" si="95"/>
        <v>38588.199999999997</v>
      </c>
      <c r="F215" s="7"/>
      <c r="G215" s="7"/>
      <c r="H215" s="7"/>
      <c r="I215" s="7"/>
      <c r="J215" s="7"/>
      <c r="K215" s="7"/>
      <c r="L215" s="7"/>
      <c r="M215" s="7"/>
    </row>
    <row r="216" spans="1:13" s="6" customFormat="1" x14ac:dyDescent="0.35">
      <c r="A216" s="6" t="s">
        <v>748</v>
      </c>
      <c r="B216" s="7" t="s">
        <v>749</v>
      </c>
      <c r="C216" s="96">
        <f t="shared" ref="C216:D216" si="96">C41</f>
        <v>10244</v>
      </c>
      <c r="D216" s="96">
        <f t="shared" si="96"/>
        <v>10244</v>
      </c>
      <c r="F216" s="7"/>
      <c r="G216" s="7"/>
      <c r="H216" s="7"/>
      <c r="I216" s="7"/>
      <c r="J216" s="7"/>
      <c r="K216" s="7"/>
      <c r="L216" s="7"/>
      <c r="M216" s="7"/>
    </row>
    <row r="217" spans="1:13" s="6" customFormat="1" x14ac:dyDescent="0.35">
      <c r="A217" s="6" t="s">
        <v>750</v>
      </c>
      <c r="B217" s="7" t="s">
        <v>751</v>
      </c>
      <c r="C217" s="96">
        <v>9588</v>
      </c>
      <c r="D217" s="96">
        <v>9588</v>
      </c>
      <c r="F217" s="7"/>
      <c r="G217" s="7"/>
      <c r="H217" s="7"/>
      <c r="I217" s="7"/>
      <c r="J217" s="7"/>
      <c r="K217" s="7"/>
      <c r="L217" s="7"/>
      <c r="M217" s="7"/>
    </row>
    <row r="218" spans="1:13" s="6" customFormat="1" x14ac:dyDescent="0.35">
      <c r="A218" s="6" t="s">
        <v>752</v>
      </c>
      <c r="B218" s="7" t="s">
        <v>753</v>
      </c>
      <c r="C218" s="18">
        <f>ROUND(C101+C102+C97+C100+C14,1)</f>
        <v>152</v>
      </c>
      <c r="D218" s="18">
        <f t="shared" ref="D218" si="97">ROUND(D101+D102+D97+D100+D14,1)</f>
        <v>531</v>
      </c>
      <c r="F218" s="7"/>
      <c r="G218" s="7"/>
      <c r="H218" s="7"/>
      <c r="I218" s="7"/>
      <c r="J218" s="7"/>
      <c r="K218" s="7"/>
      <c r="L218" s="7"/>
      <c r="M218" s="7"/>
    </row>
    <row r="219" spans="1:13" s="6" customFormat="1" x14ac:dyDescent="0.35">
      <c r="A219" s="6" t="s">
        <v>754</v>
      </c>
      <c r="B219" s="7" t="s">
        <v>755</v>
      </c>
      <c r="C219" s="18">
        <f>C15+C35</f>
        <v>4</v>
      </c>
      <c r="D219" s="18">
        <f t="shared" ref="D219" si="98">D15+D35</f>
        <v>79</v>
      </c>
      <c r="F219" s="7"/>
      <c r="G219" s="7"/>
      <c r="H219" s="7"/>
      <c r="I219" s="7"/>
      <c r="J219" s="7"/>
      <c r="K219" s="7"/>
      <c r="L219" s="7"/>
      <c r="M219" s="7"/>
    </row>
    <row r="220" spans="1:13" s="6" customFormat="1" x14ac:dyDescent="0.35">
      <c r="A220" s="6" t="s">
        <v>756</v>
      </c>
      <c r="B220" s="7" t="s">
        <v>757</v>
      </c>
      <c r="C220" s="7">
        <f>ROUND((C214*C215)+(C216*C218)+(C217*C219),2)</f>
        <v>70618529.760000005</v>
      </c>
      <c r="D220" s="7">
        <f t="shared" ref="D220" si="99">ROUND((D214*D215)+(D216*D218)+(D217*D219),2)</f>
        <v>422072852.10000002</v>
      </c>
      <c r="F220" s="7"/>
      <c r="G220" s="7"/>
      <c r="H220" s="7"/>
      <c r="I220" s="7"/>
      <c r="J220" s="7"/>
      <c r="K220" s="7"/>
      <c r="L220" s="7"/>
      <c r="M220" s="7"/>
    </row>
    <row r="221" spans="1:13" s="6" customFormat="1" x14ac:dyDescent="0.35">
      <c r="A221" s="7"/>
      <c r="B221" s="7"/>
      <c r="C221" s="7"/>
      <c r="D221" s="7"/>
      <c r="F221" s="7"/>
      <c r="G221" s="7"/>
      <c r="H221" s="7"/>
      <c r="I221" s="7"/>
      <c r="J221" s="7"/>
      <c r="K221" s="7"/>
      <c r="L221" s="7"/>
      <c r="M221" s="7"/>
    </row>
    <row r="222" spans="1:13" s="6" customFormat="1" x14ac:dyDescent="0.35">
      <c r="A222" s="6" t="s">
        <v>595</v>
      </c>
      <c r="B222" s="44" t="s">
        <v>758</v>
      </c>
      <c r="C222" s="7"/>
      <c r="D222" s="7"/>
      <c r="F222" s="7"/>
      <c r="G222" s="7"/>
      <c r="H222" s="7"/>
      <c r="I222" s="7"/>
      <c r="J222" s="7"/>
      <c r="K222" s="7"/>
      <c r="L222" s="7"/>
      <c r="M222" s="7"/>
    </row>
    <row r="223" spans="1:13" s="6" customFormat="1" x14ac:dyDescent="0.35">
      <c r="A223" s="6" t="s">
        <v>759</v>
      </c>
      <c r="B223" s="7" t="s">
        <v>760</v>
      </c>
      <c r="C223" s="7">
        <f t="shared" ref="C223:D223" si="100">+C128</f>
        <v>0</v>
      </c>
      <c r="D223" s="7">
        <f t="shared" si="100"/>
        <v>0</v>
      </c>
      <c r="F223" s="7"/>
      <c r="G223" s="7"/>
      <c r="H223" s="7"/>
      <c r="I223" s="7"/>
      <c r="J223" s="7"/>
      <c r="K223" s="7"/>
      <c r="L223" s="7"/>
      <c r="M223" s="7"/>
    </row>
    <row r="224" spans="1:13" s="6" customFormat="1" x14ac:dyDescent="0.35">
      <c r="A224" s="6" t="s">
        <v>761</v>
      </c>
      <c r="B224" s="7" t="s">
        <v>762</v>
      </c>
      <c r="C224" s="7">
        <f t="shared" ref="C224:D224" si="101">+C162</f>
        <v>0</v>
      </c>
      <c r="D224" s="7">
        <f t="shared" si="101"/>
        <v>0</v>
      </c>
      <c r="F224" s="7"/>
      <c r="G224" s="7"/>
      <c r="H224" s="7"/>
      <c r="I224" s="7"/>
      <c r="J224" s="7"/>
      <c r="K224" s="7"/>
      <c r="L224" s="7"/>
      <c r="M224" s="7"/>
    </row>
    <row r="225" spans="1:13" s="6" customFormat="1" x14ac:dyDescent="0.35">
      <c r="A225" s="6" t="s">
        <v>763</v>
      </c>
      <c r="B225" s="7" t="s">
        <v>764</v>
      </c>
      <c r="C225" s="7">
        <f>+C223+C224</f>
        <v>0</v>
      </c>
      <c r="D225" s="7">
        <f t="shared" ref="D225" si="102">+D223+D224</f>
        <v>0</v>
      </c>
      <c r="F225" s="7"/>
      <c r="G225" s="7"/>
      <c r="H225" s="7"/>
      <c r="I225" s="7"/>
      <c r="J225" s="7"/>
      <c r="K225" s="7"/>
      <c r="L225" s="7"/>
      <c r="M225" s="7"/>
    </row>
    <row r="226" spans="1:13" s="6" customFormat="1" x14ac:dyDescent="0.35">
      <c r="A226" s="6" t="s">
        <v>765</v>
      </c>
      <c r="B226" s="7" t="s">
        <v>766</v>
      </c>
      <c r="C226" s="7">
        <f t="shared" ref="C226:D226" si="103">C169</f>
        <v>0</v>
      </c>
      <c r="D226" s="7">
        <f t="shared" si="103"/>
        <v>0</v>
      </c>
      <c r="F226" s="7"/>
      <c r="G226" s="7"/>
      <c r="H226" s="7"/>
      <c r="I226" s="7"/>
      <c r="J226" s="7"/>
      <c r="K226" s="7"/>
      <c r="L226" s="7"/>
      <c r="M226" s="7"/>
    </row>
    <row r="227" spans="1:13" s="6" customFormat="1" x14ac:dyDescent="0.35">
      <c r="A227" s="6" t="s">
        <v>767</v>
      </c>
      <c r="B227" s="7" t="s">
        <v>768</v>
      </c>
      <c r="C227" s="7">
        <f t="shared" ref="C227:D227" si="104">C182</f>
        <v>1595440</v>
      </c>
      <c r="D227" s="7">
        <f t="shared" si="104"/>
        <v>6197016</v>
      </c>
      <c r="F227" s="7"/>
      <c r="G227" s="7"/>
      <c r="H227" s="7"/>
      <c r="I227" s="7"/>
      <c r="J227" s="7"/>
      <c r="K227" s="7"/>
      <c r="L227" s="7"/>
      <c r="M227" s="7"/>
    </row>
    <row r="228" spans="1:13" s="6" customFormat="1" x14ac:dyDescent="0.35">
      <c r="A228" s="6" t="s">
        <v>769</v>
      </c>
      <c r="B228" s="7" t="s">
        <v>770</v>
      </c>
      <c r="C228" s="7">
        <f>C225+C226+C227</f>
        <v>1595440</v>
      </c>
      <c r="D228" s="7">
        <f t="shared" ref="D228" si="105">D225+D226+D227</f>
        <v>6197016</v>
      </c>
      <c r="F228" s="7"/>
      <c r="G228" s="7"/>
      <c r="H228" s="7"/>
      <c r="I228" s="7"/>
      <c r="J228" s="7"/>
      <c r="K228" s="7"/>
      <c r="L228" s="7"/>
      <c r="M228" s="7"/>
    </row>
    <row r="229" spans="1:13" s="6" customFormat="1" x14ac:dyDescent="0.35">
      <c r="A229" s="6" t="s">
        <v>771</v>
      </c>
      <c r="B229" s="7" t="s">
        <v>772</v>
      </c>
      <c r="C229" s="7">
        <f t="shared" ref="C229:D229" si="106">C220</f>
        <v>70618529.760000005</v>
      </c>
      <c r="D229" s="7">
        <f t="shared" si="106"/>
        <v>422072852.10000002</v>
      </c>
      <c r="F229" s="7"/>
      <c r="G229" s="7"/>
      <c r="H229" s="7"/>
      <c r="I229" s="7"/>
      <c r="J229" s="7"/>
      <c r="K229" s="7"/>
      <c r="L229" s="7"/>
      <c r="M229" s="7"/>
    </row>
    <row r="230" spans="1:13" s="6" customFormat="1" x14ac:dyDescent="0.35">
      <c r="A230" s="6" t="s">
        <v>773</v>
      </c>
      <c r="B230" s="7" t="s">
        <v>774</v>
      </c>
      <c r="C230" s="7">
        <f t="shared" ref="C230:D230" si="107">IF(C202&gt;0,C202,999999999.99)</f>
        <v>999999999.99000001</v>
      </c>
      <c r="D230" s="7">
        <f t="shared" si="107"/>
        <v>6197016</v>
      </c>
      <c r="F230" s="7"/>
      <c r="G230" s="7"/>
      <c r="H230" s="7"/>
      <c r="I230" s="7"/>
      <c r="J230" s="7"/>
      <c r="K230" s="7"/>
      <c r="L230" s="7"/>
      <c r="M230" s="7"/>
    </row>
    <row r="231" spans="1:13" x14ac:dyDescent="0.35">
      <c r="B231" s="7" t="s">
        <v>775</v>
      </c>
    </row>
    <row r="232" spans="1:13" x14ac:dyDescent="0.35">
      <c r="B232" s="7" t="s">
        <v>776</v>
      </c>
    </row>
    <row r="233" spans="1:13" x14ac:dyDescent="0.35">
      <c r="A233" s="6" t="s">
        <v>777</v>
      </c>
      <c r="B233" s="7" t="s">
        <v>778</v>
      </c>
      <c r="C233" s="7">
        <f t="shared" ref="C233:D233" si="108">MIN(C230,MAX(C228,C229))</f>
        <v>70618529.760000005</v>
      </c>
      <c r="D233" s="7">
        <f t="shared" si="108"/>
        <v>6197016</v>
      </c>
    </row>
    <row r="234" spans="1:13" x14ac:dyDescent="0.35">
      <c r="B234" s="7" t="s">
        <v>779</v>
      </c>
    </row>
    <row r="235" spans="1:13" x14ac:dyDescent="0.35">
      <c r="A235" s="97" t="s">
        <v>780</v>
      </c>
      <c r="B235" s="98" t="s">
        <v>781</v>
      </c>
      <c r="C235" s="7">
        <v>0</v>
      </c>
      <c r="D235" s="7">
        <v>0</v>
      </c>
    </row>
    <row r="236" spans="1:13" x14ac:dyDescent="0.35">
      <c r="A236" s="98"/>
      <c r="B236" s="98" t="s">
        <v>782</v>
      </c>
    </row>
    <row r="237" spans="1:13" x14ac:dyDescent="0.35">
      <c r="A237" s="6" t="s">
        <v>783</v>
      </c>
      <c r="B237" s="7" t="s">
        <v>784</v>
      </c>
      <c r="C237" s="7">
        <f t="shared" ref="C237:D237" si="109">+C210</f>
        <v>72644350.760000005</v>
      </c>
      <c r="D237" s="7">
        <f t="shared" si="109"/>
        <v>419230640.81</v>
      </c>
    </row>
    <row r="238" spans="1:13" x14ac:dyDescent="0.35">
      <c r="A238" s="97" t="s">
        <v>785</v>
      </c>
      <c r="B238" s="98" t="s">
        <v>758</v>
      </c>
      <c r="C238" s="7">
        <f t="shared" ref="C238:D238" si="110">MIN(C233,C237)</f>
        <v>70618529.760000005</v>
      </c>
      <c r="D238" s="7">
        <f t="shared" si="110"/>
        <v>6197016</v>
      </c>
    </row>
    <row r="239" spans="1:13" x14ac:dyDescent="0.35">
      <c r="B239" s="7" t="s">
        <v>786</v>
      </c>
    </row>
    <row r="240" spans="1:13" x14ac:dyDescent="0.35">
      <c r="A240" s="6" t="s">
        <v>787</v>
      </c>
      <c r="B240" s="7" t="s">
        <v>788</v>
      </c>
      <c r="C240" s="7">
        <f t="shared" ref="C240:D240" si="111">ROUND(C238/C103,2)</f>
        <v>10764.2</v>
      </c>
      <c r="D240" s="7">
        <f t="shared" si="111"/>
        <v>158.1</v>
      </c>
    </row>
    <row r="241" spans="1:13" x14ac:dyDescent="0.35">
      <c r="B241" s="7" t="s">
        <v>789</v>
      </c>
    </row>
    <row r="242" spans="1:13" x14ac:dyDescent="0.35">
      <c r="A242" s="6" t="s">
        <v>595</v>
      </c>
      <c r="C242" s="88"/>
      <c r="D242" s="88"/>
    </row>
    <row r="243" spans="1:13" ht="31" x14ac:dyDescent="0.35">
      <c r="A243" s="6" t="s">
        <v>595</v>
      </c>
      <c r="B243" s="99" t="s">
        <v>790</v>
      </c>
    </row>
    <row r="244" spans="1:13" x14ac:dyDescent="0.35">
      <c r="A244" s="6" t="s">
        <v>791</v>
      </c>
      <c r="B244" s="7" t="s">
        <v>792</v>
      </c>
      <c r="C244"/>
    </row>
    <row r="245" spans="1:13" x14ac:dyDescent="0.35">
      <c r="B245" s="7" t="s">
        <v>793</v>
      </c>
    </row>
    <row r="246" spans="1:13" x14ac:dyDescent="0.35">
      <c r="A246" s="97" t="s">
        <v>794</v>
      </c>
      <c r="B246" s="98" t="s">
        <v>795</v>
      </c>
      <c r="C246" s="7">
        <f t="shared" ref="C246:D246" si="112">IF((AND(C$210=C$238,C$73&lt;&gt;888888888.88))=TRUE(),C233,0)</f>
        <v>0</v>
      </c>
      <c r="D246" s="7">
        <f t="shared" si="112"/>
        <v>0</v>
      </c>
    </row>
    <row r="247" spans="1:13" s="6" customFormat="1" x14ac:dyDescent="0.35">
      <c r="A247" s="98"/>
      <c r="B247" s="98" t="s">
        <v>796</v>
      </c>
      <c r="C247" s="7"/>
      <c r="D247" s="7"/>
      <c r="F247" s="7" t="s">
        <v>2</v>
      </c>
      <c r="G247" s="7"/>
      <c r="H247" s="7"/>
      <c r="I247" s="7"/>
      <c r="J247" s="7"/>
      <c r="K247" s="7"/>
      <c r="L247" s="7"/>
      <c r="M247" s="7"/>
    </row>
    <row r="248" spans="1:13" s="6" customFormat="1" x14ac:dyDescent="0.35">
      <c r="A248" s="6" t="s">
        <v>797</v>
      </c>
      <c r="B248" s="7" t="s">
        <v>798</v>
      </c>
      <c r="C248" s="7">
        <f t="shared" ref="C248:D248" si="113">IF(C210=C238,C210,0)</f>
        <v>0</v>
      </c>
      <c r="D248" s="7">
        <f t="shared" si="113"/>
        <v>0</v>
      </c>
      <c r="F248" s="7"/>
      <c r="G248" s="7"/>
      <c r="H248" s="7"/>
      <c r="I248" s="7"/>
      <c r="J248" s="7"/>
      <c r="K248" s="7"/>
      <c r="L248" s="7"/>
      <c r="M248" s="7"/>
    </row>
    <row r="249" spans="1:13" s="6" customFormat="1" x14ac:dyDescent="0.35">
      <c r="A249" s="6" t="s">
        <v>799</v>
      </c>
      <c r="B249" s="7" t="s">
        <v>800</v>
      </c>
      <c r="C249" s="7">
        <f t="shared" ref="C249:D249" si="114">IF(C210=C238,C68,0)</f>
        <v>0</v>
      </c>
      <c r="D249" s="7">
        <f t="shared" si="114"/>
        <v>0</v>
      </c>
      <c r="F249" s="7"/>
      <c r="G249" s="7"/>
      <c r="H249" s="7"/>
      <c r="I249" s="7"/>
      <c r="J249" s="7"/>
      <c r="K249" s="7"/>
      <c r="L249" s="7"/>
      <c r="M249" s="7"/>
    </row>
    <row r="250" spans="1:13" s="6" customFormat="1" x14ac:dyDescent="0.35">
      <c r="A250" s="6" t="s">
        <v>801</v>
      </c>
      <c r="B250" s="7" t="s">
        <v>802</v>
      </c>
      <c r="C250" s="7">
        <f t="shared" ref="C250:D250" si="115">IF(MIN((C246-C248),(C249-C248))&gt;0,ROUND(MIN((C246-C248),(C249-C248)),2),0)</f>
        <v>0</v>
      </c>
      <c r="D250" s="7">
        <f t="shared" si="115"/>
        <v>0</v>
      </c>
      <c r="F250" s="7"/>
      <c r="G250" s="7"/>
      <c r="H250" s="7"/>
      <c r="I250" s="7"/>
      <c r="J250" s="7"/>
      <c r="K250" s="7"/>
      <c r="L250" s="7"/>
      <c r="M250" s="7"/>
    </row>
    <row r="251" spans="1:13" s="6" customFormat="1" x14ac:dyDescent="0.35">
      <c r="A251" s="7"/>
      <c r="B251" s="7" t="s">
        <v>803</v>
      </c>
      <c r="C251" s="7"/>
      <c r="D251" s="7"/>
      <c r="F251" s="7"/>
      <c r="G251" s="7"/>
      <c r="H251" s="7"/>
      <c r="I251" s="7"/>
      <c r="J251" s="7"/>
      <c r="K251" s="7"/>
      <c r="L251" s="7"/>
      <c r="M251" s="7"/>
    </row>
    <row r="252" spans="1:13" s="6" customFormat="1" x14ac:dyDescent="0.35">
      <c r="A252" s="7"/>
      <c r="B252" s="7" t="s">
        <v>804</v>
      </c>
      <c r="C252" s="7"/>
      <c r="D252" s="7"/>
      <c r="F252" s="7"/>
      <c r="G252" s="7"/>
      <c r="H252" s="7"/>
      <c r="I252" s="7"/>
      <c r="J252" s="7"/>
      <c r="K252" s="7"/>
      <c r="L252" s="7"/>
      <c r="M252" s="7"/>
    </row>
    <row r="253" spans="1:13" s="6" customFormat="1" x14ac:dyDescent="0.35">
      <c r="A253" s="7"/>
      <c r="B253" s="7" t="s">
        <v>805</v>
      </c>
      <c r="C253" s="7"/>
      <c r="D253" s="7"/>
      <c r="F253" s="7"/>
      <c r="G253" s="7"/>
      <c r="H253" s="7"/>
      <c r="I253" s="7"/>
      <c r="J253" s="7"/>
      <c r="K253" s="7"/>
      <c r="L253" s="7"/>
      <c r="M253" s="7"/>
    </row>
    <row r="254" spans="1:13" s="6" customFormat="1" x14ac:dyDescent="0.35">
      <c r="A254" s="6" t="s">
        <v>806</v>
      </c>
      <c r="B254" s="7" t="s">
        <v>807</v>
      </c>
      <c r="C254" s="7">
        <f t="shared" ref="C254:D254" si="116">MIN(C73,C250)</f>
        <v>0</v>
      </c>
      <c r="D254" s="7">
        <f t="shared" si="116"/>
        <v>0</v>
      </c>
      <c r="F254" s="7"/>
      <c r="G254" s="7"/>
      <c r="H254" s="7"/>
      <c r="I254" s="7"/>
      <c r="J254" s="7"/>
      <c r="K254" s="7"/>
      <c r="L254" s="7"/>
      <c r="M254" s="7"/>
    </row>
    <row r="255" spans="1:13" s="6" customFormat="1" x14ac:dyDescent="0.35">
      <c r="A255" s="7"/>
      <c r="B255" s="7" t="s">
        <v>808</v>
      </c>
      <c r="C255" s="7"/>
      <c r="D255" s="7"/>
      <c r="F255" s="7"/>
      <c r="G255" s="7"/>
      <c r="H255" s="7"/>
      <c r="I255" s="7"/>
      <c r="J255" s="7"/>
      <c r="K255" s="7"/>
      <c r="L255" s="7"/>
      <c r="M255" s="7"/>
    </row>
    <row r="256" spans="1:13" s="6" customFormat="1" x14ac:dyDescent="0.35">
      <c r="A256" s="7"/>
      <c r="B256" s="7"/>
      <c r="C256" s="7"/>
      <c r="D256" s="7"/>
      <c r="F256" s="7"/>
      <c r="G256" s="7"/>
      <c r="H256" s="7"/>
      <c r="I256" s="7"/>
      <c r="J256" s="7"/>
      <c r="K256" s="7"/>
      <c r="L256" s="7"/>
      <c r="M256" s="7"/>
    </row>
    <row r="257" spans="1:13" s="6" customFormat="1" x14ac:dyDescent="0.35">
      <c r="A257" s="6" t="s">
        <v>595</v>
      </c>
      <c r="B257" s="44" t="s">
        <v>809</v>
      </c>
      <c r="C257" s="66"/>
      <c r="D257" s="66"/>
      <c r="F257" s="7"/>
      <c r="G257" s="7"/>
      <c r="H257" s="7"/>
      <c r="I257" s="7"/>
      <c r="J257" s="7"/>
      <c r="K257" s="7"/>
      <c r="L257" s="7"/>
      <c r="M257" s="7"/>
    </row>
    <row r="258" spans="1:13" s="6" customFormat="1" x14ac:dyDescent="0.35">
      <c r="A258" s="6" t="s">
        <v>810</v>
      </c>
      <c r="B258" s="7" t="s">
        <v>811</v>
      </c>
      <c r="C258" s="7">
        <f>+C238+C188</f>
        <v>70618529.760000005</v>
      </c>
      <c r="D258" s="7">
        <f t="shared" ref="D258" si="117">+D238+D188</f>
        <v>6197016</v>
      </c>
      <c r="F258" s="7"/>
      <c r="G258" s="7"/>
      <c r="H258" s="7"/>
      <c r="I258" s="7"/>
      <c r="J258" s="7"/>
      <c r="K258" s="7"/>
      <c r="L258" s="7"/>
      <c r="M258" s="7"/>
    </row>
    <row r="259" spans="1:13" s="6" customFormat="1" x14ac:dyDescent="0.35">
      <c r="A259" s="6" t="s">
        <v>812</v>
      </c>
      <c r="B259" s="7" t="s">
        <v>813</v>
      </c>
      <c r="C259" s="7">
        <f>C254</f>
        <v>0</v>
      </c>
      <c r="D259" s="7">
        <f t="shared" ref="D259" si="118">D254</f>
        <v>0</v>
      </c>
      <c r="F259" s="7"/>
      <c r="G259" s="7"/>
      <c r="H259" s="7"/>
      <c r="I259" s="7"/>
      <c r="J259" s="7"/>
      <c r="K259" s="7"/>
      <c r="L259" s="7"/>
      <c r="M259" s="7"/>
    </row>
    <row r="260" spans="1:13" s="6" customFormat="1" x14ac:dyDescent="0.35">
      <c r="A260" s="6" t="s">
        <v>814</v>
      </c>
      <c r="B260" s="7" t="s">
        <v>815</v>
      </c>
      <c r="C260" s="7">
        <f>ROUND(C258+C259,2)</f>
        <v>70618529.760000005</v>
      </c>
      <c r="D260" s="7">
        <f t="shared" ref="D260" si="119">ROUND(D258+D259,2)</f>
        <v>6197016</v>
      </c>
      <c r="F260" s="7"/>
      <c r="G260" s="7"/>
      <c r="H260" s="7"/>
      <c r="I260" s="7"/>
      <c r="J260" s="7"/>
      <c r="K260" s="7"/>
      <c r="L260" s="7"/>
      <c r="M260" s="7"/>
    </row>
    <row r="261" spans="1:13" s="6" customFormat="1" x14ac:dyDescent="0.35">
      <c r="A261" s="7"/>
      <c r="B261" s="7"/>
      <c r="C261" s="66"/>
      <c r="D261" s="66"/>
      <c r="F261" s="7"/>
      <c r="G261" s="7"/>
      <c r="H261" s="7"/>
      <c r="I261" s="7"/>
      <c r="J261" s="7"/>
      <c r="K261" s="7"/>
      <c r="L261" s="7"/>
      <c r="M261" s="7"/>
    </row>
    <row r="262" spans="1:13" s="6" customFormat="1" x14ac:dyDescent="0.35">
      <c r="A262" s="6" t="s">
        <v>595</v>
      </c>
      <c r="B262" s="44" t="s">
        <v>816</v>
      </c>
      <c r="C262" s="7"/>
      <c r="D262" s="7"/>
      <c r="F262" s="7"/>
      <c r="G262" s="7"/>
      <c r="H262" s="7"/>
      <c r="I262" s="7"/>
      <c r="J262" s="7"/>
      <c r="K262" s="7"/>
      <c r="L262" s="7"/>
      <c r="M262" s="7"/>
    </row>
    <row r="263" spans="1:13" s="6" customFormat="1" x14ac:dyDescent="0.35">
      <c r="A263" s="6" t="s">
        <v>817</v>
      </c>
      <c r="B263" s="7" t="s">
        <v>818</v>
      </c>
      <c r="C263" s="43">
        <f t="shared" ref="C263:D263" si="120">C49</f>
        <v>2.7E-2</v>
      </c>
      <c r="D263" s="43">
        <f t="shared" si="120"/>
        <v>2.7E-2</v>
      </c>
      <c r="F263" s="7"/>
      <c r="G263" s="7"/>
      <c r="H263" s="7"/>
      <c r="I263" s="7"/>
      <c r="J263" s="7"/>
      <c r="K263" s="7"/>
      <c r="L263" s="7"/>
      <c r="M263" s="7"/>
    </row>
    <row r="264" spans="1:13" s="6" customFormat="1" x14ac:dyDescent="0.35">
      <c r="A264" s="7"/>
      <c r="B264" s="7" t="s">
        <v>819</v>
      </c>
      <c r="C264" s="43"/>
      <c r="D264" s="43"/>
      <c r="F264" s="7"/>
      <c r="G264" s="7"/>
      <c r="H264" s="7"/>
      <c r="I264" s="7"/>
      <c r="J264" s="7"/>
      <c r="K264" s="7"/>
      <c r="L264" s="7"/>
      <c r="M264" s="7"/>
    </row>
    <row r="265" spans="1:13" s="6" customFormat="1" x14ac:dyDescent="0.35">
      <c r="A265" s="6" t="s">
        <v>820</v>
      </c>
      <c r="B265" s="7" t="s">
        <v>821</v>
      </c>
      <c r="C265" s="43">
        <f t="shared" ref="C265:D265" si="121">ROUND((C260-(C103*C44)-C47)/C48,6)</f>
        <v>5.6010999999999998E-2</v>
      </c>
      <c r="D265" s="43">
        <f t="shared" si="121"/>
        <v>1.15E-4</v>
      </c>
      <c r="F265" s="7"/>
      <c r="G265" s="7"/>
      <c r="H265" s="7"/>
      <c r="I265" s="7"/>
      <c r="J265" s="7"/>
      <c r="K265" s="7"/>
      <c r="L265" s="7"/>
      <c r="M265" s="7"/>
    </row>
    <row r="266" spans="1:13" s="6" customFormat="1" x14ac:dyDescent="0.35">
      <c r="A266" s="7"/>
      <c r="B266" s="7" t="s">
        <v>822</v>
      </c>
      <c r="C266" s="43"/>
      <c r="D266" s="43"/>
      <c r="F266" s="7"/>
      <c r="G266" s="7"/>
      <c r="H266" s="7"/>
      <c r="I266" s="7"/>
      <c r="J266" s="7"/>
      <c r="K266" s="7"/>
      <c r="L266" s="7"/>
      <c r="M266" s="7"/>
    </row>
    <row r="267" spans="1:13" s="6" customFormat="1" x14ac:dyDescent="0.35">
      <c r="A267" s="7"/>
      <c r="B267" s="7" t="s">
        <v>823</v>
      </c>
      <c r="C267" s="43"/>
      <c r="D267" s="43"/>
      <c r="F267" s="7"/>
      <c r="G267" s="7"/>
      <c r="H267" s="7"/>
      <c r="I267" s="7"/>
      <c r="J267" s="7"/>
      <c r="K267" s="7"/>
      <c r="L267" s="7"/>
      <c r="M267" s="7"/>
    </row>
    <row r="268" spans="1:13" s="6" customFormat="1" x14ac:dyDescent="0.35">
      <c r="A268" s="6" t="s">
        <v>824</v>
      </c>
      <c r="B268" s="7" t="s">
        <v>825</v>
      </c>
      <c r="C268" s="43">
        <f t="shared" ref="C268:D268" si="122">ROUND(((C50)*(1+C207+C208))/C48,6)</f>
        <v>0.82686099999999996</v>
      </c>
      <c r="D268" s="43">
        <f t="shared" si="122"/>
        <v>0.23653199999999999</v>
      </c>
      <c r="F268" s="7"/>
      <c r="G268" s="7"/>
      <c r="H268" s="7"/>
      <c r="I268" s="7"/>
      <c r="J268" s="7"/>
      <c r="K268" s="7"/>
      <c r="L268" s="7"/>
      <c r="M268" s="7"/>
    </row>
    <row r="269" spans="1:13" s="6" customFormat="1" x14ac:dyDescent="0.35">
      <c r="A269" s="7"/>
      <c r="B269" s="7" t="s">
        <v>826</v>
      </c>
      <c r="C269" s="43"/>
      <c r="D269" s="43"/>
      <c r="F269" s="7"/>
      <c r="G269" s="7"/>
      <c r="H269" s="7"/>
      <c r="I269" s="7"/>
      <c r="J269" s="7"/>
      <c r="K269" s="7"/>
      <c r="L269" s="7"/>
      <c r="M269" s="7"/>
    </row>
    <row r="270" spans="1:13" s="6" customFormat="1" x14ac:dyDescent="0.35">
      <c r="A270" s="7"/>
      <c r="B270" s="7" t="s">
        <v>827</v>
      </c>
      <c r="C270" s="43"/>
      <c r="D270" s="43"/>
      <c r="F270" s="7"/>
      <c r="G270" s="7"/>
      <c r="H270" s="7"/>
      <c r="I270" s="7"/>
      <c r="J270" s="7"/>
      <c r="K270" s="7"/>
      <c r="L270" s="7"/>
      <c r="M270" s="7"/>
    </row>
    <row r="271" spans="1:13" s="6" customFormat="1" x14ac:dyDescent="0.35">
      <c r="A271" s="6" t="s">
        <v>828</v>
      </c>
      <c r="B271" s="7" t="s">
        <v>829</v>
      </c>
      <c r="C271" s="43">
        <f t="shared" ref="C271:D271" si="123">MIN(C263,C265)</f>
        <v>2.7E-2</v>
      </c>
      <c r="D271" s="43">
        <f t="shared" si="123"/>
        <v>1.15E-4</v>
      </c>
      <c r="F271" s="7"/>
      <c r="G271" s="7"/>
      <c r="H271" s="7"/>
      <c r="I271" s="7"/>
      <c r="J271" s="7"/>
      <c r="K271" s="7"/>
      <c r="L271" s="7"/>
      <c r="M271" s="7"/>
    </row>
    <row r="272" spans="1:13" s="6" customFormat="1" x14ac:dyDescent="0.35">
      <c r="A272" s="7"/>
      <c r="B272" s="7" t="s">
        <v>830</v>
      </c>
      <c r="C272" s="43"/>
      <c r="D272" s="43"/>
      <c r="F272" s="7"/>
      <c r="G272" s="7"/>
      <c r="H272" s="7"/>
      <c r="I272" s="7"/>
      <c r="J272" s="7"/>
      <c r="K272" s="7"/>
      <c r="L272" s="7"/>
      <c r="M272" s="7"/>
    </row>
    <row r="273" spans="1:13" s="6" customFormat="1" x14ac:dyDescent="0.35">
      <c r="A273" s="6" t="s">
        <v>831</v>
      </c>
      <c r="B273" s="7" t="s">
        <v>832</v>
      </c>
      <c r="C273" s="101">
        <v>0</v>
      </c>
      <c r="D273" s="101">
        <v>0</v>
      </c>
      <c r="F273" s="7"/>
      <c r="G273" s="7"/>
      <c r="H273" s="7"/>
      <c r="I273" s="7"/>
      <c r="J273" s="7"/>
      <c r="K273" s="7"/>
      <c r="L273" s="7"/>
      <c r="M273" s="7"/>
    </row>
    <row r="274" spans="1:13" s="6" customFormat="1" x14ac:dyDescent="0.35">
      <c r="A274" s="6" t="s">
        <v>833</v>
      </c>
      <c r="B274" s="7" t="s">
        <v>834</v>
      </c>
      <c r="C274" s="43">
        <f t="shared" ref="C274:D274" si="124">IF(C273&gt;0,C273,C271)</f>
        <v>2.7E-2</v>
      </c>
      <c r="D274" s="43">
        <f t="shared" si="124"/>
        <v>1.15E-4</v>
      </c>
      <c r="F274" s="7"/>
      <c r="G274" s="7"/>
      <c r="H274" s="7"/>
      <c r="I274" s="7"/>
      <c r="J274" s="7"/>
      <c r="K274" s="7"/>
      <c r="L274" s="7"/>
      <c r="M274" s="7"/>
    </row>
    <row r="275" spans="1:13" s="6" customFormat="1" x14ac:dyDescent="0.35">
      <c r="A275" s="7"/>
      <c r="B275" s="7" t="s">
        <v>835</v>
      </c>
      <c r="C275" s="43">
        <f>ROUND(C274*1000,3)</f>
        <v>27</v>
      </c>
      <c r="D275" s="43">
        <f t="shared" ref="D275" si="125">ROUND(D274*1000,3)</f>
        <v>0.115</v>
      </c>
      <c r="F275" s="7"/>
      <c r="G275" s="7"/>
      <c r="H275" s="7"/>
      <c r="I275" s="7"/>
      <c r="J275" s="7"/>
      <c r="K275" s="7"/>
      <c r="L275" s="7"/>
      <c r="M275" s="7"/>
    </row>
    <row r="276" spans="1:13" s="6" customFormat="1" x14ac:dyDescent="0.35">
      <c r="A276" s="6" t="s">
        <v>836</v>
      </c>
      <c r="B276" s="7" t="s">
        <v>837</v>
      </c>
      <c r="C276" s="43">
        <f>ROUND(C263-C274-C282,6)</f>
        <v>0</v>
      </c>
      <c r="D276" s="43">
        <f t="shared" ref="D276" si="126">ROUND(D263-D274-D282,6)</f>
        <v>2.1545999999999999E-2</v>
      </c>
      <c r="F276" s="7"/>
      <c r="G276" s="7"/>
      <c r="H276" s="7"/>
      <c r="I276" s="7"/>
      <c r="J276" s="7"/>
      <c r="K276" s="7"/>
      <c r="L276" s="7"/>
      <c r="M276" s="7"/>
    </row>
    <row r="277" spans="1:13" s="6" customFormat="1" x14ac:dyDescent="0.35">
      <c r="A277" s="6" t="s">
        <v>595</v>
      </c>
      <c r="B277" s="7" t="s">
        <v>595</v>
      </c>
      <c r="C277" s="43"/>
      <c r="D277" s="43"/>
      <c r="F277" s="7"/>
      <c r="G277" s="7"/>
      <c r="H277" s="7"/>
      <c r="I277" s="7"/>
      <c r="J277" s="7"/>
      <c r="K277" s="7"/>
      <c r="L277" s="7"/>
      <c r="M277" s="7"/>
    </row>
    <row r="278" spans="1:13" s="6" customFormat="1" x14ac:dyDescent="0.35">
      <c r="A278" s="6" t="s">
        <v>595</v>
      </c>
      <c r="B278" s="44" t="s">
        <v>838</v>
      </c>
      <c r="C278" s="7"/>
      <c r="D278" s="7"/>
      <c r="F278" s="7"/>
      <c r="G278" s="7"/>
      <c r="H278" s="7"/>
      <c r="I278" s="7"/>
      <c r="J278" s="7"/>
      <c r="K278" s="7"/>
      <c r="L278" s="7"/>
      <c r="M278" s="7"/>
    </row>
    <row r="279" spans="1:13" s="6" customFormat="1" x14ac:dyDescent="0.35">
      <c r="A279" s="6" t="s">
        <v>839</v>
      </c>
      <c r="B279" s="7" t="s">
        <v>840</v>
      </c>
      <c r="C279" s="7">
        <f t="shared" ref="C279:D279" si="127">C63</f>
        <v>4115447.48</v>
      </c>
      <c r="D279" s="7">
        <f t="shared" si="127"/>
        <v>21988055.530000001</v>
      </c>
      <c r="F279" s="7"/>
      <c r="G279" s="7"/>
      <c r="H279" s="7"/>
      <c r="I279" s="7"/>
      <c r="J279" s="7"/>
      <c r="K279" s="7"/>
      <c r="L279" s="7"/>
      <c r="M279" s="7"/>
    </row>
    <row r="280" spans="1:13" s="6" customFormat="1" x14ac:dyDescent="0.35">
      <c r="A280" s="6" t="s">
        <v>841</v>
      </c>
      <c r="B280" s="7" t="s">
        <v>842</v>
      </c>
      <c r="C280" s="43">
        <f t="shared" ref="C280:D280" si="128">ROUND(C279/C48,6)</f>
        <v>3.3830000000000002E-3</v>
      </c>
      <c r="D280" s="43">
        <f t="shared" si="128"/>
        <v>5.339E-3</v>
      </c>
      <c r="F280" s="7"/>
      <c r="G280" s="7"/>
      <c r="H280" s="7"/>
      <c r="I280" s="7"/>
      <c r="J280" s="7"/>
      <c r="K280" s="7"/>
      <c r="L280" s="7"/>
      <c r="M280" s="7"/>
    </row>
    <row r="281" spans="1:13" s="6" customFormat="1" x14ac:dyDescent="0.35">
      <c r="A281" s="7"/>
      <c r="B281" s="7" t="s">
        <v>843</v>
      </c>
      <c r="C281" s="43"/>
      <c r="D281" s="43"/>
      <c r="F281" s="7"/>
      <c r="G281" s="7"/>
      <c r="H281" s="7"/>
      <c r="I281" s="7"/>
      <c r="J281" s="7"/>
      <c r="K281" s="7"/>
      <c r="L281" s="7"/>
      <c r="M281" s="7"/>
    </row>
    <row r="282" spans="1:13" s="6" customFormat="1" x14ac:dyDescent="0.35">
      <c r="A282" s="6" t="s">
        <v>844</v>
      </c>
      <c r="B282" s="7" t="s">
        <v>845</v>
      </c>
      <c r="C282" s="43">
        <f t="shared" ref="C282:D282" si="129">IF(ROUND(MIN(C280,(C263-C274),(C268-C274)),6)&lt;0,0,(ROUND(MIN(C280,(C263-C274),(C268-C274)),6)))</f>
        <v>0</v>
      </c>
      <c r="D282" s="43">
        <f t="shared" si="129"/>
        <v>5.339E-3</v>
      </c>
      <c r="F282" s="7"/>
      <c r="G282" s="7"/>
      <c r="H282" s="7"/>
      <c r="I282" s="7"/>
      <c r="J282" s="7"/>
      <c r="K282" s="7"/>
      <c r="L282" s="7"/>
      <c r="M282" s="7"/>
    </row>
    <row r="283" spans="1:13" s="6" customFormat="1" x14ac:dyDescent="0.35">
      <c r="A283" s="7"/>
      <c r="B283" s="7" t="s">
        <v>846</v>
      </c>
      <c r="C283" s="43"/>
      <c r="D283" s="43"/>
      <c r="F283" s="7"/>
      <c r="G283" s="7"/>
      <c r="H283" s="7"/>
      <c r="I283" s="7"/>
      <c r="J283" s="7"/>
      <c r="K283" s="7"/>
      <c r="L283" s="7"/>
      <c r="M283" s="7"/>
    </row>
    <row r="284" spans="1:13" s="6" customFormat="1" x14ac:dyDescent="0.35">
      <c r="A284" s="7"/>
      <c r="B284" s="7" t="s">
        <v>847</v>
      </c>
      <c r="C284" s="43"/>
      <c r="D284" s="43"/>
      <c r="F284" s="7"/>
      <c r="G284" s="7"/>
      <c r="H284" s="7"/>
      <c r="I284" s="7"/>
      <c r="J284" s="7"/>
      <c r="K284" s="7"/>
      <c r="L284" s="7"/>
      <c r="M284" s="7"/>
    </row>
    <row r="285" spans="1:13" s="6" customFormat="1" x14ac:dyDescent="0.35">
      <c r="A285" s="6" t="s">
        <v>848</v>
      </c>
      <c r="B285" s="7" t="s">
        <v>849</v>
      </c>
      <c r="C285" s="43">
        <v>0</v>
      </c>
      <c r="D285" s="43">
        <v>0</v>
      </c>
      <c r="F285" s="7"/>
      <c r="G285" s="7"/>
      <c r="H285" s="7"/>
      <c r="I285" s="7"/>
      <c r="J285" s="7"/>
      <c r="K285" s="7"/>
      <c r="L285" s="7"/>
      <c r="M285" s="7"/>
    </row>
    <row r="286" spans="1:13" s="6" customFormat="1" x14ac:dyDescent="0.35">
      <c r="A286" s="6" t="s">
        <v>850</v>
      </c>
      <c r="B286" s="7" t="s">
        <v>851</v>
      </c>
      <c r="C286" s="43">
        <f t="shared" ref="C286:D286" si="130">IF(C273&gt;0,C285,C282)</f>
        <v>0</v>
      </c>
      <c r="D286" s="43">
        <f t="shared" si="130"/>
        <v>5.339E-3</v>
      </c>
      <c r="F286" s="7"/>
      <c r="G286" s="7"/>
      <c r="H286" s="7"/>
      <c r="I286" s="7"/>
      <c r="J286" s="7"/>
      <c r="K286" s="7"/>
      <c r="L286" s="7"/>
      <c r="M286" s="7"/>
    </row>
    <row r="287" spans="1:13" s="6" customFormat="1" x14ac:dyDescent="0.35">
      <c r="A287" s="7"/>
      <c r="B287" s="7" t="s">
        <v>852</v>
      </c>
      <c r="C287" s="7"/>
      <c r="D287" s="7"/>
      <c r="F287" s="7"/>
      <c r="G287" s="7"/>
      <c r="H287" s="7"/>
      <c r="I287" s="7"/>
      <c r="J287" s="7"/>
      <c r="K287" s="7"/>
      <c r="L287" s="7"/>
      <c r="M287" s="7"/>
    </row>
    <row r="288" spans="1:13" s="6" customFormat="1" x14ac:dyDescent="0.35">
      <c r="B288" s="7"/>
      <c r="C288" s="63"/>
      <c r="D288" s="63"/>
      <c r="F288" s="7"/>
      <c r="G288" s="7"/>
      <c r="H288" s="7"/>
      <c r="I288" s="7"/>
      <c r="J288" s="7"/>
      <c r="K288" s="7"/>
      <c r="L288" s="7"/>
      <c r="M288" s="7"/>
    </row>
    <row r="289" spans="1:13" s="6" customFormat="1" x14ac:dyDescent="0.35">
      <c r="A289" s="6" t="s">
        <v>595</v>
      </c>
      <c r="B289" s="44" t="s">
        <v>853</v>
      </c>
      <c r="C289" s="104"/>
      <c r="D289" s="104"/>
      <c r="F289" s="7"/>
      <c r="G289" s="7"/>
      <c r="H289" s="7"/>
      <c r="I289" s="7"/>
      <c r="J289" s="7"/>
      <c r="K289" s="7"/>
      <c r="L289" s="7"/>
      <c r="M289" s="7"/>
    </row>
    <row r="290" spans="1:13" s="6" customFormat="1" x14ac:dyDescent="0.35">
      <c r="A290" s="6" t="s">
        <v>854</v>
      </c>
      <c r="B290" s="7" t="s">
        <v>855</v>
      </c>
      <c r="C290" s="7">
        <f>C260</f>
        <v>70618529.760000005</v>
      </c>
      <c r="D290" s="7">
        <f t="shared" ref="D290" si="131">D260</f>
        <v>6197016</v>
      </c>
      <c r="F290" s="7"/>
      <c r="G290" s="7"/>
      <c r="H290" s="7"/>
      <c r="I290" s="7"/>
      <c r="J290" s="7"/>
      <c r="K290" s="7"/>
      <c r="L290" s="7"/>
      <c r="M290" s="7"/>
    </row>
    <row r="291" spans="1:13" s="6" customFormat="1" x14ac:dyDescent="0.35">
      <c r="A291" s="6" t="s">
        <v>856</v>
      </c>
      <c r="B291" s="7" t="s">
        <v>857</v>
      </c>
      <c r="C291" s="7">
        <f t="shared" ref="C291:D291" si="132">C274*C48-C298</f>
        <v>32843006.846999999</v>
      </c>
      <c r="D291" s="7">
        <f t="shared" si="132"/>
        <v>473599.82996500004</v>
      </c>
      <c r="F291" s="7"/>
      <c r="G291" s="7"/>
      <c r="H291" s="7"/>
      <c r="I291" s="7"/>
      <c r="J291" s="7"/>
      <c r="K291" s="7"/>
      <c r="L291" s="7"/>
      <c r="M291" s="7"/>
    </row>
    <row r="292" spans="1:13" s="6" customFormat="1" x14ac:dyDescent="0.35">
      <c r="A292" s="6" t="s">
        <v>858</v>
      </c>
      <c r="B292" s="7" t="s">
        <v>859</v>
      </c>
      <c r="C292" s="7">
        <f t="shared" ref="C292:D292" si="133">C47</f>
        <v>2486103.7400000002</v>
      </c>
      <c r="D292" s="7">
        <f t="shared" si="133"/>
        <v>5722195.21</v>
      </c>
      <c r="F292" s="7"/>
      <c r="G292" s="7"/>
      <c r="H292" s="7"/>
      <c r="I292" s="7"/>
      <c r="J292" s="7"/>
      <c r="K292" s="7"/>
      <c r="L292" s="7"/>
      <c r="M292" s="7"/>
    </row>
    <row r="293" spans="1:13" s="6" customFormat="1" x14ac:dyDescent="0.35">
      <c r="A293" s="6" t="s">
        <v>860</v>
      </c>
      <c r="B293" s="7" t="s">
        <v>861</v>
      </c>
      <c r="C293" s="7">
        <f>IF(C290-C291-C292&lt;0,0,C290-C291-C292)</f>
        <v>35289419.173</v>
      </c>
      <c r="D293" s="7">
        <f t="shared" ref="D293" si="134">IF(D290-D291-D292&lt;0,0,D290-D291-D292)</f>
        <v>1220.9600349999964</v>
      </c>
      <c r="F293" s="7"/>
      <c r="G293" s="7"/>
      <c r="H293" s="7"/>
      <c r="I293" s="7"/>
      <c r="J293" s="7"/>
      <c r="K293" s="7"/>
      <c r="L293" s="7"/>
      <c r="M293" s="7"/>
    </row>
    <row r="294" spans="1:13" s="6" customFormat="1" x14ac:dyDescent="0.35">
      <c r="A294" s="7"/>
      <c r="B294" s="7" t="s">
        <v>862</v>
      </c>
      <c r="C294" s="66"/>
      <c r="D294" s="66"/>
      <c r="F294" s="7"/>
      <c r="G294" s="7"/>
      <c r="H294" s="7"/>
      <c r="I294" s="7"/>
      <c r="J294" s="7"/>
      <c r="K294" s="7"/>
      <c r="L294" s="7"/>
      <c r="M294" s="7"/>
    </row>
    <row r="295" spans="1:13" x14ac:dyDescent="0.35">
      <c r="A295" s="6" t="s">
        <v>863</v>
      </c>
      <c r="B295" s="7" t="s">
        <v>864</v>
      </c>
      <c r="C295" s="7">
        <f t="shared" ref="C295:D295" si="135">ROUND(C286*C48,2)</f>
        <v>0</v>
      </c>
      <c r="D295" s="7">
        <f t="shared" si="135"/>
        <v>21987386.890000001</v>
      </c>
    </row>
    <row r="296" spans="1:13" x14ac:dyDescent="0.35">
      <c r="B296" s="7" t="s">
        <v>865</v>
      </c>
    </row>
    <row r="297" spans="1:13" x14ac:dyDescent="0.35">
      <c r="A297" s="6" t="s">
        <v>866</v>
      </c>
      <c r="B297" s="7" t="s">
        <v>867</v>
      </c>
      <c r="C297" s="7">
        <f t="shared" ref="C297:D297" si="136">ROUND(C290/C103,2)</f>
        <v>10764.2</v>
      </c>
      <c r="D297" s="7">
        <f t="shared" si="136"/>
        <v>158.1</v>
      </c>
    </row>
    <row r="298" spans="1:13" x14ac:dyDescent="0.35">
      <c r="B298" s="7" t="s">
        <v>868</v>
      </c>
      <c r="C298" s="7">
        <v>0</v>
      </c>
      <c r="D298" s="7">
        <v>0</v>
      </c>
    </row>
    <row r="299" spans="1:13" x14ac:dyDescent="0.35">
      <c r="A299" s="6"/>
      <c r="B299" s="7" t="s">
        <v>869</v>
      </c>
      <c r="C299" s="7">
        <f t="shared" ref="C299:D299" si="137">(C291+C292+C293)-C290</f>
        <v>0</v>
      </c>
      <c r="D299" s="7">
        <f t="shared" si="137"/>
        <v>0</v>
      </c>
    </row>
    <row r="300" spans="1:13" x14ac:dyDescent="0.35">
      <c r="A300" s="6"/>
    </row>
    <row r="301" spans="1:13" x14ac:dyDescent="0.35">
      <c r="A301" s="6" t="s">
        <v>874</v>
      </c>
      <c r="B301" s="7" t="s">
        <v>875</v>
      </c>
      <c r="C301" s="51">
        <f>ROUND((C290-C174-C177-C180)/C96,2)</f>
        <v>10777.28</v>
      </c>
      <c r="D301" s="51">
        <f t="shared" ref="D301" si="138">ROUND((D290-D174-D177-D180)/D96,2)</f>
        <v>0</v>
      </c>
    </row>
    <row r="302" spans="1:13" x14ac:dyDescent="0.35">
      <c r="A302" s="6" t="s">
        <v>876</v>
      </c>
      <c r="B302" s="7" t="s">
        <v>877</v>
      </c>
      <c r="C302" s="51">
        <f>C173</f>
        <v>10244</v>
      </c>
      <c r="D302" s="51">
        <f t="shared" ref="D302" si="139">D173</f>
        <v>10244</v>
      </c>
    </row>
    <row r="303" spans="1:13" x14ac:dyDescent="0.35">
      <c r="A303" s="6"/>
    </row>
    <row r="304" spans="1:13" x14ac:dyDescent="0.35">
      <c r="A304" s="6" t="s">
        <v>878</v>
      </c>
      <c r="B304" s="7" t="s">
        <v>879</v>
      </c>
      <c r="C304" s="7">
        <f t="shared" ref="C304:D304" si="140">((C301*(C94+C95)+(C35*9588)+(C302*(C102+C100)))*-1)</f>
        <v>0</v>
      </c>
      <c r="D304" s="7">
        <f t="shared" si="140"/>
        <v>-221180</v>
      </c>
    </row>
    <row r="305" spans="1:4" x14ac:dyDescent="0.35">
      <c r="A305" s="6"/>
    </row>
    <row r="306" spans="1:4" x14ac:dyDescent="0.35">
      <c r="A306" s="6" t="s">
        <v>880</v>
      </c>
      <c r="B306" s="7" t="s">
        <v>881</v>
      </c>
      <c r="C306" s="7">
        <f>C290+C304</f>
        <v>70618529.760000005</v>
      </c>
      <c r="D306" s="7">
        <f t="shared" ref="D306" si="141">D290+D304</f>
        <v>5975836</v>
      </c>
    </row>
    <row r="307" spans="1:4" x14ac:dyDescent="0.35">
      <c r="A307" s="6" t="s">
        <v>882</v>
      </c>
      <c r="B307" s="7" t="s">
        <v>883</v>
      </c>
      <c r="C307" s="7">
        <f>C291</f>
        <v>32843006.846999999</v>
      </c>
      <c r="D307" s="7">
        <f t="shared" ref="D307:D308" si="142">D291</f>
        <v>473599.82996500004</v>
      </c>
    </row>
    <row r="308" spans="1:4" x14ac:dyDescent="0.35">
      <c r="A308" s="6" t="s">
        <v>884</v>
      </c>
      <c r="B308" s="7" t="s">
        <v>885</v>
      </c>
      <c r="C308" s="7">
        <f>C292</f>
        <v>2486103.7400000002</v>
      </c>
      <c r="D308" s="7">
        <f t="shared" si="142"/>
        <v>5722195.21</v>
      </c>
    </row>
    <row r="309" spans="1:4" x14ac:dyDescent="0.35">
      <c r="A309" s="6" t="s">
        <v>886</v>
      </c>
      <c r="B309" s="7" t="s">
        <v>887</v>
      </c>
      <c r="C309" s="7">
        <f>C306-C307-C308</f>
        <v>35289419.173</v>
      </c>
      <c r="D309" s="7">
        <f t="shared" ref="D309" si="143">D306-D307-D308</f>
        <v>-219959.039965</v>
      </c>
    </row>
    <row r="310" spans="1:4" x14ac:dyDescent="0.35">
      <c r="B310" s="7" t="s">
        <v>888</v>
      </c>
    </row>
    <row r="313" spans="1:4" x14ac:dyDescent="0.35">
      <c r="A313" s="6" t="s">
        <v>595</v>
      </c>
      <c r="B313" s="44" t="s">
        <v>889</v>
      </c>
      <c r="C313" s="47"/>
      <c r="D313" s="47"/>
    </row>
    <row r="314" spans="1:4" x14ac:dyDescent="0.35">
      <c r="A314" s="6" t="s">
        <v>890</v>
      </c>
      <c r="B314" s="7" t="s">
        <v>891</v>
      </c>
      <c r="C314" s="43">
        <f t="shared" ref="C314:D314" si="144">+C274</f>
        <v>2.7E-2</v>
      </c>
      <c r="D314" s="43">
        <f t="shared" si="144"/>
        <v>1.15E-4</v>
      </c>
    </row>
    <row r="315" spans="1:4" x14ac:dyDescent="0.35">
      <c r="A315" s="6" t="s">
        <v>892</v>
      </c>
      <c r="B315" s="7" t="s">
        <v>893</v>
      </c>
      <c r="C315" s="43">
        <f t="shared" ref="C315:D315" si="145">+C286</f>
        <v>0</v>
      </c>
      <c r="D315" s="43">
        <f t="shared" si="145"/>
        <v>5.339E-3</v>
      </c>
    </row>
    <row r="316" spans="1:4" x14ac:dyDescent="0.35">
      <c r="A316" s="6" t="s">
        <v>894</v>
      </c>
      <c r="B316" s="7" t="s">
        <v>895</v>
      </c>
      <c r="C316" s="43">
        <f t="shared" ref="C316:D316" si="146">ROUND((C78/C48),6)</f>
        <v>1.76E-4</v>
      </c>
      <c r="D316" s="43">
        <f t="shared" si="146"/>
        <v>0</v>
      </c>
    </row>
    <row r="317" spans="1:4" x14ac:dyDescent="0.35">
      <c r="B317" s="7" t="s">
        <v>896</v>
      </c>
      <c r="C317" s="43"/>
      <c r="D317" s="43"/>
    </row>
    <row r="318" spans="1:4" x14ac:dyDescent="0.35">
      <c r="A318" s="6" t="s">
        <v>897</v>
      </c>
      <c r="B318" s="7" t="s">
        <v>898</v>
      </c>
      <c r="C318" s="43">
        <f t="shared" ref="C318:D318" si="147">ROUND((C79/C48),6)</f>
        <v>0</v>
      </c>
      <c r="D318" s="43">
        <f t="shared" si="147"/>
        <v>0</v>
      </c>
    </row>
    <row r="319" spans="1:4" x14ac:dyDescent="0.35">
      <c r="B319" s="7" t="s">
        <v>899</v>
      </c>
      <c r="C319" s="43"/>
      <c r="D319" s="43"/>
    </row>
    <row r="320" spans="1:4" x14ac:dyDescent="0.35">
      <c r="A320" s="6" t="s">
        <v>900</v>
      </c>
      <c r="B320" s="7" t="s">
        <v>901</v>
      </c>
      <c r="C320" s="43">
        <f t="shared" ref="C320:D320" si="148">ROUND((C80/C48),6)</f>
        <v>3.839E-3</v>
      </c>
      <c r="D320" s="43">
        <f t="shared" si="148"/>
        <v>1.5457E-2</v>
      </c>
    </row>
    <row r="321" spans="1:4" x14ac:dyDescent="0.35">
      <c r="B321" s="7" t="s">
        <v>902</v>
      </c>
      <c r="C321" s="43"/>
      <c r="D321" s="43"/>
    </row>
    <row r="322" spans="1:4" x14ac:dyDescent="0.35">
      <c r="A322" s="6" t="s">
        <v>903</v>
      </c>
      <c r="B322" s="7" t="s">
        <v>904</v>
      </c>
      <c r="C322" s="43">
        <f t="shared" ref="C322:D322" si="149">SUM(C314:C320)</f>
        <v>3.1014999999999997E-2</v>
      </c>
      <c r="D322" s="43">
        <f t="shared" si="149"/>
        <v>2.0910999999999999E-2</v>
      </c>
    </row>
    <row r="323" spans="1:4" x14ac:dyDescent="0.35">
      <c r="B323" s="7" t="s">
        <v>905</v>
      </c>
    </row>
    <row r="325" spans="1:4" x14ac:dyDescent="0.35">
      <c r="A325" s="6" t="s">
        <v>906</v>
      </c>
      <c r="B325" s="7" t="s">
        <v>964</v>
      </c>
      <c r="C325" s="18">
        <f t="shared" ref="C325:D325" si="150">ROUND(IF(AND(C199&lt;&gt;0,C96&gt;459,C139&gt;C19),MIN(C199/459*C201,C225),MIN(((C290-C169-C182-C188)/C96)*C96,C225)),2)</f>
        <v>0</v>
      </c>
      <c r="D325" s="18">
        <f t="shared" si="150"/>
        <v>0</v>
      </c>
    </row>
  </sheetData>
  <hyperlinks>
    <hyperlink ref="A185" r:id="rId1" display="RF@" xr:uid="{444D7375-4E26-4C4E-86F8-C2B794B0EA96}"/>
  </hyperlinks>
  <pageMargins left="0.75" right="0.75" top="0.5" bottom="0.5" header="0" footer="0.5"/>
  <pageSetup scale="89" orientation="portrait" verticalDpi="300" r:id="rId2"/>
  <headerFooter alignWithMargins="0">
    <oddFooter>&amp;LCDE, Public School Finance Unit&amp;C&amp;R&amp;D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January2024Draft</vt:lpstr>
      <vt:lpstr>district calc</vt:lpstr>
      <vt:lpstr>'district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Kahle, Tim</dc:creator>
  <cp:lastModifiedBy>Kahle, Tim</cp:lastModifiedBy>
  <cp:lastPrinted>2025-01-10T19:34:48Z</cp:lastPrinted>
  <dcterms:created xsi:type="dcterms:W3CDTF">2024-12-07T05:04:27Z</dcterms:created>
  <dcterms:modified xsi:type="dcterms:W3CDTF">2025-01-15T16:00:27Z</dcterms:modified>
</cp:coreProperties>
</file>